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F:\25_Šilumos suvartojimas daugiabuciuose\2019_01\"/>
    </mc:Choice>
  </mc:AlternateContent>
  <xr:revisionPtr revIDLastSave="0" documentId="13_ncr:1_{0BDFCF11-6341-4884-8FB7-6775B68DC770}" xr6:coauthVersionLast="40" xr6:coauthVersionMax="40" xr10:uidLastSave="{00000000-0000-0000-0000-000000000000}"/>
  <bookViews>
    <workbookView xWindow="15" yWindow="1170" windowWidth="28785" windowHeight="13320" xr2:uid="{00000000-000D-0000-FFFF-FFFF00000000}"/>
  </bookViews>
  <sheets>
    <sheet name="2019_sausis" sheetId="1" r:id="rId1"/>
  </sheets>
  <definedNames>
    <definedName name="_xlnm._FilterDatabase" localSheetId="0" hidden="1">'2019_sausis'!$A$5:$I$7</definedName>
    <definedName name="_xlnm.Print_Titles" localSheetId="0">'2019_sausis'!$3:$3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5" i="1" l="1"/>
  <c r="J26" i="1"/>
  <c r="K26" i="1" s="1"/>
  <c r="H26" i="1"/>
  <c r="I26" i="1" s="1"/>
  <c r="J17" i="1"/>
  <c r="K17" i="1" s="1"/>
  <c r="H17" i="1"/>
  <c r="I17" i="1" s="1"/>
  <c r="J7" i="1"/>
  <c r="K7" i="1" s="1"/>
  <c r="H7" i="1"/>
  <c r="I7" i="1" s="1"/>
  <c r="J27" i="1"/>
  <c r="K27" i="1" s="1"/>
  <c r="H27" i="1"/>
  <c r="I27" i="1" s="1"/>
  <c r="H31" i="1" l="1"/>
  <c r="I31" i="1" s="1"/>
  <c r="J31" i="1"/>
  <c r="K31" i="1" s="1"/>
  <c r="J20" i="1" l="1"/>
  <c r="K20" i="1" s="1"/>
  <c r="H20" i="1"/>
  <c r="I20" i="1" s="1"/>
  <c r="J28" i="1"/>
  <c r="K28" i="1" s="1"/>
  <c r="H28" i="1"/>
  <c r="I28" i="1" s="1"/>
  <c r="J12" i="1" l="1"/>
  <c r="K12" i="1" s="1"/>
  <c r="J8" i="1"/>
  <c r="K8" i="1" s="1"/>
  <c r="J29" i="1"/>
  <c r="K29" i="1" s="1"/>
  <c r="J14" i="1"/>
  <c r="K14" i="1" s="1"/>
  <c r="J13" i="1"/>
  <c r="K13" i="1" s="1"/>
  <c r="J9" i="1"/>
  <c r="K9" i="1" s="1"/>
  <c r="J10" i="1"/>
  <c r="K10" i="1" s="1"/>
  <c r="J24" i="1"/>
  <c r="K24" i="1" s="1"/>
  <c r="J21" i="1"/>
  <c r="K21" i="1" s="1"/>
  <c r="J19" i="1"/>
  <c r="K19" i="1" s="1"/>
  <c r="J11" i="1"/>
  <c r="K11" i="1" s="1"/>
  <c r="J30" i="1"/>
  <c r="K30" i="1" s="1"/>
  <c r="J6" i="1"/>
  <c r="K6" i="1" s="1"/>
  <c r="J32" i="1"/>
  <c r="K32" i="1" s="1"/>
  <c r="J22" i="1"/>
  <c r="K22" i="1" s="1"/>
  <c r="J18" i="1"/>
  <c r="K18" i="1" s="1"/>
  <c r="J25" i="1"/>
  <c r="K25" i="1" s="1"/>
  <c r="J23" i="1"/>
  <c r="K23" i="1" s="1"/>
  <c r="J16" i="1"/>
  <c r="K16" i="1" s="1"/>
  <c r="J15" i="1"/>
  <c r="K15" i="1" s="1"/>
  <c r="H29" i="1" l="1"/>
  <c r="I29" i="1" s="1"/>
  <c r="H14" i="1" l="1"/>
  <c r="I14" i="1" s="1"/>
  <c r="H13" i="1"/>
  <c r="I13" i="1" s="1"/>
  <c r="H10" i="1"/>
  <c r="I10" i="1" s="1"/>
  <c r="H8" i="1"/>
  <c r="I8" i="1" s="1"/>
  <c r="H21" i="1"/>
  <c r="I21" i="1" s="1"/>
  <c r="H6" i="1"/>
  <c r="I6" i="1" s="1"/>
  <c r="H32" i="1"/>
  <c r="I32" i="1" s="1"/>
  <c r="H19" i="1"/>
  <c r="I19" i="1" s="1"/>
  <c r="H11" i="1"/>
  <c r="I11" i="1" s="1"/>
  <c r="H24" i="1"/>
  <c r="I24" i="1" s="1"/>
  <c r="H30" i="1"/>
  <c r="I30" i="1" s="1"/>
  <c r="H22" i="1"/>
  <c r="I22" i="1" s="1"/>
  <c r="H18" i="1"/>
  <c r="I18" i="1" s="1"/>
  <c r="H9" i="1"/>
  <c r="I9" i="1" s="1"/>
  <c r="H15" i="1"/>
  <c r="I15" i="1" s="1"/>
  <c r="H16" i="1"/>
  <c r="I16" i="1" s="1"/>
  <c r="H23" i="1"/>
  <c r="I23" i="1" s="1"/>
  <c r="H25" i="1"/>
  <c r="I25" i="1" s="1"/>
  <c r="H12" i="1"/>
  <c r="I12" i="1" s="1"/>
</calcChain>
</file>

<file path=xl/sharedStrings.xml><?xml version="1.0" encoding="utf-8"?>
<sst xmlns="http://schemas.openxmlformats.org/spreadsheetml/2006/main" count="75" uniqueCount="71">
  <si>
    <t>Įmonė</t>
  </si>
  <si>
    <t>Miestas</t>
  </si>
  <si>
    <t xml:space="preserve">Vidutinė lauko oro temperatūra </t>
  </si>
  <si>
    <t xml:space="preserve">Šilumos kaina gyventojams
(su PVM) </t>
  </si>
  <si>
    <t>Šilumos suvartojimas 60 m² ploto buto šildymui</t>
  </si>
  <si>
    <t>Mokėjimai už šilumą 60 m² ploto buto šildymui 
(su PVM)</t>
  </si>
  <si>
    <r>
      <rPr>
        <vertAlign val="superscript"/>
        <sz val="8"/>
        <rFont val="Arial"/>
        <family val="2"/>
        <charset val="186"/>
      </rPr>
      <t>0</t>
    </r>
    <r>
      <rPr>
        <sz val="8"/>
        <rFont val="Arial"/>
        <family val="2"/>
        <charset val="186"/>
      </rPr>
      <t>C</t>
    </r>
  </si>
  <si>
    <t>Eur/m²/mėn</t>
  </si>
  <si>
    <t>vnt.</t>
  </si>
  <si>
    <t>EUR/MWh</t>
  </si>
  <si>
    <t>kWh/mėn</t>
  </si>
  <si>
    <t>EUR/mėn</t>
  </si>
  <si>
    <t>AB ,,Vilniaus šilumos tinklai"</t>
  </si>
  <si>
    <t>Vilnius</t>
  </si>
  <si>
    <t>AB ,,Kauno energija"</t>
  </si>
  <si>
    <t>Kaunas</t>
  </si>
  <si>
    <t>AB "Klaipėdos energija"</t>
  </si>
  <si>
    <t>Klaipėda</t>
  </si>
  <si>
    <t>AB ,,Šiaulių energija"</t>
  </si>
  <si>
    <t>Šiauliai</t>
  </si>
  <si>
    <t>AB"Panevėžio energija"</t>
  </si>
  <si>
    <t>Panevėžys</t>
  </si>
  <si>
    <t>Pasvalys</t>
  </si>
  <si>
    <t>Rokiškis</t>
  </si>
  <si>
    <t>Kėdainiai</t>
  </si>
  <si>
    <t>Kupiškis</t>
  </si>
  <si>
    <t>Zarasai</t>
  </si>
  <si>
    <t>UAB "Utenos šilumos tinklai"</t>
  </si>
  <si>
    <t>Utena</t>
  </si>
  <si>
    <t>AB „Jonavos šilumos tinklai“</t>
  </si>
  <si>
    <t>Akmenė</t>
  </si>
  <si>
    <t>UAB Elektrėnų komunalinis ūkis</t>
  </si>
  <si>
    <t>Elektrėnai</t>
  </si>
  <si>
    <t>UAB ,,Kaišiadorių šiluma"</t>
  </si>
  <si>
    <t>Kaišiadorys</t>
  </si>
  <si>
    <t>Pakruojis</t>
  </si>
  <si>
    <t>UAB „Plungės šilumos tinklai“</t>
  </si>
  <si>
    <t>Plungė</t>
  </si>
  <si>
    <t>UAB "Trakų energija"</t>
  </si>
  <si>
    <t>Trakai</t>
  </si>
  <si>
    <t>Vidutinis mokėjimas už šilumą 1 m² ploto šildymui mieste</t>
  </si>
  <si>
    <t>Jonava</t>
  </si>
  <si>
    <t>Vidutinis visų daugiabučių šilumos suvartojimas šildymui mieste</t>
  </si>
  <si>
    <t>kWh/m²/mėn</t>
  </si>
  <si>
    <t>AB "Panevėžio energija"</t>
  </si>
  <si>
    <t>Šilumos energijos naudojimo efektyvumas</t>
  </si>
  <si>
    <t>Santikiniai šildymo kaštai</t>
  </si>
  <si>
    <t>UAB "Pakruojo šiluma"</t>
  </si>
  <si>
    <t>Lazdijai</t>
  </si>
  <si>
    <t>UAB "Lazdijų šiluma"</t>
  </si>
  <si>
    <t>Palanga</t>
  </si>
  <si>
    <t>UAB "Prienų šilumos tinklai"</t>
  </si>
  <si>
    <t>Prienai</t>
  </si>
  <si>
    <t>EUR/m2/DL</t>
  </si>
  <si>
    <t>Dieno- laipsniai (DL)</t>
  </si>
  <si>
    <t>Anykščiai</t>
  </si>
  <si>
    <t>UAB "Anykščių šiluma"</t>
  </si>
  <si>
    <t>UAB "Ignalinos šilumos tinklai"</t>
  </si>
  <si>
    <t>Ignalina</t>
  </si>
  <si>
    <t>UAB "Birštono šiluma"</t>
  </si>
  <si>
    <t>Birštonas</t>
  </si>
  <si>
    <t>UAB "Raseinių šilumos tinklai"</t>
  </si>
  <si>
    <t>UAB "Ukmergės šiluma"</t>
  </si>
  <si>
    <t>Ukmergė</t>
  </si>
  <si>
    <t>UAB ,,Varėnos šiluma"</t>
  </si>
  <si>
    <t>Varėna</t>
  </si>
  <si>
    <t>kWh/m2/DL</t>
  </si>
  <si>
    <t>UAB "Akmenės energija"</t>
  </si>
  <si>
    <t>UAB "Kretingos šilumos tinklai"</t>
  </si>
  <si>
    <t>Kretinga</t>
  </si>
  <si>
    <t>Šilumos vartojimo mokėjimo įtaka mokėjimamas už šilumą (2019 m. sausis)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</si>
</sst>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1" x14ac:knownFonts="1">
    <font>
      <sz val="10"/>
      <name val="Arial"/>
      <family val="2"/>
    </font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vertAlign val="superscript"/>
      <sz val="8"/>
      <name val="Arial"/>
      <family val="2"/>
      <charset val="186"/>
    </font>
    <font>
      <sz val="10"/>
      <name val="Arial"/>
      <family val="2"/>
      <charset val="186"/>
    </font>
    <font>
      <sz val="8"/>
      <color theme="1"/>
      <name val="Arial"/>
      <family val="2"/>
      <charset val="186"/>
    </font>
    <font>
      <b/>
      <sz val="8"/>
      <color theme="1"/>
      <name val="Arial"/>
      <family val="2"/>
      <charset val="186"/>
    </font>
    <font>
      <b/>
      <sz val="18"/>
      <name val="Arial"/>
      <family val="2"/>
      <charset val="186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7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2" fontId="9" fillId="2" borderId="1" xfId="2" applyNumberFormat="1" applyFont="1" applyFill="1" applyBorder="1" applyAlignment="1" applyProtection="1">
      <alignment horizontal="center" vertical="center"/>
      <protection locked="0"/>
    </xf>
    <xf numFmtId="164" fontId="9" fillId="2" borderId="1" xfId="2" applyNumberFormat="1" applyFont="1" applyFill="1" applyBorder="1" applyAlignment="1">
      <alignment horizontal="center" vertical="center"/>
    </xf>
    <xf numFmtId="1" fontId="9" fillId="2" borderId="1" xfId="2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 applyProtection="1">
      <alignment horizontal="center" vertical="center"/>
      <protection locked="0"/>
    </xf>
    <xf numFmtId="1" fontId="9" fillId="2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2" fontId="9" fillId="2" borderId="6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4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2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1" xfId="2" applyFont="1" applyFill="1" applyBorder="1" applyAlignment="1" applyProtection="1">
      <alignment horizontal="center" vertical="center" wrapText="1"/>
      <protection locked="0"/>
    </xf>
    <xf numFmtId="0" fontId="9" fillId="2" borderId="1" xfId="2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2" applyFont="1" applyFill="1" applyBorder="1" applyAlignment="1" applyProtection="1">
      <alignment horizontal="center" vertical="center"/>
      <protection locked="0"/>
    </xf>
    <xf numFmtId="164" fontId="9" fillId="2" borderId="1" xfId="2" applyNumberFormat="1" applyFont="1" applyFill="1" applyBorder="1" applyAlignment="1" applyProtection="1">
      <alignment horizontal="center" vertical="center"/>
      <protection locked="0"/>
    </xf>
    <xf numFmtId="164" fontId="9" fillId="2" borderId="1" xfId="2" applyNumberFormat="1" applyFont="1" applyFill="1" applyBorder="1" applyAlignment="1" applyProtection="1">
      <alignment horizontal="center" vertical="center" wrapText="1"/>
      <protection locked="0"/>
    </xf>
    <xf numFmtId="2" fontId="9" fillId="2" borderId="1" xfId="2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center" vertical="center"/>
    </xf>
    <xf numFmtId="2" fontId="9" fillId="2" borderId="4" xfId="0" applyNumberFormat="1" applyFont="1" applyFill="1" applyBorder="1" applyAlignment="1">
      <alignment horizontal="center" vertical="center"/>
    </xf>
    <xf numFmtId="1" fontId="9" fillId="2" borderId="8" xfId="0" applyNumberFormat="1" applyFont="1" applyFill="1" applyBorder="1" applyAlignment="1">
      <alignment horizontal="center" vertical="center"/>
    </xf>
    <xf numFmtId="164" fontId="9" fillId="2" borderId="8" xfId="0" applyNumberFormat="1" applyFont="1" applyFill="1" applyBorder="1" applyAlignment="1">
      <alignment horizontal="center" vertical="center"/>
    </xf>
    <xf numFmtId="2" fontId="9" fillId="2" borderId="9" xfId="0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9" fillId="2" borderId="2" xfId="0" applyNumberFormat="1" applyFont="1" applyFill="1" applyBorder="1" applyAlignment="1" applyProtection="1">
      <alignment horizontal="center" vertical="center"/>
      <protection locked="0"/>
    </xf>
    <xf numFmtId="2" fontId="9" fillId="2" borderId="8" xfId="0" applyNumberFormat="1" applyFont="1" applyFill="1" applyBorder="1" applyAlignment="1" applyProtection="1">
      <alignment horizontal="center" vertical="center"/>
      <protection locked="0"/>
    </xf>
    <xf numFmtId="164" fontId="9" fillId="2" borderId="8" xfId="0" applyNumberFormat="1" applyFont="1" applyFill="1" applyBorder="1" applyAlignment="1" applyProtection="1">
      <alignment horizontal="center" vertical="center"/>
      <protection locked="0"/>
    </xf>
    <xf numFmtId="164" fontId="9" fillId="2" borderId="10" xfId="0" applyNumberFormat="1" applyFont="1" applyFill="1" applyBorder="1" applyAlignment="1" applyProtection="1">
      <alignment horizontal="center" vertical="center"/>
      <protection locked="0"/>
    </xf>
    <xf numFmtId="2" fontId="9" fillId="2" borderId="10" xfId="0" applyNumberFormat="1" applyFont="1" applyFill="1" applyBorder="1" applyAlignment="1" applyProtection="1">
      <alignment horizontal="center" vertical="center"/>
      <protection locked="0"/>
    </xf>
    <xf numFmtId="2" fontId="10" fillId="2" borderId="1" xfId="0" applyNumberFormat="1" applyFont="1" applyFill="1" applyBorder="1" applyAlignment="1" applyProtection="1">
      <alignment horizontal="center" vertical="center"/>
      <protection locked="0"/>
    </xf>
    <xf numFmtId="1" fontId="9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  <protection locked="0"/>
    </xf>
    <xf numFmtId="165" fontId="7" fillId="0" borderId="8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3">
    <cellStyle name="Normal" xfId="0" builtinId="0"/>
    <cellStyle name="Normal 2" xfId="2" xr:uid="{00000000-0005-0000-0000-000001000000}"/>
    <cellStyle name="Paprastas 3" xfId="1" xr:uid="{00000000-0005-0000-0000-000002000000}"/>
  </cellStyles>
  <dxfs count="0"/>
  <tableStyles count="0" defaultTableStyle="TableStyleMedium2" defaultPivotStyle="PivotStyleLight16"/>
  <colors>
    <mruColors>
      <color rgb="FFFF3300"/>
      <color rgb="FFFF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"/>
  <sheetViews>
    <sheetView tabSelected="1" zoomScale="115" zoomScaleNormal="115" workbookViewId="0">
      <selection activeCell="O7" sqref="O7"/>
    </sheetView>
  </sheetViews>
  <sheetFormatPr defaultColWidth="9.140625" defaultRowHeight="11.25" x14ac:dyDescent="0.2"/>
  <cols>
    <col min="1" max="1" width="30.5703125" style="2" customWidth="1"/>
    <col min="2" max="2" width="18" style="2" customWidth="1"/>
    <col min="3" max="3" width="10.85546875" style="2" customWidth="1"/>
    <col min="4" max="4" width="14" style="3" customWidth="1"/>
    <col min="5" max="5" width="15.140625" style="4" customWidth="1"/>
    <col min="6" max="6" width="8.140625" style="4" customWidth="1"/>
    <col min="7" max="7" width="13.5703125" style="2" customWidth="1"/>
    <col min="8" max="8" width="12.140625" style="2" customWidth="1"/>
    <col min="9" max="9" width="13.42578125" style="2" customWidth="1"/>
    <col min="10" max="11" width="9.140625" style="1"/>
    <col min="12" max="12" width="9" style="1" bestFit="1" customWidth="1"/>
    <col min="13" max="16384" width="9.140625" style="1"/>
  </cols>
  <sheetData>
    <row r="1" spans="1:12" ht="57" customHeight="1" thickBot="1" x14ac:dyDescent="0.25">
      <c r="A1" s="58" t="s">
        <v>70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2" ht="22.5" customHeight="1" x14ac:dyDescent="0.2">
      <c r="A2" s="59" t="s">
        <v>0</v>
      </c>
      <c r="B2" s="60" t="s">
        <v>1</v>
      </c>
      <c r="C2" s="60" t="s">
        <v>2</v>
      </c>
      <c r="D2" s="61" t="s">
        <v>42</v>
      </c>
      <c r="E2" s="62" t="s">
        <v>40</v>
      </c>
      <c r="F2" s="62" t="s">
        <v>54</v>
      </c>
      <c r="G2" s="63" t="s">
        <v>3</v>
      </c>
      <c r="H2" s="63" t="s">
        <v>4</v>
      </c>
      <c r="I2" s="63" t="s">
        <v>5</v>
      </c>
      <c r="J2" s="63" t="s">
        <v>45</v>
      </c>
      <c r="K2" s="64" t="s">
        <v>46</v>
      </c>
    </row>
    <row r="3" spans="1:12" s="2" customFormat="1" ht="68.25" customHeight="1" x14ac:dyDescent="0.2">
      <c r="A3" s="65"/>
      <c r="B3" s="48"/>
      <c r="C3" s="48"/>
      <c r="D3" s="49"/>
      <c r="E3" s="50"/>
      <c r="F3" s="50"/>
      <c r="G3" s="47"/>
      <c r="H3" s="47"/>
      <c r="I3" s="47"/>
      <c r="J3" s="47"/>
      <c r="K3" s="66"/>
    </row>
    <row r="4" spans="1:12" s="2" customFormat="1" ht="12" thickBot="1" x14ac:dyDescent="0.25">
      <c r="A4" s="67"/>
      <c r="B4" s="68"/>
      <c r="C4" s="69" t="s">
        <v>6</v>
      </c>
      <c r="D4" s="70" t="s">
        <v>43</v>
      </c>
      <c r="E4" s="71" t="s">
        <v>7</v>
      </c>
      <c r="F4" s="71" t="s">
        <v>8</v>
      </c>
      <c r="G4" s="72" t="s">
        <v>9</v>
      </c>
      <c r="H4" s="72" t="s">
        <v>10</v>
      </c>
      <c r="I4" s="72" t="s">
        <v>11</v>
      </c>
      <c r="J4" s="73" t="s">
        <v>66</v>
      </c>
      <c r="K4" s="74" t="s">
        <v>53</v>
      </c>
    </row>
    <row r="5" spans="1:12" s="2" customFormat="1" ht="12" thickBot="1" x14ac:dyDescent="0.25">
      <c r="A5" s="17">
        <v>1</v>
      </c>
      <c r="B5" s="18">
        <v>2</v>
      </c>
      <c r="C5" s="19">
        <v>3</v>
      </c>
      <c r="D5" s="20">
        <v>4</v>
      </c>
      <c r="E5" s="20">
        <v>5</v>
      </c>
      <c r="F5" s="18">
        <v>6</v>
      </c>
      <c r="G5" s="18">
        <v>7</v>
      </c>
      <c r="H5" s="18">
        <v>8</v>
      </c>
      <c r="I5" s="18">
        <v>9</v>
      </c>
      <c r="J5" s="21">
        <v>10</v>
      </c>
      <c r="K5" s="22">
        <v>11</v>
      </c>
    </row>
    <row r="6" spans="1:12" s="4" customFormat="1" ht="15" customHeight="1" x14ac:dyDescent="0.2">
      <c r="A6" s="43" t="s">
        <v>27</v>
      </c>
      <c r="B6" s="35" t="s">
        <v>28</v>
      </c>
      <c r="C6" s="54">
        <v>-4.5</v>
      </c>
      <c r="D6" s="55">
        <v>20.9</v>
      </c>
      <c r="E6" s="55">
        <v>0.91458848000000004</v>
      </c>
      <c r="F6" s="54">
        <v>697.5</v>
      </c>
      <c r="G6" s="51">
        <v>43.6</v>
      </c>
      <c r="H6" s="42">
        <f>D6*60</f>
        <v>1254</v>
      </c>
      <c r="I6" s="36">
        <f>H6*G6/1000</f>
        <v>54.674399999999999</v>
      </c>
      <c r="J6" s="36">
        <f>+D6/F6*1000</f>
        <v>29.964157706093189</v>
      </c>
      <c r="K6" s="37">
        <f>+J6/1000000*G6*100</f>
        <v>0.13064372759856629</v>
      </c>
      <c r="L6" s="5"/>
    </row>
    <row r="7" spans="1:12" s="5" customFormat="1" ht="15" customHeight="1" x14ac:dyDescent="0.2">
      <c r="A7" s="44" t="s">
        <v>57</v>
      </c>
      <c r="B7" s="14" t="s">
        <v>58</v>
      </c>
      <c r="C7" s="31">
        <v>-4.9000000000000004</v>
      </c>
      <c r="D7" s="6">
        <v>13.66</v>
      </c>
      <c r="E7" s="6">
        <v>0.97</v>
      </c>
      <c r="F7" s="25">
        <v>709.9</v>
      </c>
      <c r="G7" s="12">
        <v>71.099999999999994</v>
      </c>
      <c r="H7" s="11">
        <f>D7*60</f>
        <v>819.6</v>
      </c>
      <c r="I7" s="12">
        <f>H7*G7/1000</f>
        <v>58.273559999999996</v>
      </c>
      <c r="J7" s="12">
        <f>+D7/F7*1000</f>
        <v>19.242146781236794</v>
      </c>
      <c r="K7" s="13">
        <f>+J7/1000000*G7*100</f>
        <v>0.1368116636145936</v>
      </c>
    </row>
    <row r="8" spans="1:12" s="5" customFormat="1" ht="15" customHeight="1" x14ac:dyDescent="0.2">
      <c r="A8" s="44" t="s">
        <v>29</v>
      </c>
      <c r="B8" s="14" t="s">
        <v>41</v>
      </c>
      <c r="C8" s="10">
        <v>-4.4000000000000004</v>
      </c>
      <c r="D8" s="24">
        <v>18</v>
      </c>
      <c r="E8" s="24">
        <v>0.98</v>
      </c>
      <c r="F8" s="23">
        <v>694</v>
      </c>
      <c r="G8" s="10">
        <v>55.37</v>
      </c>
      <c r="H8" s="11">
        <f>D8*60</f>
        <v>1080</v>
      </c>
      <c r="I8" s="12">
        <f>H8*G8/1000</f>
        <v>59.799599999999998</v>
      </c>
      <c r="J8" s="12">
        <f>+D8/F8*1000</f>
        <v>25.936599423631126</v>
      </c>
      <c r="K8" s="13">
        <f>+J8/1000000*G8*100</f>
        <v>0.14361095100864554</v>
      </c>
    </row>
    <row r="9" spans="1:12" s="5" customFormat="1" ht="15" customHeight="1" x14ac:dyDescent="0.2">
      <c r="A9" s="44" t="s">
        <v>67</v>
      </c>
      <c r="B9" s="14" t="s">
        <v>30</v>
      </c>
      <c r="C9" s="10">
        <v>-4</v>
      </c>
      <c r="D9" s="24">
        <v>18.399999999999999</v>
      </c>
      <c r="E9" s="24">
        <v>1.03</v>
      </c>
      <c r="F9" s="16">
        <v>682</v>
      </c>
      <c r="G9" s="10">
        <v>55.9</v>
      </c>
      <c r="H9" s="11">
        <f>D9*60</f>
        <v>1104</v>
      </c>
      <c r="I9" s="12">
        <f>H9*G9/1000</f>
        <v>61.7136</v>
      </c>
      <c r="J9" s="12">
        <f>+D9/F9*1000</f>
        <v>26.979472140762461</v>
      </c>
      <c r="K9" s="13">
        <f>+J9/1000000*G9*100</f>
        <v>0.15081524926686216</v>
      </c>
    </row>
    <row r="10" spans="1:12" s="5" customFormat="1" ht="15" customHeight="1" x14ac:dyDescent="0.2">
      <c r="A10" s="44" t="s">
        <v>16</v>
      </c>
      <c r="B10" s="14" t="s">
        <v>17</v>
      </c>
      <c r="C10" s="10">
        <v>-1.1000000000000001</v>
      </c>
      <c r="D10" s="56">
        <v>18.5</v>
      </c>
      <c r="E10" s="56">
        <v>1.0900000000000001</v>
      </c>
      <c r="F10" s="23">
        <v>592</v>
      </c>
      <c r="G10" s="10">
        <v>58.97</v>
      </c>
      <c r="H10" s="11">
        <f>D10*60</f>
        <v>1110</v>
      </c>
      <c r="I10" s="12">
        <f>H10*G10/1000</f>
        <v>65.456699999999998</v>
      </c>
      <c r="J10" s="12">
        <f>+D10/F10*1000</f>
        <v>31.25</v>
      </c>
      <c r="K10" s="13">
        <f>+J10/1000000*G10*100</f>
        <v>0.18428125000000001</v>
      </c>
    </row>
    <row r="11" spans="1:12" s="5" customFormat="1" ht="15" customHeight="1" x14ac:dyDescent="0.2">
      <c r="A11" s="44" t="s">
        <v>18</v>
      </c>
      <c r="B11" s="14" t="s">
        <v>19</v>
      </c>
      <c r="C11" s="10">
        <v>-4</v>
      </c>
      <c r="D11" s="24">
        <v>20.5</v>
      </c>
      <c r="E11" s="24">
        <v>1.1000000000000001</v>
      </c>
      <c r="F11" s="16">
        <v>682</v>
      </c>
      <c r="G11" s="10">
        <v>51.67</v>
      </c>
      <c r="H11" s="11">
        <f>D11*60</f>
        <v>1230</v>
      </c>
      <c r="I11" s="12">
        <f>H11*G11/1000</f>
        <v>63.554099999999998</v>
      </c>
      <c r="J11" s="12">
        <f>+D11/F11*1000</f>
        <v>30.058651026392962</v>
      </c>
      <c r="K11" s="13">
        <f>+J11/1000000*G11*100</f>
        <v>0.15531304985337244</v>
      </c>
    </row>
    <row r="12" spans="1:12" s="5" customFormat="1" ht="15" customHeight="1" x14ac:dyDescent="0.2">
      <c r="A12" s="44" t="s">
        <v>49</v>
      </c>
      <c r="B12" s="14" t="s">
        <v>48</v>
      </c>
      <c r="C12" s="10">
        <v>-4.5</v>
      </c>
      <c r="D12" s="24">
        <v>15</v>
      </c>
      <c r="E12" s="24">
        <v>1.1299999999999999</v>
      </c>
      <c r="F12" s="23">
        <v>697.5</v>
      </c>
      <c r="G12" s="10">
        <v>75.540000000000006</v>
      </c>
      <c r="H12" s="11">
        <f>D12*60</f>
        <v>900</v>
      </c>
      <c r="I12" s="12">
        <f>H12*G12/1000</f>
        <v>67.986000000000004</v>
      </c>
      <c r="J12" s="12">
        <f>+D12/F12*1000</f>
        <v>21.505376344086024</v>
      </c>
      <c r="K12" s="13">
        <f>+J12/1000000*G12*100</f>
        <v>0.16245161290322582</v>
      </c>
    </row>
    <row r="13" spans="1:12" s="5" customFormat="1" ht="15" customHeight="1" x14ac:dyDescent="0.2">
      <c r="A13" s="44" t="s">
        <v>20</v>
      </c>
      <c r="B13" s="14" t="s">
        <v>21</v>
      </c>
      <c r="C13" s="26">
        <v>-4.5</v>
      </c>
      <c r="D13" s="34">
        <v>18.7</v>
      </c>
      <c r="E13" s="6">
        <v>1.19</v>
      </c>
      <c r="F13" s="26">
        <v>698</v>
      </c>
      <c r="G13" s="10">
        <v>63.4</v>
      </c>
      <c r="H13" s="11">
        <f>D13*60</f>
        <v>1122</v>
      </c>
      <c r="I13" s="12">
        <f>H13*G13/1000</f>
        <v>71.134799999999998</v>
      </c>
      <c r="J13" s="12">
        <f>+D13/F13*1000</f>
        <v>26.790830945558739</v>
      </c>
      <c r="K13" s="13">
        <f>+J13/1000000*G13*100</f>
        <v>0.16985386819484241</v>
      </c>
    </row>
    <row r="14" spans="1:12" s="5" customFormat="1" ht="15" customHeight="1" x14ac:dyDescent="0.2">
      <c r="A14" s="44" t="s">
        <v>20</v>
      </c>
      <c r="B14" s="9" t="s">
        <v>22</v>
      </c>
      <c r="C14" s="31">
        <v>-4.5</v>
      </c>
      <c r="D14" s="6">
        <v>18.899999999999999</v>
      </c>
      <c r="E14" s="6">
        <v>1.2</v>
      </c>
      <c r="F14" s="25">
        <v>698</v>
      </c>
      <c r="G14" s="10">
        <v>63.4</v>
      </c>
      <c r="H14" s="11">
        <f>D14*60</f>
        <v>1134</v>
      </c>
      <c r="I14" s="12">
        <f>H14*G14/1000</f>
        <v>71.895599999999988</v>
      </c>
      <c r="J14" s="12">
        <f>+D14/F14*1000</f>
        <v>27.077363896848134</v>
      </c>
      <c r="K14" s="13">
        <f>+J14/1000000*G14*100</f>
        <v>0.17167048710601715</v>
      </c>
    </row>
    <row r="15" spans="1:12" s="5" customFormat="1" ht="15" customHeight="1" x14ac:dyDescent="0.2">
      <c r="A15" s="45" t="s">
        <v>12</v>
      </c>
      <c r="B15" s="9" t="s">
        <v>13</v>
      </c>
      <c r="C15" s="12">
        <v>-4.4000000000000004</v>
      </c>
      <c r="D15" s="27">
        <v>21.7</v>
      </c>
      <c r="E15" s="27">
        <v>1.21</v>
      </c>
      <c r="F15" s="28">
        <v>694</v>
      </c>
      <c r="G15" s="10">
        <v>51</v>
      </c>
      <c r="H15" s="11">
        <f>D15*60</f>
        <v>1302</v>
      </c>
      <c r="I15" s="12">
        <f>H15*G15/1000</f>
        <v>66.402000000000001</v>
      </c>
      <c r="J15" s="12">
        <f>+D15/F15*1000</f>
        <v>31.268011527377521</v>
      </c>
      <c r="K15" s="13">
        <f>+J15/1000000*G15*100</f>
        <v>0.15946685878962535</v>
      </c>
    </row>
    <row r="16" spans="1:12" s="5" customFormat="1" ht="15" customHeight="1" x14ac:dyDescent="0.2">
      <c r="A16" s="44" t="s">
        <v>20</v>
      </c>
      <c r="B16" s="9" t="s">
        <v>26</v>
      </c>
      <c r="C16" s="7">
        <v>-4.9000000000000004</v>
      </c>
      <c r="D16" s="34">
        <v>19.5</v>
      </c>
      <c r="E16" s="6">
        <v>1.24</v>
      </c>
      <c r="F16" s="8">
        <v>710</v>
      </c>
      <c r="G16" s="10">
        <v>63.4</v>
      </c>
      <c r="H16" s="11">
        <f>D16*60</f>
        <v>1170</v>
      </c>
      <c r="I16" s="12">
        <f>H16*G16/1000</f>
        <v>74.177999999999997</v>
      </c>
      <c r="J16" s="12">
        <f>+D16/F16*1000</f>
        <v>27.464788732394368</v>
      </c>
      <c r="K16" s="13">
        <f>+J16/1000000*G16*100</f>
        <v>0.17412676056338031</v>
      </c>
    </row>
    <row r="17" spans="1:12" s="5" customFormat="1" ht="15" customHeight="1" x14ac:dyDescent="0.2">
      <c r="A17" s="44" t="s">
        <v>59</v>
      </c>
      <c r="B17" s="14" t="s">
        <v>60</v>
      </c>
      <c r="C17" s="32">
        <v>-4.9000000000000004</v>
      </c>
      <c r="D17" s="6">
        <v>23.34</v>
      </c>
      <c r="E17" s="6">
        <v>1.25</v>
      </c>
      <c r="F17" s="25">
        <v>709.9</v>
      </c>
      <c r="G17" s="12">
        <v>53.7</v>
      </c>
      <c r="H17" s="11">
        <f>D17*60</f>
        <v>1400.4</v>
      </c>
      <c r="I17" s="12">
        <f>H17*G17/1000</f>
        <v>75.201480000000004</v>
      </c>
      <c r="J17" s="12">
        <f>+D17/F17*1000</f>
        <v>32.877870122552473</v>
      </c>
      <c r="K17" s="13">
        <f>+J17/1000000*G17*100</f>
        <v>0.1765541625581068</v>
      </c>
    </row>
    <row r="18" spans="1:12" ht="15" customHeight="1" x14ac:dyDescent="0.2">
      <c r="A18" s="44" t="s">
        <v>14</v>
      </c>
      <c r="B18" s="14" t="s">
        <v>15</v>
      </c>
      <c r="C18" s="10">
        <v>-4.4000000000000004</v>
      </c>
      <c r="D18" s="24">
        <v>21</v>
      </c>
      <c r="E18" s="24">
        <v>1.26</v>
      </c>
      <c r="F18" s="23">
        <v>694</v>
      </c>
      <c r="G18" s="10">
        <v>59.7</v>
      </c>
      <c r="H18" s="11">
        <f>D18*60</f>
        <v>1260</v>
      </c>
      <c r="I18" s="12">
        <f>H18*G18/1000</f>
        <v>75.221999999999994</v>
      </c>
      <c r="J18" s="12">
        <f>+D18/F18*1000</f>
        <v>30.259365994236312</v>
      </c>
      <c r="K18" s="13">
        <f>+J18/1000000*G18*100</f>
        <v>0.18064841498559078</v>
      </c>
    </row>
    <row r="19" spans="1:12" s="5" customFormat="1" ht="15" customHeight="1" x14ac:dyDescent="0.2">
      <c r="A19" s="44" t="s">
        <v>20</v>
      </c>
      <c r="B19" s="9" t="s">
        <v>23</v>
      </c>
      <c r="C19" s="26">
        <v>-5.0999999999999996</v>
      </c>
      <c r="D19" s="34">
        <v>19.899999999999999</v>
      </c>
      <c r="E19" s="6">
        <v>1.26</v>
      </c>
      <c r="F19" s="26">
        <v>716</v>
      </c>
      <c r="G19" s="10">
        <v>63.4</v>
      </c>
      <c r="H19" s="11">
        <f>D19*60</f>
        <v>1194</v>
      </c>
      <c r="I19" s="12">
        <f>H19*G19/1000</f>
        <v>75.69959999999999</v>
      </c>
      <c r="J19" s="12">
        <f>+D19/F19*1000</f>
        <v>27.793296089385475</v>
      </c>
      <c r="K19" s="13">
        <f>+J19/1000000*G19*100</f>
        <v>0.17620949720670392</v>
      </c>
      <c r="L19" s="4"/>
    </row>
    <row r="20" spans="1:12" s="5" customFormat="1" ht="15" customHeight="1" x14ac:dyDescent="0.2">
      <c r="A20" s="44" t="s">
        <v>47</v>
      </c>
      <c r="B20" s="14" t="s">
        <v>35</v>
      </c>
      <c r="C20" s="10">
        <v>-4</v>
      </c>
      <c r="D20" s="24">
        <v>18.7</v>
      </c>
      <c r="E20" s="24">
        <v>1.26</v>
      </c>
      <c r="F20" s="23">
        <v>682</v>
      </c>
      <c r="G20" s="10">
        <v>67.3</v>
      </c>
      <c r="H20" s="11">
        <f>D20*60</f>
        <v>1122</v>
      </c>
      <c r="I20" s="12">
        <f>H20*G20/1000</f>
        <v>75.510599999999997</v>
      </c>
      <c r="J20" s="12">
        <f>+D20/F20*1000</f>
        <v>27.41935483870968</v>
      </c>
      <c r="K20" s="13">
        <f>+J20/1000000*G20*100</f>
        <v>0.18453225806451615</v>
      </c>
    </row>
    <row r="21" spans="1:12" s="5" customFormat="1" ht="16.5" customHeight="1" x14ac:dyDescent="0.2">
      <c r="A21" s="44" t="s">
        <v>36</v>
      </c>
      <c r="B21" s="14" t="s">
        <v>37</v>
      </c>
      <c r="C21" s="10">
        <v>-3.7</v>
      </c>
      <c r="D21" s="24">
        <v>18.09</v>
      </c>
      <c r="E21" s="24">
        <v>1.29</v>
      </c>
      <c r="F21" s="23">
        <v>672.7</v>
      </c>
      <c r="G21" s="10">
        <v>71.3</v>
      </c>
      <c r="H21" s="11">
        <f>D21*60</f>
        <v>1085.4000000000001</v>
      </c>
      <c r="I21" s="12">
        <f>H21*G21/1000</f>
        <v>77.389020000000002</v>
      </c>
      <c r="J21" s="12">
        <f>+D21/F21*1000</f>
        <v>26.891630741786827</v>
      </c>
      <c r="K21" s="13">
        <f>+J21/1000000*G21*100</f>
        <v>0.19173732718894007</v>
      </c>
    </row>
    <row r="22" spans="1:12" s="5" customFormat="1" ht="15" customHeight="1" x14ac:dyDescent="0.2">
      <c r="A22" s="44" t="s">
        <v>44</v>
      </c>
      <c r="B22" s="9" t="s">
        <v>25</v>
      </c>
      <c r="C22" s="26">
        <v>-4.5</v>
      </c>
      <c r="D22" s="34">
        <v>20.7</v>
      </c>
      <c r="E22" s="6">
        <v>1.31</v>
      </c>
      <c r="F22" s="26">
        <v>698</v>
      </c>
      <c r="G22" s="10">
        <v>63.4</v>
      </c>
      <c r="H22" s="11">
        <f>D22*60</f>
        <v>1242</v>
      </c>
      <c r="I22" s="12">
        <f>H22*G22/1000</f>
        <v>78.742800000000003</v>
      </c>
      <c r="J22" s="12">
        <f>+D22/F22*1000</f>
        <v>29.656160458452721</v>
      </c>
      <c r="K22" s="13">
        <f>+J22/1000000*G22*100</f>
        <v>0.18802005730659022</v>
      </c>
    </row>
    <row r="23" spans="1:12" s="5" customFormat="1" ht="15" customHeight="1" x14ac:dyDescent="0.2">
      <c r="A23" s="44" t="s">
        <v>31</v>
      </c>
      <c r="B23" s="14" t="s">
        <v>32</v>
      </c>
      <c r="C23" s="29">
        <v>-3.5</v>
      </c>
      <c r="D23" s="24">
        <v>22.49</v>
      </c>
      <c r="E23" s="24">
        <v>1.31</v>
      </c>
      <c r="F23" s="30">
        <v>666.5</v>
      </c>
      <c r="G23" s="10">
        <v>58.4</v>
      </c>
      <c r="H23" s="11">
        <f>D23*60</f>
        <v>1349.3999999999999</v>
      </c>
      <c r="I23" s="12">
        <f>H23*G23/1000</f>
        <v>78.804959999999994</v>
      </c>
      <c r="J23" s="12">
        <f>+D23/F23*1000</f>
        <v>33.743435858964745</v>
      </c>
      <c r="K23" s="13">
        <f>+J23/1000000*G23*100</f>
        <v>0.19706166541635411</v>
      </c>
    </row>
    <row r="24" spans="1:12" s="5" customFormat="1" ht="15" customHeight="1" x14ac:dyDescent="0.2">
      <c r="A24" s="44" t="s">
        <v>20</v>
      </c>
      <c r="B24" s="9" t="s">
        <v>24</v>
      </c>
      <c r="C24" s="26">
        <v>-4.4000000000000004</v>
      </c>
      <c r="D24" s="34">
        <v>20.9</v>
      </c>
      <c r="E24" s="6">
        <v>1.33</v>
      </c>
      <c r="F24" s="26">
        <v>694</v>
      </c>
      <c r="G24" s="10">
        <v>63.4</v>
      </c>
      <c r="H24" s="11">
        <f>D24*60</f>
        <v>1254</v>
      </c>
      <c r="I24" s="12">
        <f>H24*G24/1000</f>
        <v>79.503599999999992</v>
      </c>
      <c r="J24" s="12">
        <f>+D24/F24*1000</f>
        <v>30.115273775216135</v>
      </c>
      <c r="K24" s="13">
        <f>+J24/1000000*G24*100</f>
        <v>0.1909308357348703</v>
      </c>
    </row>
    <row r="25" spans="1:12" ht="15" customHeight="1" x14ac:dyDescent="0.2">
      <c r="A25" s="44" t="s">
        <v>64</v>
      </c>
      <c r="B25" s="14" t="s">
        <v>65</v>
      </c>
      <c r="C25" s="10">
        <v>-2.2000000000000002</v>
      </c>
      <c r="D25" s="24">
        <v>21.34</v>
      </c>
      <c r="E25" s="24">
        <v>1.34</v>
      </c>
      <c r="F25" s="23">
        <v>626.20000000000005</v>
      </c>
      <c r="G25" s="10">
        <v>59.62</v>
      </c>
      <c r="H25" s="11">
        <f>D25*60</f>
        <v>1280.4000000000001</v>
      </c>
      <c r="I25" s="12">
        <f>H25*G25/1000</f>
        <v>76.337448000000009</v>
      </c>
      <c r="J25" s="12">
        <f>+D25/F25*1000</f>
        <v>34.078569147237303</v>
      </c>
      <c r="K25" s="13">
        <f>+J25/1000000*G25*100</f>
        <v>0.20317642925582879</v>
      </c>
    </row>
    <row r="26" spans="1:12" ht="15.75" customHeight="1" x14ac:dyDescent="0.2">
      <c r="A26" s="44" t="s">
        <v>62</v>
      </c>
      <c r="B26" s="14" t="s">
        <v>63</v>
      </c>
      <c r="C26" s="29">
        <v>-4.5</v>
      </c>
      <c r="D26" s="29">
        <v>20.7</v>
      </c>
      <c r="E26" s="24">
        <v>1.38</v>
      </c>
      <c r="F26" s="30">
        <v>697.5</v>
      </c>
      <c r="G26" s="12">
        <v>66.8</v>
      </c>
      <c r="H26" s="11">
        <f>D26*60</f>
        <v>1242</v>
      </c>
      <c r="I26" s="12">
        <f>H26*G26/1000</f>
        <v>82.965599999999995</v>
      </c>
      <c r="J26" s="12">
        <f>+D26/F26*1000</f>
        <v>29.677419354838708</v>
      </c>
      <c r="K26" s="13">
        <f>+J26/1000000*G26*100</f>
        <v>0.19824516129032257</v>
      </c>
    </row>
    <row r="27" spans="1:12" ht="15.75" customHeight="1" x14ac:dyDescent="0.2">
      <c r="A27" s="44" t="s">
        <v>56</v>
      </c>
      <c r="B27" s="14" t="s">
        <v>55</v>
      </c>
      <c r="C27" s="31">
        <v>-4.4000000000000004</v>
      </c>
      <c r="D27" s="6">
        <v>19.38</v>
      </c>
      <c r="E27" s="6">
        <v>1.41</v>
      </c>
      <c r="F27" s="25">
        <v>694</v>
      </c>
      <c r="G27" s="12">
        <v>72.489999999999995</v>
      </c>
      <c r="H27" s="11">
        <f>D27*60</f>
        <v>1162.8</v>
      </c>
      <c r="I27" s="12">
        <f>H27*G27/1000</f>
        <v>84.291371999999996</v>
      </c>
      <c r="J27" s="12">
        <f>+D27/F27*1000</f>
        <v>27.925072046109506</v>
      </c>
      <c r="K27" s="13">
        <f>+J27/1000000*G27*100</f>
        <v>0.2024288472622478</v>
      </c>
    </row>
    <row r="28" spans="1:12" ht="15" customHeight="1" x14ac:dyDescent="0.2">
      <c r="A28" s="44" t="s">
        <v>68</v>
      </c>
      <c r="B28" s="14" t="s">
        <v>69</v>
      </c>
      <c r="C28" s="31">
        <v>-2.2999999999999998</v>
      </c>
      <c r="D28" s="6">
        <v>18.93</v>
      </c>
      <c r="E28" s="6">
        <v>1.41</v>
      </c>
      <c r="F28" s="25">
        <v>629.29999999999995</v>
      </c>
      <c r="G28" s="12">
        <v>74.400000000000006</v>
      </c>
      <c r="H28" s="11">
        <f>D28*60</f>
        <v>1135.8</v>
      </c>
      <c r="I28" s="12">
        <f>H28*G28/1000</f>
        <v>84.503520000000009</v>
      </c>
      <c r="J28" s="12">
        <f>+D28/F28*1000</f>
        <v>30.081042428094712</v>
      </c>
      <c r="K28" s="13">
        <f>+J28/1000000*G28*100</f>
        <v>0.22380295566502467</v>
      </c>
    </row>
    <row r="29" spans="1:12" s="5" customFormat="1" ht="15" customHeight="1" x14ac:dyDescent="0.2">
      <c r="A29" s="44" t="s">
        <v>61</v>
      </c>
      <c r="B29" s="14" t="s">
        <v>50</v>
      </c>
      <c r="C29" s="12">
        <v>-4.9000000000000004</v>
      </c>
      <c r="D29" s="24">
        <v>24.48</v>
      </c>
      <c r="E29" s="24">
        <v>1.44</v>
      </c>
      <c r="F29" s="12">
        <v>709.9</v>
      </c>
      <c r="G29" s="12">
        <v>59</v>
      </c>
      <c r="H29" s="11">
        <f>D29*60</f>
        <v>1468.8</v>
      </c>
      <c r="I29" s="12">
        <f>H29*G29/1000</f>
        <v>86.659199999999998</v>
      </c>
      <c r="J29" s="12">
        <f>+D29/F29*1000</f>
        <v>34.483730102831387</v>
      </c>
      <c r="K29" s="13">
        <f>+J29/1000000*G29*100</f>
        <v>0.20345400760670515</v>
      </c>
    </row>
    <row r="30" spans="1:12" ht="12.75" x14ac:dyDescent="0.2">
      <c r="A30" s="44" t="s">
        <v>33</v>
      </c>
      <c r="B30" s="14" t="s">
        <v>34</v>
      </c>
      <c r="C30" s="31">
        <v>-4.4000000000000004</v>
      </c>
      <c r="D30" s="31">
        <v>19.899999999999999</v>
      </c>
      <c r="E30" s="6">
        <v>1.45</v>
      </c>
      <c r="F30" s="25">
        <v>694.4</v>
      </c>
      <c r="G30" s="10">
        <v>72.8</v>
      </c>
      <c r="H30" s="11">
        <f>D30*60</f>
        <v>1194</v>
      </c>
      <c r="I30" s="12">
        <f>H30*G30/1000</f>
        <v>86.923199999999994</v>
      </c>
      <c r="J30" s="12">
        <f>+D30/F30*1000</f>
        <v>28.657834101382488</v>
      </c>
      <c r="K30" s="13">
        <f>+J30/1000000*G30*100</f>
        <v>0.20862903225806451</v>
      </c>
    </row>
    <row r="31" spans="1:12" ht="12.75" x14ac:dyDescent="0.2">
      <c r="A31" s="44" t="s">
        <v>51</v>
      </c>
      <c r="B31" s="14" t="s">
        <v>52</v>
      </c>
      <c r="C31" s="32">
        <v>-4.4000000000000004</v>
      </c>
      <c r="D31" s="6">
        <v>20.5</v>
      </c>
      <c r="E31" s="6">
        <v>1.472515</v>
      </c>
      <c r="F31" s="33">
        <v>694.4</v>
      </c>
      <c r="G31" s="12">
        <v>71.83</v>
      </c>
      <c r="H31" s="11">
        <f>D31*60</f>
        <v>1230</v>
      </c>
      <c r="I31" s="12">
        <f>H31*G31/1000</f>
        <v>88.350899999999996</v>
      </c>
      <c r="J31" s="12">
        <f>+D31/F31*1000</f>
        <v>29.521889400921658</v>
      </c>
      <c r="K31" s="13">
        <f>+J31/1000000*G31*100</f>
        <v>0.21205573156682028</v>
      </c>
    </row>
    <row r="32" spans="1:12" ht="13.5" thickBot="1" x14ac:dyDescent="0.25">
      <c r="A32" s="46" t="s">
        <v>38</v>
      </c>
      <c r="B32" s="41" t="s">
        <v>39</v>
      </c>
      <c r="C32" s="53">
        <v>-4.4000000000000004</v>
      </c>
      <c r="D32" s="52">
        <v>22.44</v>
      </c>
      <c r="E32" s="52">
        <v>1.79</v>
      </c>
      <c r="F32" s="57">
        <v>694.4</v>
      </c>
      <c r="G32" s="53">
        <v>79.599999999999994</v>
      </c>
      <c r="H32" s="38">
        <f>D32*60</f>
        <v>1346.4</v>
      </c>
      <c r="I32" s="39">
        <f>H32*G32/1000</f>
        <v>107.17344</v>
      </c>
      <c r="J32" s="39">
        <f>+D32/F32*1000</f>
        <v>32.315668202764975</v>
      </c>
      <c r="K32" s="40">
        <f>+J32/1000000*G32*100</f>
        <v>0.25723271889400923</v>
      </c>
    </row>
    <row r="35" spans="3:3" x14ac:dyDescent="0.2">
      <c r="C35" s="15">
        <f>AVERAGE(C6:C32)</f>
        <v>-4.1370370370370386</v>
      </c>
    </row>
  </sheetData>
  <autoFilter ref="A5:I7" xr:uid="{00000000-0009-0000-0000-000000000000}"/>
  <sortState xmlns:xlrd2="http://schemas.microsoft.com/office/spreadsheetml/2017/richdata2" ref="A6:K32">
    <sortCondition ref="E6:E32"/>
  </sortState>
  <mergeCells count="12">
    <mergeCell ref="A1:K1"/>
    <mergeCell ref="K2:K3"/>
    <mergeCell ref="J2:J3"/>
    <mergeCell ref="A2:A4"/>
    <mergeCell ref="B2:B4"/>
    <mergeCell ref="C2:C3"/>
    <mergeCell ref="D2:D3"/>
    <mergeCell ref="E2:E3"/>
    <mergeCell ref="F2:F3"/>
    <mergeCell ref="H2:H3"/>
    <mergeCell ref="I2:I3"/>
    <mergeCell ref="G2:G3"/>
  </mergeCells>
  <pageMargins left="0.21" right="0.16" top="0.24" bottom="0.22" header="0.15748031496062992" footer="0.1574803149606299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2019_sausis</vt:lpstr>
      <vt:lpstr>'2019_sausis'!Print_Titles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VMaciulevicius</dc:creator>
  <cp:lastModifiedBy>Ramune</cp:lastModifiedBy>
  <dcterms:created xsi:type="dcterms:W3CDTF">2018-01-11T07:29:18Z</dcterms:created>
  <dcterms:modified xsi:type="dcterms:W3CDTF">2019-03-03T14:00:01Z</dcterms:modified>
</cp:coreProperties>
</file>