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F:\25_Šilumos suvartojimas daugiabuciuose\2018_12\"/>
    </mc:Choice>
  </mc:AlternateContent>
  <xr:revisionPtr revIDLastSave="0" documentId="13_ncr:1_{B0FD0900-BC83-4CF3-B113-005764A1B65E}" xr6:coauthVersionLast="40" xr6:coauthVersionMax="40" xr10:uidLastSave="{00000000-0000-0000-0000-000000000000}"/>
  <bookViews>
    <workbookView xWindow="0" yWindow="0" windowWidth="28800" windowHeight="11760" xr2:uid="{00000000-000D-0000-FFFF-FFFF00000000}"/>
  </bookViews>
  <sheets>
    <sheet name="2018_gruodis" sheetId="1" r:id="rId1"/>
  </sheets>
  <definedNames>
    <definedName name="_xlnm._FilterDatabase" localSheetId="0" hidden="1">'2018_gruodis'!$A$5:$I$7</definedName>
    <definedName name="_xlnm.Print_Titles" localSheetId="0">'2018_gruodis'!$3:$3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" l="1"/>
  <c r="J27" i="1"/>
  <c r="K27" i="1" s="1"/>
  <c r="H27" i="1"/>
  <c r="I27" i="1" s="1"/>
  <c r="J29" i="1"/>
  <c r="K29" i="1" s="1"/>
  <c r="H29" i="1"/>
  <c r="I29" i="1" s="1"/>
  <c r="J6" i="1"/>
  <c r="K6" i="1" s="1"/>
  <c r="H6" i="1"/>
  <c r="I6" i="1" s="1"/>
  <c r="J18" i="1"/>
  <c r="K18" i="1" s="1"/>
  <c r="H18" i="1"/>
  <c r="I18" i="1" s="1"/>
  <c r="H30" i="1" l="1"/>
  <c r="I30" i="1" s="1"/>
  <c r="J30" i="1"/>
  <c r="K30" i="1" s="1"/>
  <c r="J14" i="1" l="1"/>
  <c r="K14" i="1" s="1"/>
  <c r="H14" i="1"/>
  <c r="I14" i="1" s="1"/>
  <c r="J34" i="1"/>
  <c r="K34" i="1" s="1"/>
  <c r="H34" i="1"/>
  <c r="I34" i="1" s="1"/>
  <c r="J7" i="1" l="1"/>
  <c r="K7" i="1" s="1"/>
  <c r="J8" i="1"/>
  <c r="K8" i="1" s="1"/>
  <c r="J10" i="1"/>
  <c r="K10" i="1" s="1"/>
  <c r="J33" i="1"/>
  <c r="K33" i="1" s="1"/>
  <c r="J9" i="1"/>
  <c r="K9" i="1" s="1"/>
  <c r="J11" i="1"/>
  <c r="K11" i="1" s="1"/>
  <c r="J16" i="1"/>
  <c r="K16" i="1" s="1"/>
  <c r="J13" i="1"/>
  <c r="K13" i="1" s="1"/>
  <c r="J12" i="1"/>
  <c r="K12" i="1" s="1"/>
  <c r="J24" i="1"/>
  <c r="K24" i="1" s="1"/>
  <c r="J17" i="1"/>
  <c r="K17" i="1" s="1"/>
  <c r="J19" i="1"/>
  <c r="K19" i="1" s="1"/>
  <c r="J20" i="1"/>
  <c r="K20" i="1" s="1"/>
  <c r="J21" i="1"/>
  <c r="K21" i="1" s="1"/>
  <c r="J26" i="1"/>
  <c r="K26" i="1" s="1"/>
  <c r="J25" i="1"/>
  <c r="K25" i="1" s="1"/>
  <c r="J23" i="1"/>
  <c r="K23" i="1" s="1"/>
  <c r="J22" i="1"/>
  <c r="K22" i="1" s="1"/>
  <c r="J32" i="1"/>
  <c r="K32" i="1" s="1"/>
  <c r="J31" i="1"/>
  <c r="K31" i="1" s="1"/>
  <c r="J15" i="1"/>
  <c r="K15" i="1" s="1"/>
  <c r="J28" i="1"/>
  <c r="K28" i="1" s="1"/>
  <c r="H33" i="1" l="1"/>
  <c r="I33" i="1" s="1"/>
  <c r="H9" i="1" l="1"/>
  <c r="I9" i="1" s="1"/>
  <c r="H12" i="1"/>
  <c r="I12" i="1" s="1"/>
  <c r="H11" i="1"/>
  <c r="I11" i="1" s="1"/>
  <c r="H13" i="1"/>
  <c r="I13" i="1" s="1"/>
  <c r="H8" i="1"/>
  <c r="I8" i="1" s="1"/>
  <c r="H17" i="1"/>
  <c r="I17" i="1" s="1"/>
  <c r="H26" i="1"/>
  <c r="I26" i="1" s="1"/>
  <c r="H25" i="1"/>
  <c r="I25" i="1" s="1"/>
  <c r="H19" i="1"/>
  <c r="I19" i="1" s="1"/>
  <c r="H20" i="1"/>
  <c r="I20" i="1" s="1"/>
  <c r="H24" i="1"/>
  <c r="I24" i="1" s="1"/>
  <c r="H21" i="1"/>
  <c r="I21" i="1" s="1"/>
  <c r="H23" i="1"/>
  <c r="I23" i="1" s="1"/>
  <c r="H22" i="1"/>
  <c r="I22" i="1" s="1"/>
  <c r="H16" i="1"/>
  <c r="I16" i="1" s="1"/>
  <c r="H28" i="1"/>
  <c r="I28" i="1" s="1"/>
  <c r="H15" i="1"/>
  <c r="I15" i="1" s="1"/>
  <c r="H31" i="1"/>
  <c r="I31" i="1" s="1"/>
  <c r="H32" i="1"/>
  <c r="I32" i="1" s="1"/>
  <c r="H10" i="1"/>
  <c r="I10" i="1" s="1"/>
  <c r="H7" i="1"/>
  <c r="I7" i="1" s="1"/>
</calcChain>
</file>

<file path=xl/sharedStrings.xml><?xml version="1.0" encoding="utf-8"?>
<sst xmlns="http://schemas.openxmlformats.org/spreadsheetml/2006/main" count="79" uniqueCount="75">
  <si>
    <t>Įmonė</t>
  </si>
  <si>
    <t>Miestas</t>
  </si>
  <si>
    <t xml:space="preserve">Vidutinė lauko oro temperatūra </t>
  </si>
  <si>
    <t xml:space="preserve">Šilumos kaina gyventojams
(su PVM) </t>
  </si>
  <si>
    <t>Šilumos suvartojimas 60 m² ploto buto šildymui</t>
  </si>
  <si>
    <t>Mokėjimai už šilumą 60 m² ploto buto šildymui 
(su PVM)</t>
  </si>
  <si>
    <r>
      <rPr>
        <vertAlign val="superscript"/>
        <sz val="8"/>
        <rFont val="Arial"/>
        <family val="2"/>
        <charset val="186"/>
      </rPr>
      <t>0</t>
    </r>
    <r>
      <rPr>
        <sz val="8"/>
        <rFont val="Arial"/>
        <family val="2"/>
        <charset val="186"/>
      </rPr>
      <t>C</t>
    </r>
  </si>
  <si>
    <t>Eur/m²/mėn</t>
  </si>
  <si>
    <t>vnt.</t>
  </si>
  <si>
    <t>EUR/MWh</t>
  </si>
  <si>
    <t>kWh/mėn</t>
  </si>
  <si>
    <t>EUR/mėn</t>
  </si>
  <si>
    <t>AB ,,Vilniaus šilumos tinklai"</t>
  </si>
  <si>
    <t>Vilnius</t>
  </si>
  <si>
    <t>AB ,,Kauno energija"</t>
  </si>
  <si>
    <t>Kaunas</t>
  </si>
  <si>
    <t>AB "Klaipėdos energija"</t>
  </si>
  <si>
    <t>Klaipėda</t>
  </si>
  <si>
    <t>AB ,,Šiaulių energija"</t>
  </si>
  <si>
    <t>Šiauliai</t>
  </si>
  <si>
    <t>AB"Panevėžio energija"</t>
  </si>
  <si>
    <t>Panevėžys</t>
  </si>
  <si>
    <t>Pasvalys</t>
  </si>
  <si>
    <t>Rokiškis</t>
  </si>
  <si>
    <t>Kėdainiai</t>
  </si>
  <si>
    <t>Kupiškis</t>
  </si>
  <si>
    <t>Zarasai</t>
  </si>
  <si>
    <t>UAB "Utenos šilumos tinklai"</t>
  </si>
  <si>
    <t>Utena</t>
  </si>
  <si>
    <t>UAB "Mažeikių šilumos tinklai"</t>
  </si>
  <si>
    <t>Mažeikiai</t>
  </si>
  <si>
    <t>AB „Jonavos šilumos tinklai“</t>
  </si>
  <si>
    <t>UAB Akmenės energija</t>
  </si>
  <si>
    <t>Akmenė</t>
  </si>
  <si>
    <t>UAB Elektrėnų komunalinis ūkis</t>
  </si>
  <si>
    <t>Elektrėnai</t>
  </si>
  <si>
    <t>UAB ,,Kaišiadorių šiluma"</t>
  </si>
  <si>
    <t>Kaišiadorys</t>
  </si>
  <si>
    <t>Pakruojis</t>
  </si>
  <si>
    <t>UAB „Plungės šilumos tinklai“</t>
  </si>
  <si>
    <t>Plungė</t>
  </si>
  <si>
    <t>UAB " Šalčininkų šilumos tinklai"</t>
  </si>
  <si>
    <t>Šalčininkai</t>
  </si>
  <si>
    <t>UAB "Trakų energija"</t>
  </si>
  <si>
    <t>Trakai</t>
  </si>
  <si>
    <t>Vidutinis mokėjimas už šilumą 1 m² ploto šildymui mieste</t>
  </si>
  <si>
    <t>Jonava</t>
  </si>
  <si>
    <t>Vidutinis visų daugiabučių šilumos suvartojimas šildymui mieste</t>
  </si>
  <si>
    <t>kWh/m²/mėn</t>
  </si>
  <si>
    <t>AB "Panevėžio energija"</t>
  </si>
  <si>
    <t>Šilumos energijos naudojimo efektyvumas</t>
  </si>
  <si>
    <t>Santikiniai šildymo kaštai</t>
  </si>
  <si>
    <t>UAB "Pakruojo šiluma"</t>
  </si>
  <si>
    <t>UAB "Visagino energija"</t>
  </si>
  <si>
    <t>Visaginas</t>
  </si>
  <si>
    <t>Lazdijai</t>
  </si>
  <si>
    <t>UAB "Lazdijų šiluma"</t>
  </si>
  <si>
    <t>Palanga</t>
  </si>
  <si>
    <t>UAB "Prienų šilumos tinklai"</t>
  </si>
  <si>
    <t>Prienai</t>
  </si>
  <si>
    <t>EUR/m2/DL</t>
  </si>
  <si>
    <t>Dieno- laipsniai (DL)</t>
  </si>
  <si>
    <t>Šilumos vartojimo mokėjimo įtaka mokėjimamas už šilumą (2018 m. gruodžio)</t>
  </si>
  <si>
    <t>Anykščiai</t>
  </si>
  <si>
    <t>UAB "Anykščių šiluma"</t>
  </si>
  <si>
    <t>UAB "Ignalinos šilumos tinklai"</t>
  </si>
  <si>
    <t>Ignalina</t>
  </si>
  <si>
    <t>UAB "Birštono šiluma"</t>
  </si>
  <si>
    <t>Birštonas</t>
  </si>
  <si>
    <t>UAB "Raseinių šilumos tinklai"</t>
  </si>
  <si>
    <t>UAB "Ukmergės šiluma"</t>
  </si>
  <si>
    <t>Ukmergė</t>
  </si>
  <si>
    <t>UAB ,,Varėnos šiluma"</t>
  </si>
  <si>
    <t>Varėna</t>
  </si>
  <si>
    <t>kWh/m2/DL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</si>
</sst>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 x14ac:knownFonts="1"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vertAlign val="superscript"/>
      <sz val="8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8"/>
      <name val="Arial"/>
      <family val="2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9" fillId="2" borderId="1" xfId="2" applyNumberFormat="1" applyFont="1" applyFill="1" applyBorder="1" applyAlignment="1" applyProtection="1">
      <alignment horizontal="center" vertical="center"/>
      <protection locked="0"/>
    </xf>
    <xf numFmtId="164" fontId="9" fillId="2" borderId="1" xfId="2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9" fillId="2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2" fontId="9" fillId="2" borderId="7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/>
      <protection locked="0"/>
    </xf>
    <xf numFmtId="164" fontId="9" fillId="2" borderId="1" xfId="2" applyNumberFormat="1" applyFont="1" applyFill="1" applyBorder="1" applyAlignment="1" applyProtection="1">
      <alignment horizontal="center" vertical="center"/>
      <protection locked="0"/>
    </xf>
    <xf numFmtId="164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2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 applyProtection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 applyProtection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2" applyFont="1" applyFill="1" applyBorder="1" applyAlignment="1" applyProtection="1">
      <alignment horizontal="center" vertical="center"/>
      <protection locked="0"/>
    </xf>
    <xf numFmtId="0" fontId="9" fillId="2" borderId="9" xfId="2" applyFont="1" applyFill="1" applyBorder="1" applyAlignment="1" applyProtection="1">
      <alignment horizontal="center" vertical="center"/>
      <protection locked="0"/>
    </xf>
    <xf numFmtId="2" fontId="9" fillId="2" borderId="2" xfId="2" applyNumberFormat="1" applyFont="1" applyFill="1" applyBorder="1" applyAlignment="1" applyProtection="1">
      <alignment horizontal="center" vertical="center"/>
      <protection locked="0"/>
    </xf>
    <xf numFmtId="2" fontId="9" fillId="2" borderId="9" xfId="2" applyNumberFormat="1" applyFont="1" applyFill="1" applyBorder="1" applyAlignment="1" applyProtection="1">
      <alignment horizontal="center" vertical="center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9" xfId="2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/>
    </xf>
  </cellXfs>
  <cellStyles count="3">
    <cellStyle name="Normal" xfId="0" builtinId="0"/>
    <cellStyle name="Normal 2" xfId="2" xr:uid="{00000000-0005-0000-0000-000001000000}"/>
    <cellStyle name="Paprastas 3" xfId="1" xr:uid="{00000000-0005-0000-0000-000002000000}"/>
  </cellStyles>
  <dxfs count="0"/>
  <tableStyles count="0" defaultTableStyle="TableStyleMedium2" defaultPivotStyle="PivotStyleLight16"/>
  <colors>
    <mruColors>
      <color rgb="FFFF3300"/>
      <color rgb="FFFF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5" zoomScale="115" zoomScaleNormal="115" workbookViewId="0">
      <selection activeCell="E37" sqref="E37"/>
    </sheetView>
  </sheetViews>
  <sheetFormatPr defaultColWidth="9.140625" defaultRowHeight="11.25" x14ac:dyDescent="0.2"/>
  <cols>
    <col min="1" max="1" width="30.5703125" style="2" customWidth="1"/>
    <col min="2" max="2" width="18" style="2" customWidth="1"/>
    <col min="3" max="3" width="10.85546875" style="2" customWidth="1"/>
    <col min="4" max="4" width="14" style="3" customWidth="1"/>
    <col min="5" max="5" width="15.140625" style="4" customWidth="1"/>
    <col min="6" max="6" width="8.140625" style="4" customWidth="1"/>
    <col min="7" max="7" width="13.5703125" style="2" customWidth="1"/>
    <col min="8" max="8" width="12.140625" style="2" customWidth="1"/>
    <col min="9" max="9" width="13.42578125" style="2" customWidth="1"/>
    <col min="10" max="11" width="9.140625" style="1"/>
    <col min="12" max="12" width="9" style="1" bestFit="1" customWidth="1"/>
    <col min="13" max="16384" width="9.140625" style="1"/>
  </cols>
  <sheetData>
    <row r="1" spans="1:12" ht="57" customHeight="1" x14ac:dyDescent="0.2">
      <c r="A1" s="16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2" ht="22.5" customHeight="1" x14ac:dyDescent="0.2">
      <c r="A2" s="12" t="s">
        <v>0</v>
      </c>
      <c r="B2" s="12" t="s">
        <v>1</v>
      </c>
      <c r="C2" s="12" t="s">
        <v>2</v>
      </c>
      <c r="D2" s="13" t="s">
        <v>47</v>
      </c>
      <c r="E2" s="14" t="s">
        <v>45</v>
      </c>
      <c r="F2" s="14" t="s">
        <v>61</v>
      </c>
      <c r="G2" s="15" t="s">
        <v>3</v>
      </c>
      <c r="H2" s="15" t="s">
        <v>4</v>
      </c>
      <c r="I2" s="15" t="s">
        <v>5</v>
      </c>
      <c r="J2" s="11" t="s">
        <v>50</v>
      </c>
      <c r="K2" s="11" t="s">
        <v>51</v>
      </c>
    </row>
    <row r="3" spans="1:12" s="2" customFormat="1" ht="68.25" customHeight="1" x14ac:dyDescent="0.2">
      <c r="A3" s="12"/>
      <c r="B3" s="12"/>
      <c r="C3" s="12"/>
      <c r="D3" s="13"/>
      <c r="E3" s="14"/>
      <c r="F3" s="14"/>
      <c r="G3" s="15"/>
      <c r="H3" s="15"/>
      <c r="I3" s="15"/>
      <c r="J3" s="11"/>
      <c r="K3" s="11"/>
    </row>
    <row r="4" spans="1:12" s="2" customFormat="1" ht="12" thickBot="1" x14ac:dyDescent="0.25">
      <c r="A4" s="18"/>
      <c r="B4" s="18"/>
      <c r="C4" s="19" t="s">
        <v>6</v>
      </c>
      <c r="D4" s="20" t="s">
        <v>48</v>
      </c>
      <c r="E4" s="8" t="s">
        <v>7</v>
      </c>
      <c r="F4" s="8" t="s">
        <v>8</v>
      </c>
      <c r="G4" s="17" t="s">
        <v>9</v>
      </c>
      <c r="H4" s="17" t="s">
        <v>10</v>
      </c>
      <c r="I4" s="17" t="s">
        <v>11</v>
      </c>
      <c r="J4" s="9" t="s">
        <v>74</v>
      </c>
      <c r="K4" s="9" t="s">
        <v>60</v>
      </c>
    </row>
    <row r="5" spans="1:12" s="2" customFormat="1" ht="12" thickBot="1" x14ac:dyDescent="0.25">
      <c r="A5" s="31">
        <v>1</v>
      </c>
      <c r="B5" s="32">
        <v>2</v>
      </c>
      <c r="C5" s="33">
        <v>3</v>
      </c>
      <c r="D5" s="34">
        <v>4</v>
      </c>
      <c r="E5" s="34">
        <v>5</v>
      </c>
      <c r="F5" s="32">
        <v>6</v>
      </c>
      <c r="G5" s="35">
        <v>7</v>
      </c>
      <c r="H5" s="35">
        <v>8</v>
      </c>
      <c r="I5" s="35">
        <v>9</v>
      </c>
      <c r="J5" s="36">
        <v>10</v>
      </c>
      <c r="K5" s="37">
        <v>11</v>
      </c>
    </row>
    <row r="6" spans="1:12" s="4" customFormat="1" ht="15" customHeight="1" x14ac:dyDescent="0.2">
      <c r="A6" s="66" t="s">
        <v>65</v>
      </c>
      <c r="B6" s="50" t="s">
        <v>66</v>
      </c>
      <c r="C6" s="59">
        <v>-2.1</v>
      </c>
      <c r="D6" s="61">
        <v>12.5</v>
      </c>
      <c r="E6" s="61">
        <v>0.89</v>
      </c>
      <c r="F6" s="63">
        <v>623.1</v>
      </c>
      <c r="G6" s="52">
        <v>71</v>
      </c>
      <c r="H6" s="65">
        <f>D6*60</f>
        <v>750</v>
      </c>
      <c r="I6" s="51">
        <f>H6*G6/1000</f>
        <v>53.25</v>
      </c>
      <c r="J6" s="52">
        <f>+D6/F6*1000</f>
        <v>20.060985395602632</v>
      </c>
      <c r="K6" s="53">
        <f>+J6/1000000*G6*100</f>
        <v>0.14243299630877868</v>
      </c>
      <c r="L6" s="5"/>
    </row>
    <row r="7" spans="1:12" s="5" customFormat="1" ht="15" customHeight="1" x14ac:dyDescent="0.2">
      <c r="A7" s="67" t="s">
        <v>56</v>
      </c>
      <c r="B7" s="27" t="s">
        <v>55</v>
      </c>
      <c r="C7" s="22">
        <v>-0.8</v>
      </c>
      <c r="D7" s="39">
        <v>13</v>
      </c>
      <c r="E7" s="39">
        <v>1</v>
      </c>
      <c r="F7" s="38">
        <v>582.79999999999995</v>
      </c>
      <c r="G7" s="22">
        <v>77.28</v>
      </c>
      <c r="H7" s="23">
        <f>D7*60</f>
        <v>780</v>
      </c>
      <c r="I7" s="24">
        <f>H7*G7/1000</f>
        <v>60.278400000000005</v>
      </c>
      <c r="J7" s="25">
        <f>+D7/F7*1000</f>
        <v>22.30610844200412</v>
      </c>
      <c r="K7" s="26">
        <f>+J7/1000000*G7*100</f>
        <v>0.17238160603980784</v>
      </c>
    </row>
    <row r="8" spans="1:12" s="5" customFormat="1" ht="15" customHeight="1" x14ac:dyDescent="0.2">
      <c r="A8" s="67" t="s">
        <v>31</v>
      </c>
      <c r="B8" s="27" t="s">
        <v>46</v>
      </c>
      <c r="C8" s="22">
        <v>-0.9</v>
      </c>
      <c r="D8" s="39">
        <v>15.8</v>
      </c>
      <c r="E8" s="39">
        <v>0.87</v>
      </c>
      <c r="F8" s="38">
        <v>585.9</v>
      </c>
      <c r="G8" s="22">
        <v>55.15</v>
      </c>
      <c r="H8" s="23">
        <f>D8*60</f>
        <v>948</v>
      </c>
      <c r="I8" s="24">
        <f>H8*G8/1000</f>
        <v>52.282199999999996</v>
      </c>
      <c r="J8" s="25">
        <f>+D8/F8*1000</f>
        <v>26.967059225123744</v>
      </c>
      <c r="K8" s="26">
        <f>+J8/1000000*G8*100</f>
        <v>0.14872333162655743</v>
      </c>
    </row>
    <row r="9" spans="1:12" s="5" customFormat="1" ht="15" customHeight="1" x14ac:dyDescent="0.2">
      <c r="A9" s="67" t="s">
        <v>20</v>
      </c>
      <c r="B9" s="21" t="s">
        <v>22</v>
      </c>
      <c r="C9" s="46">
        <v>-1.2</v>
      </c>
      <c r="D9" s="6">
        <v>16</v>
      </c>
      <c r="E9" s="6">
        <v>0.98880000000000001</v>
      </c>
      <c r="F9" s="40">
        <v>595</v>
      </c>
      <c r="G9" s="22">
        <v>61.8</v>
      </c>
      <c r="H9" s="23">
        <f>D9*60</f>
        <v>960</v>
      </c>
      <c r="I9" s="24">
        <f>H9*G9/1000</f>
        <v>59.328000000000003</v>
      </c>
      <c r="J9" s="25">
        <f>+D9/F9*1000</f>
        <v>26.890756302521009</v>
      </c>
      <c r="K9" s="26">
        <f>+J9/1000000*G9*100</f>
        <v>0.16618487394957981</v>
      </c>
    </row>
    <row r="10" spans="1:12" s="5" customFormat="1" ht="15" customHeight="1" x14ac:dyDescent="0.2">
      <c r="A10" s="67" t="s">
        <v>29</v>
      </c>
      <c r="B10" s="27" t="s">
        <v>30</v>
      </c>
      <c r="C10" s="22">
        <v>0.23</v>
      </c>
      <c r="D10" s="39">
        <v>16</v>
      </c>
      <c r="E10" s="39">
        <v>0.96</v>
      </c>
      <c r="F10" s="38">
        <v>550.9</v>
      </c>
      <c r="G10" s="22">
        <v>60.2</v>
      </c>
      <c r="H10" s="23">
        <f>D10*60</f>
        <v>960</v>
      </c>
      <c r="I10" s="24">
        <f>H10*G10/1000</f>
        <v>57.792000000000002</v>
      </c>
      <c r="J10" s="25">
        <f>+D10/F10*1000</f>
        <v>29.043383554184061</v>
      </c>
      <c r="K10" s="26">
        <f>+J10/1000000*G10*100</f>
        <v>0.17484116899618804</v>
      </c>
    </row>
    <row r="11" spans="1:12" s="5" customFormat="1" ht="15" customHeight="1" x14ac:dyDescent="0.2">
      <c r="A11" s="67" t="s">
        <v>20</v>
      </c>
      <c r="B11" s="27" t="s">
        <v>21</v>
      </c>
      <c r="C11" s="41">
        <v>-1.2</v>
      </c>
      <c r="D11" s="49">
        <v>16.100000000000001</v>
      </c>
      <c r="E11" s="6">
        <v>0.99497999999999998</v>
      </c>
      <c r="F11" s="41">
        <v>595</v>
      </c>
      <c r="G11" s="22">
        <v>61.8</v>
      </c>
      <c r="H11" s="23">
        <f>D11*60</f>
        <v>966.00000000000011</v>
      </c>
      <c r="I11" s="24">
        <f>H11*G11/1000</f>
        <v>59.698800000000006</v>
      </c>
      <c r="J11" s="25">
        <f>+D11/F11*1000</f>
        <v>27.058823529411768</v>
      </c>
      <c r="K11" s="26">
        <f>+J11/1000000*G11*100</f>
        <v>0.16722352941176474</v>
      </c>
    </row>
    <row r="12" spans="1:12" s="5" customFormat="1" ht="15" customHeight="1" x14ac:dyDescent="0.2">
      <c r="A12" s="67" t="s">
        <v>32</v>
      </c>
      <c r="B12" s="27" t="s">
        <v>33</v>
      </c>
      <c r="C12" s="46">
        <v>-0.9</v>
      </c>
      <c r="D12" s="6">
        <v>16.399999999999999</v>
      </c>
      <c r="E12" s="6">
        <v>0.94603977600000011</v>
      </c>
      <c r="F12" s="40">
        <v>585.9</v>
      </c>
      <c r="G12" s="22">
        <v>57.55</v>
      </c>
      <c r="H12" s="23">
        <f>D12*60</f>
        <v>983.99999999999989</v>
      </c>
      <c r="I12" s="24">
        <f>H12*G12/1000</f>
        <v>56.62919999999999</v>
      </c>
      <c r="J12" s="25">
        <f>+D12/F12*1000</f>
        <v>27.991124765318311</v>
      </c>
      <c r="K12" s="26">
        <f>+J12/1000000*G12*100</f>
        <v>0.16108892302440686</v>
      </c>
    </row>
    <row r="13" spans="1:12" s="5" customFormat="1" ht="15" customHeight="1" x14ac:dyDescent="0.2">
      <c r="A13" s="67" t="s">
        <v>16</v>
      </c>
      <c r="B13" s="27" t="s">
        <v>17</v>
      </c>
      <c r="C13" s="22">
        <v>1.1000000000000001</v>
      </c>
      <c r="D13" s="39">
        <v>16.600000000000001</v>
      </c>
      <c r="E13" s="39">
        <v>0.98</v>
      </c>
      <c r="F13" s="38">
        <v>523.9</v>
      </c>
      <c r="G13" s="22">
        <v>58.97</v>
      </c>
      <c r="H13" s="23">
        <f>D13*60</f>
        <v>996.00000000000011</v>
      </c>
      <c r="I13" s="24">
        <f>H13*G13/1000</f>
        <v>58.734120000000004</v>
      </c>
      <c r="J13" s="25">
        <f>+D13/F13*1000</f>
        <v>31.685436151937399</v>
      </c>
      <c r="K13" s="26">
        <f>+J13/1000000*G13*100</f>
        <v>0.18684901698797485</v>
      </c>
    </row>
    <row r="14" spans="1:12" s="5" customFormat="1" ht="15" customHeight="1" x14ac:dyDescent="0.2">
      <c r="A14" s="67" t="s">
        <v>52</v>
      </c>
      <c r="B14" s="27" t="s">
        <v>38</v>
      </c>
      <c r="C14" s="22">
        <v>-0.9</v>
      </c>
      <c r="D14" s="39">
        <v>16.7</v>
      </c>
      <c r="E14" s="39">
        <v>1.08</v>
      </c>
      <c r="F14" s="38">
        <v>585.9</v>
      </c>
      <c r="G14" s="22">
        <v>64.31</v>
      </c>
      <c r="H14" s="23">
        <f>D14*60</f>
        <v>1002</v>
      </c>
      <c r="I14" s="24">
        <f>H14*G14/1000</f>
        <v>64.43862</v>
      </c>
      <c r="J14" s="25">
        <f>+D14/F14*1000</f>
        <v>28.5031575354156</v>
      </c>
      <c r="K14" s="26">
        <f>+J14/1000000*G14*100</f>
        <v>0.18330380611025771</v>
      </c>
    </row>
    <row r="15" spans="1:12" s="5" customFormat="1" ht="15" customHeight="1" x14ac:dyDescent="0.2">
      <c r="A15" s="67" t="s">
        <v>20</v>
      </c>
      <c r="B15" s="21" t="s">
        <v>26</v>
      </c>
      <c r="C15" s="7">
        <v>-2.1</v>
      </c>
      <c r="D15" s="49">
        <v>17</v>
      </c>
      <c r="E15" s="6">
        <v>1.0506</v>
      </c>
      <c r="F15" s="10">
        <v>623</v>
      </c>
      <c r="G15" s="22">
        <v>61.8</v>
      </c>
      <c r="H15" s="23">
        <f>D15*60</f>
        <v>1020</v>
      </c>
      <c r="I15" s="24">
        <f>H15*G15/1000</f>
        <v>63.036000000000001</v>
      </c>
      <c r="J15" s="25">
        <f>+D15/F15*1000</f>
        <v>27.287319422150883</v>
      </c>
      <c r="K15" s="26">
        <f>+J15/1000000*G15*100</f>
        <v>0.16863563402889245</v>
      </c>
    </row>
    <row r="16" spans="1:12" s="5" customFormat="1" ht="15" customHeight="1" x14ac:dyDescent="0.2">
      <c r="A16" s="67" t="s">
        <v>41</v>
      </c>
      <c r="B16" s="27" t="s">
        <v>42</v>
      </c>
      <c r="C16" s="22">
        <v>-1.5</v>
      </c>
      <c r="D16" s="39">
        <v>17.18</v>
      </c>
      <c r="E16" s="39">
        <v>1.23</v>
      </c>
      <c r="F16" s="29">
        <v>604.5</v>
      </c>
      <c r="G16" s="22">
        <v>53.302499999999995</v>
      </c>
      <c r="H16" s="23">
        <f>D16*60</f>
        <v>1030.8</v>
      </c>
      <c r="I16" s="24">
        <f>H16*G16/1000</f>
        <v>54.944216999999988</v>
      </c>
      <c r="J16" s="25">
        <f>+D16/F16*1000</f>
        <v>28.420181968569064</v>
      </c>
      <c r="K16" s="26">
        <f>+J16/1000000*G16*100</f>
        <v>0.15148667493796525</v>
      </c>
    </row>
    <row r="17" spans="1:12" s="5" customFormat="1" ht="15" customHeight="1" x14ac:dyDescent="0.2">
      <c r="A17" s="67" t="s">
        <v>39</v>
      </c>
      <c r="B17" s="27" t="s">
        <v>40</v>
      </c>
      <c r="C17" s="22">
        <v>-0.7</v>
      </c>
      <c r="D17" s="39">
        <v>17.2</v>
      </c>
      <c r="E17" s="39">
        <v>1.21</v>
      </c>
      <c r="F17" s="38">
        <v>579.70000000000005</v>
      </c>
      <c r="G17" s="22">
        <v>70.41</v>
      </c>
      <c r="H17" s="23">
        <f>D17*60</f>
        <v>1032</v>
      </c>
      <c r="I17" s="24">
        <f>H17*G17/1000</f>
        <v>72.663119999999992</v>
      </c>
      <c r="J17" s="25">
        <f>+D17/F17*1000</f>
        <v>29.670519234086594</v>
      </c>
      <c r="K17" s="26">
        <f>+J17/1000000*G17*100</f>
        <v>0.20891012592720368</v>
      </c>
    </row>
    <row r="18" spans="1:12" s="5" customFormat="1" ht="15" customHeight="1" x14ac:dyDescent="0.2">
      <c r="A18" s="67" t="s">
        <v>64</v>
      </c>
      <c r="B18" s="27" t="s">
        <v>63</v>
      </c>
      <c r="C18" s="46">
        <v>-1.3</v>
      </c>
      <c r="D18" s="6">
        <v>17.3</v>
      </c>
      <c r="E18" s="6">
        <v>1.2509999999999999</v>
      </c>
      <c r="F18" s="40">
        <v>598.29999999999995</v>
      </c>
      <c r="G18" s="25">
        <v>72.27</v>
      </c>
      <c r="H18" s="30">
        <f>D18*60</f>
        <v>1038</v>
      </c>
      <c r="I18" s="24">
        <f>H18*G18/1000</f>
        <v>75.016259999999988</v>
      </c>
      <c r="J18" s="25">
        <f>+D18/F18*1000</f>
        <v>28.915259903058669</v>
      </c>
      <c r="K18" s="26">
        <f>+J18/1000000*G18*100</f>
        <v>0.20897058331940502</v>
      </c>
    </row>
    <row r="19" spans="1:12" s="5" customFormat="1" ht="15" customHeight="1" x14ac:dyDescent="0.2">
      <c r="A19" s="67" t="s">
        <v>20</v>
      </c>
      <c r="B19" s="21" t="s">
        <v>23</v>
      </c>
      <c r="C19" s="41">
        <v>-1.8</v>
      </c>
      <c r="D19" s="49">
        <v>17.5</v>
      </c>
      <c r="E19" s="6">
        <v>1.0815000000000001</v>
      </c>
      <c r="F19" s="41">
        <v>614</v>
      </c>
      <c r="G19" s="22">
        <v>61.8</v>
      </c>
      <c r="H19" s="23">
        <f>D19*60</f>
        <v>1050</v>
      </c>
      <c r="I19" s="24">
        <f>H19*G19/1000</f>
        <v>64.89</v>
      </c>
      <c r="J19" s="25">
        <f>+D19/F19*1000</f>
        <v>28.501628664495112</v>
      </c>
      <c r="K19" s="26">
        <f>+J19/1000000*G19*100</f>
        <v>0.17614006514657979</v>
      </c>
      <c r="L19" s="4"/>
    </row>
    <row r="20" spans="1:12" s="5" customFormat="1" ht="15" customHeight="1" x14ac:dyDescent="0.2">
      <c r="A20" s="67" t="s">
        <v>18</v>
      </c>
      <c r="B20" s="27" t="s">
        <v>19</v>
      </c>
      <c r="C20" s="22">
        <v>-0.9</v>
      </c>
      <c r="D20" s="39">
        <v>17.8</v>
      </c>
      <c r="E20" s="39">
        <v>0.92</v>
      </c>
      <c r="F20" s="29">
        <v>585.9</v>
      </c>
      <c r="G20" s="22">
        <v>51.67</v>
      </c>
      <c r="H20" s="23">
        <f>D20*60</f>
        <v>1068</v>
      </c>
      <c r="I20" s="24">
        <f>H20*G20/1000</f>
        <v>55.183560000000007</v>
      </c>
      <c r="J20" s="25">
        <f>+D20/F20*1000</f>
        <v>30.380611025772321</v>
      </c>
      <c r="K20" s="26">
        <f>+J20/1000000*G20*100</f>
        <v>0.15697661717016559</v>
      </c>
    </row>
    <row r="21" spans="1:12" s="5" customFormat="1" ht="16.5" customHeight="1" x14ac:dyDescent="0.2">
      <c r="A21" s="67" t="s">
        <v>36</v>
      </c>
      <c r="B21" s="27" t="s">
        <v>37</v>
      </c>
      <c r="C21" s="46">
        <v>-0.9</v>
      </c>
      <c r="D21" s="46">
        <v>18.05</v>
      </c>
      <c r="E21" s="6">
        <v>1.316206</v>
      </c>
      <c r="F21" s="40">
        <v>585.9</v>
      </c>
      <c r="G21" s="22">
        <v>72.92</v>
      </c>
      <c r="H21" s="23">
        <f>D21*60</f>
        <v>1083</v>
      </c>
      <c r="I21" s="24">
        <f>H21*G21/1000</f>
        <v>78.972359999999995</v>
      </c>
      <c r="J21" s="25">
        <f>+D21/F21*1000</f>
        <v>30.80730500085339</v>
      </c>
      <c r="K21" s="26">
        <f>+J21/1000000*G21*100</f>
        <v>0.22464686806622289</v>
      </c>
    </row>
    <row r="22" spans="1:12" s="5" customFormat="1" ht="15" customHeight="1" x14ac:dyDescent="0.2">
      <c r="A22" s="67" t="s">
        <v>14</v>
      </c>
      <c r="B22" s="27" t="s">
        <v>15</v>
      </c>
      <c r="C22" s="22">
        <v>-0.9</v>
      </c>
      <c r="D22" s="39">
        <v>18.2</v>
      </c>
      <c r="E22" s="39">
        <v>0.97</v>
      </c>
      <c r="F22" s="38">
        <v>585.9</v>
      </c>
      <c r="G22" s="22">
        <v>53.4</v>
      </c>
      <c r="H22" s="23">
        <f>D22*60</f>
        <v>1092</v>
      </c>
      <c r="I22" s="24">
        <f>H22*G22/1000</f>
        <v>58.312799999999996</v>
      </c>
      <c r="J22" s="25">
        <f>+D22/F22*1000</f>
        <v>31.063321385902029</v>
      </c>
      <c r="K22" s="26">
        <f>+J22/1000000*G22*100</f>
        <v>0.16587813620071681</v>
      </c>
    </row>
    <row r="23" spans="1:12" s="5" customFormat="1" ht="15" customHeight="1" x14ac:dyDescent="0.2">
      <c r="A23" s="67" t="s">
        <v>49</v>
      </c>
      <c r="B23" s="21" t="s">
        <v>25</v>
      </c>
      <c r="C23" s="41">
        <v>-1.2</v>
      </c>
      <c r="D23" s="49">
        <v>18.3</v>
      </c>
      <c r="E23" s="6">
        <v>1.1309400000000001</v>
      </c>
      <c r="F23" s="41">
        <v>595</v>
      </c>
      <c r="G23" s="22">
        <v>61.8</v>
      </c>
      <c r="H23" s="23">
        <f>D23*60</f>
        <v>1098</v>
      </c>
      <c r="I23" s="24">
        <f>H23*G23/1000</f>
        <v>67.856399999999994</v>
      </c>
      <c r="J23" s="25">
        <f>+D23/F23*1000</f>
        <v>30.756302521008404</v>
      </c>
      <c r="K23" s="26">
        <f>+J23/1000000*G23*100</f>
        <v>0.1900739495798319</v>
      </c>
    </row>
    <row r="24" spans="1:12" s="5" customFormat="1" ht="15" customHeight="1" x14ac:dyDescent="0.2">
      <c r="A24" s="67" t="s">
        <v>20</v>
      </c>
      <c r="B24" s="21" t="s">
        <v>24</v>
      </c>
      <c r="C24" s="41">
        <v>-1.1000000000000001</v>
      </c>
      <c r="D24" s="49">
        <v>18.3</v>
      </c>
      <c r="E24" s="6">
        <v>1.1309400000000001</v>
      </c>
      <c r="F24" s="41">
        <v>592</v>
      </c>
      <c r="G24" s="22">
        <v>61.8</v>
      </c>
      <c r="H24" s="23">
        <f>D24*60</f>
        <v>1098</v>
      </c>
      <c r="I24" s="24">
        <f>H24*G24/1000</f>
        <v>67.856399999999994</v>
      </c>
      <c r="J24" s="25">
        <f>+D24/F24*1000</f>
        <v>30.912162162162161</v>
      </c>
      <c r="K24" s="26">
        <f>+J24/1000000*G24*100</f>
        <v>0.19103716216216216</v>
      </c>
    </row>
    <row r="25" spans="1:12" s="5" customFormat="1" ht="15" customHeight="1" x14ac:dyDescent="0.2">
      <c r="A25" s="67" t="s">
        <v>43</v>
      </c>
      <c r="B25" s="27" t="s">
        <v>44</v>
      </c>
      <c r="C25" s="22">
        <v>-1.5</v>
      </c>
      <c r="D25" s="39">
        <v>18.350000000000001</v>
      </c>
      <c r="E25" s="39">
        <v>1.47</v>
      </c>
      <c r="F25" s="29">
        <v>604.5</v>
      </c>
      <c r="G25" s="22">
        <v>80</v>
      </c>
      <c r="H25" s="23">
        <f>D25*60</f>
        <v>1101</v>
      </c>
      <c r="I25" s="24">
        <f>H25*G25/1000</f>
        <v>88.08</v>
      </c>
      <c r="J25" s="25">
        <f>+D25/F25*1000</f>
        <v>30.355665839536808</v>
      </c>
      <c r="K25" s="26">
        <f>+J25/1000000*G25*100</f>
        <v>0.24284532671629447</v>
      </c>
    </row>
    <row r="26" spans="1:12" ht="15" customHeight="1" x14ac:dyDescent="0.2">
      <c r="A26" s="67" t="s">
        <v>27</v>
      </c>
      <c r="B26" s="27" t="s">
        <v>28</v>
      </c>
      <c r="C26" s="22">
        <v>-1.3</v>
      </c>
      <c r="D26" s="39">
        <v>18.399999999999999</v>
      </c>
      <c r="E26" s="39">
        <v>0.8</v>
      </c>
      <c r="F26" s="22">
        <v>598.29999999999995</v>
      </c>
      <c r="G26" s="22">
        <v>43.4</v>
      </c>
      <c r="H26" s="23">
        <f>D26*60</f>
        <v>1104</v>
      </c>
      <c r="I26" s="24">
        <f>H26*G26/1000</f>
        <v>47.913599999999995</v>
      </c>
      <c r="J26" s="25">
        <f>+D26/F26*1000</f>
        <v>30.753802440247366</v>
      </c>
      <c r="K26" s="26">
        <f>+J26/1000000*G26*100</f>
        <v>0.13347150259067359</v>
      </c>
    </row>
    <row r="27" spans="1:12" ht="15.75" customHeight="1" x14ac:dyDescent="0.2">
      <c r="A27" s="67" t="s">
        <v>70</v>
      </c>
      <c r="B27" s="27" t="s">
        <v>71</v>
      </c>
      <c r="C27" s="44">
        <v>-1.1000000000000001</v>
      </c>
      <c r="D27" s="44">
        <v>18.809999999999999</v>
      </c>
      <c r="E27" s="39">
        <v>1.28</v>
      </c>
      <c r="F27" s="45">
        <v>592.1</v>
      </c>
      <c r="G27" s="25">
        <v>68.2</v>
      </c>
      <c r="H27" s="30">
        <f>D27*60</f>
        <v>1128.5999999999999</v>
      </c>
      <c r="I27" s="24">
        <f>H27*G27/1000</f>
        <v>76.970520000000008</v>
      </c>
      <c r="J27" s="25">
        <f>+D27/F27*1000</f>
        <v>31.768282384732302</v>
      </c>
      <c r="K27" s="26">
        <f>+J27/1000000*G27*100</f>
        <v>0.21665968586387432</v>
      </c>
    </row>
    <row r="28" spans="1:12" ht="15.75" customHeight="1" x14ac:dyDescent="0.2">
      <c r="A28" s="68" t="s">
        <v>12</v>
      </c>
      <c r="B28" s="21" t="s">
        <v>13</v>
      </c>
      <c r="C28" s="25">
        <v>-1.5</v>
      </c>
      <c r="D28" s="42">
        <v>19.3</v>
      </c>
      <c r="E28" s="42">
        <v>1.06</v>
      </c>
      <c r="F28" s="43">
        <v>605</v>
      </c>
      <c r="G28" s="22">
        <v>55</v>
      </c>
      <c r="H28" s="23">
        <f>D28*60</f>
        <v>1158</v>
      </c>
      <c r="I28" s="24">
        <f>H28*G28/1000</f>
        <v>63.69</v>
      </c>
      <c r="J28" s="25">
        <f>+D28/F28*1000</f>
        <v>31.900826446280991</v>
      </c>
      <c r="K28" s="26">
        <f>+J28/1000000*G28*100</f>
        <v>0.17545454545454545</v>
      </c>
    </row>
    <row r="29" spans="1:12" ht="15" customHeight="1" x14ac:dyDescent="0.2">
      <c r="A29" s="67" t="s">
        <v>67</v>
      </c>
      <c r="B29" s="27" t="s">
        <v>68</v>
      </c>
      <c r="C29" s="47">
        <v>-1</v>
      </c>
      <c r="D29" s="6">
        <v>19.5</v>
      </c>
      <c r="E29" s="6">
        <v>1.0900000000000001</v>
      </c>
      <c r="F29" s="40">
        <v>589</v>
      </c>
      <c r="G29" s="25">
        <v>55.6</v>
      </c>
      <c r="H29" s="30">
        <f>D29*60</f>
        <v>1170</v>
      </c>
      <c r="I29" s="24">
        <f>H29*G29/1000</f>
        <v>65.052000000000007</v>
      </c>
      <c r="J29" s="25">
        <f>+D29/F29*1000</f>
        <v>33.106960950764005</v>
      </c>
      <c r="K29" s="26">
        <f>+J29/1000000*G29*100</f>
        <v>0.18407470288624789</v>
      </c>
    </row>
    <row r="30" spans="1:12" s="5" customFormat="1" ht="15" customHeight="1" x14ac:dyDescent="0.2">
      <c r="A30" s="67" t="s">
        <v>58</v>
      </c>
      <c r="B30" s="27" t="s">
        <v>59</v>
      </c>
      <c r="C30" s="47">
        <v>-0.9</v>
      </c>
      <c r="D30" s="6">
        <v>19.7</v>
      </c>
      <c r="E30" s="6">
        <v>1.41</v>
      </c>
      <c r="F30" s="48">
        <v>585.9</v>
      </c>
      <c r="G30" s="25">
        <v>48.367800000000003</v>
      </c>
      <c r="H30" s="30">
        <f>D30*60</f>
        <v>1182</v>
      </c>
      <c r="I30" s="24">
        <f>H30*G30/1000</f>
        <v>57.170739599999997</v>
      </c>
      <c r="J30" s="25">
        <f>+D30/F30*1000</f>
        <v>33.623485236388461</v>
      </c>
      <c r="K30" s="26">
        <f>+J30/1000000*G30*100</f>
        <v>0.16262940092165901</v>
      </c>
    </row>
    <row r="31" spans="1:12" ht="12.75" x14ac:dyDescent="0.2">
      <c r="A31" s="67" t="s">
        <v>34</v>
      </c>
      <c r="B31" s="27" t="s">
        <v>35</v>
      </c>
      <c r="C31" s="44">
        <v>-0.4</v>
      </c>
      <c r="D31" s="39">
        <v>20.079999999999998</v>
      </c>
      <c r="E31" s="39">
        <v>1.17</v>
      </c>
      <c r="F31" s="45">
        <v>570.4</v>
      </c>
      <c r="G31" s="22">
        <v>58.2</v>
      </c>
      <c r="H31" s="23">
        <f>D31*60</f>
        <v>1204.8</v>
      </c>
      <c r="I31" s="24">
        <f>H31*G31/1000</f>
        <v>70.11936</v>
      </c>
      <c r="J31" s="25">
        <f>+D31/F31*1000</f>
        <v>35.203366058906035</v>
      </c>
      <c r="K31" s="26">
        <f>+J31/1000000*G31*100</f>
        <v>0.20488359046283311</v>
      </c>
    </row>
    <row r="32" spans="1:12" ht="12.75" x14ac:dyDescent="0.2">
      <c r="A32" s="67" t="s">
        <v>72</v>
      </c>
      <c r="B32" s="27" t="s">
        <v>73</v>
      </c>
      <c r="C32" s="22">
        <v>-1.1000000000000001</v>
      </c>
      <c r="D32" s="39">
        <v>20.16</v>
      </c>
      <c r="E32" s="39">
        <v>1.23</v>
      </c>
      <c r="F32" s="38">
        <v>592.1</v>
      </c>
      <c r="G32" s="22">
        <v>59.62</v>
      </c>
      <c r="H32" s="23">
        <f>D32*60</f>
        <v>1209.5999999999999</v>
      </c>
      <c r="I32" s="24">
        <f>H32*G32/1000</f>
        <v>72.116351999999978</v>
      </c>
      <c r="J32" s="25">
        <f>+D32/F32*1000</f>
        <v>34.048302651579128</v>
      </c>
      <c r="K32" s="26">
        <f>+J32/1000000*G32*100</f>
        <v>0.20299598040871475</v>
      </c>
    </row>
    <row r="33" spans="1:11" ht="12.75" x14ac:dyDescent="0.2">
      <c r="A33" s="67" t="s">
        <v>69</v>
      </c>
      <c r="B33" s="27" t="s">
        <v>57</v>
      </c>
      <c r="C33" s="25">
        <v>-1.2</v>
      </c>
      <c r="D33" s="39">
        <v>20.7</v>
      </c>
      <c r="E33" s="39">
        <v>1.24</v>
      </c>
      <c r="F33" s="25">
        <v>595.20000000000005</v>
      </c>
      <c r="G33" s="25">
        <v>60</v>
      </c>
      <c r="H33" s="30">
        <f>D33*60</f>
        <v>1242</v>
      </c>
      <c r="I33" s="24">
        <f>H33*G33/1000</f>
        <v>74.52</v>
      </c>
      <c r="J33" s="25">
        <f>+D33/F33*1000</f>
        <v>34.778225806451609</v>
      </c>
      <c r="K33" s="26">
        <f>+J33/1000000*G33*100</f>
        <v>0.20866935483870963</v>
      </c>
    </row>
    <row r="34" spans="1:11" ht="13.5" thickBot="1" x14ac:dyDescent="0.25">
      <c r="A34" s="69" t="s">
        <v>53</v>
      </c>
      <c r="B34" s="58" t="s">
        <v>54</v>
      </c>
      <c r="C34" s="60">
        <v>-2.1</v>
      </c>
      <c r="D34" s="62">
        <v>22.04</v>
      </c>
      <c r="E34" s="62">
        <v>1.44</v>
      </c>
      <c r="F34" s="64">
        <v>623.1</v>
      </c>
      <c r="G34" s="56">
        <v>65.099999999999994</v>
      </c>
      <c r="H34" s="54">
        <f>D34*60</f>
        <v>1322.3999999999999</v>
      </c>
      <c r="I34" s="55">
        <f>H34*G34/1000</f>
        <v>86.088239999999985</v>
      </c>
      <c r="J34" s="56">
        <f>+D34/F34*1000</f>
        <v>35.371529449526562</v>
      </c>
      <c r="K34" s="57">
        <f>+J34/1000000*G34*100</f>
        <v>0.23026865671641789</v>
      </c>
    </row>
    <row r="37" spans="1:11" x14ac:dyDescent="0.2">
      <c r="C37" s="28">
        <f>AVERAGE(C6:C34)</f>
        <v>-1.0748275862068966</v>
      </c>
    </row>
  </sheetData>
  <autoFilter ref="A5:I7" xr:uid="{00000000-0009-0000-0000-000000000000}"/>
  <sortState xmlns:xlrd2="http://schemas.microsoft.com/office/spreadsheetml/2017/richdata2" ref="A6:K34">
    <sortCondition ref="D6:D34"/>
  </sortState>
  <mergeCells count="12">
    <mergeCell ref="A1:K1"/>
    <mergeCell ref="K2:K3"/>
    <mergeCell ref="J2:J3"/>
    <mergeCell ref="A2:A4"/>
    <mergeCell ref="B2:B4"/>
    <mergeCell ref="C2:C3"/>
    <mergeCell ref="D2:D3"/>
    <mergeCell ref="E2:E3"/>
    <mergeCell ref="F2:F3"/>
    <mergeCell ref="H2:H3"/>
    <mergeCell ref="I2:I3"/>
    <mergeCell ref="G2:G3"/>
  </mergeCells>
  <pageMargins left="0.21" right="0.16" top="0.24" bottom="0.22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2018_gruodis</vt:lpstr>
      <vt:lpstr>'2018_gruodis'!Print_Titles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VMaciulevicius</dc:creator>
  <cp:lastModifiedBy>Ramune</cp:lastModifiedBy>
  <dcterms:created xsi:type="dcterms:W3CDTF">2018-01-11T07:29:18Z</dcterms:created>
  <dcterms:modified xsi:type="dcterms:W3CDTF">2019-01-21T11:48:03Z</dcterms:modified>
</cp:coreProperties>
</file>