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F:\25_Šilumos suvartojimas daugiabuciuose\2018_12\"/>
    </mc:Choice>
  </mc:AlternateContent>
  <xr:revisionPtr revIDLastSave="0" documentId="13_ncr:1_{DF9DE4B5-01E8-4016-A12F-342A1D934C19}" xr6:coauthVersionLast="40" xr6:coauthVersionMax="40" xr10:uidLastSave="{00000000-0000-0000-0000-000000000000}"/>
  <bookViews>
    <workbookView xWindow="0" yWindow="0" windowWidth="28800" windowHeight="11760" xr2:uid="{00000000-000D-0000-FFFF-FFFF00000000}"/>
  </bookViews>
  <sheets>
    <sheet name="Lietuvoje" sheetId="1" r:id="rId1"/>
  </sheets>
  <definedNames>
    <definedName name="_xlnm._FilterDatabase" localSheetId="0" hidden="1">Lietuvoje!$C$7:$V$83</definedName>
    <definedName name="_xlnm.Print_Titles" localSheetId="0">Lietuvoje!$5:$5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22" i="1" l="1"/>
  <c r="P822" i="1"/>
  <c r="I822" i="1"/>
  <c r="Q815" i="1"/>
  <c r="P815" i="1"/>
  <c r="I815" i="1"/>
  <c r="Q798" i="1"/>
  <c r="P798" i="1"/>
  <c r="I798" i="1"/>
  <c r="Q796" i="1"/>
  <c r="P796" i="1"/>
  <c r="I796" i="1"/>
  <c r="Q783" i="1"/>
  <c r="P783" i="1"/>
  <c r="I783" i="1"/>
  <c r="Q755" i="1"/>
  <c r="P755" i="1"/>
  <c r="I755" i="1"/>
  <c r="Q754" i="1"/>
  <c r="P754" i="1"/>
  <c r="I754" i="1"/>
  <c r="Q751" i="1"/>
  <c r="P751" i="1"/>
  <c r="I751" i="1"/>
  <c r="Q746" i="1"/>
  <c r="P746" i="1"/>
  <c r="I746" i="1"/>
  <c r="Q737" i="1"/>
  <c r="P737" i="1"/>
  <c r="I737" i="1"/>
  <c r="Q624" i="1"/>
  <c r="P624" i="1"/>
  <c r="I624" i="1"/>
  <c r="Q612" i="1"/>
  <c r="P612" i="1"/>
  <c r="I612" i="1"/>
  <c r="Q599" i="1"/>
  <c r="P599" i="1"/>
  <c r="I599" i="1"/>
  <c r="Q595" i="1"/>
  <c r="P595" i="1"/>
  <c r="I595" i="1"/>
  <c r="Q590" i="1"/>
  <c r="P590" i="1"/>
  <c r="I590" i="1"/>
  <c r="Q584" i="1"/>
  <c r="P584" i="1"/>
  <c r="I584" i="1"/>
  <c r="Q577" i="1"/>
  <c r="P577" i="1"/>
  <c r="I577" i="1"/>
  <c r="Q572" i="1"/>
  <c r="P572" i="1"/>
  <c r="I572" i="1"/>
  <c r="Q566" i="1"/>
  <c r="P566" i="1"/>
  <c r="I566" i="1"/>
  <c r="Q547" i="1"/>
  <c r="P547" i="1"/>
  <c r="I547" i="1"/>
  <c r="Q374" i="1"/>
  <c r="P374" i="1"/>
  <c r="I374" i="1"/>
  <c r="Q366" i="1"/>
  <c r="P366" i="1"/>
  <c r="I366" i="1"/>
  <c r="Q361" i="1"/>
  <c r="P361" i="1"/>
  <c r="I361" i="1"/>
  <c r="Q343" i="1"/>
  <c r="P343" i="1"/>
  <c r="I343" i="1"/>
  <c r="Q340" i="1"/>
  <c r="P340" i="1"/>
  <c r="I340" i="1"/>
  <c r="Q275" i="1"/>
  <c r="P275" i="1"/>
  <c r="I275" i="1"/>
  <c r="Q273" i="1"/>
  <c r="P273" i="1"/>
  <c r="I273" i="1"/>
  <c r="Q260" i="1"/>
  <c r="P260" i="1"/>
  <c r="I260" i="1"/>
  <c r="Q254" i="1"/>
  <c r="P254" i="1"/>
  <c r="I254" i="1"/>
  <c r="Q247" i="1"/>
  <c r="P247" i="1"/>
  <c r="I247" i="1"/>
  <c r="Q118" i="1"/>
  <c r="P118" i="1"/>
  <c r="I118" i="1"/>
  <c r="Q107" i="1"/>
  <c r="P107" i="1"/>
  <c r="I107" i="1"/>
  <c r="Q99" i="1"/>
  <c r="P99" i="1"/>
  <c r="I99" i="1"/>
  <c r="Q87" i="1"/>
  <c r="P87" i="1"/>
  <c r="I87" i="1"/>
  <c r="Q73" i="1"/>
  <c r="P73" i="1"/>
  <c r="I73" i="1"/>
  <c r="Q65" i="1"/>
  <c r="P65" i="1"/>
  <c r="I65" i="1"/>
  <c r="Q59" i="1"/>
  <c r="P59" i="1"/>
  <c r="I59" i="1"/>
  <c r="Q56" i="1"/>
  <c r="P56" i="1"/>
  <c r="I56" i="1"/>
  <c r="Q47" i="1"/>
  <c r="P47" i="1"/>
  <c r="I47" i="1"/>
  <c r="R584" i="1" l="1"/>
  <c r="T584" i="1" s="1"/>
  <c r="R751" i="1"/>
  <c r="T751" i="1" s="1"/>
  <c r="R796" i="1"/>
  <c r="T796" i="1" s="1"/>
  <c r="R798" i="1"/>
  <c r="U798" i="1" s="1"/>
  <c r="V798" i="1" s="1"/>
  <c r="R755" i="1"/>
  <c r="T755" i="1" s="1"/>
  <c r="R59" i="1"/>
  <c r="U59" i="1" s="1"/>
  <c r="V59" i="1" s="1"/>
  <c r="R254" i="1"/>
  <c r="T254" i="1" s="1"/>
  <c r="R815" i="1"/>
  <c r="T815" i="1" s="1"/>
  <c r="R56" i="1"/>
  <c r="T56" i="1" s="1"/>
  <c r="R247" i="1"/>
  <c r="R275" i="1"/>
  <c r="T275" i="1" s="1"/>
  <c r="R366" i="1"/>
  <c r="T366" i="1" s="1"/>
  <c r="R595" i="1"/>
  <c r="T595" i="1" s="1"/>
  <c r="R737" i="1"/>
  <c r="R340" i="1"/>
  <c r="T340" i="1" s="1"/>
  <c r="R47" i="1"/>
  <c r="R87" i="1"/>
  <c r="T87" i="1" s="1"/>
  <c r="R273" i="1"/>
  <c r="T273" i="1" s="1"/>
  <c r="R577" i="1"/>
  <c r="U577" i="1" s="1"/>
  <c r="V577" i="1" s="1"/>
  <c r="R107" i="1"/>
  <c r="T107" i="1" s="1"/>
  <c r="R343" i="1"/>
  <c r="U343" i="1" s="1"/>
  <c r="V343" i="1" s="1"/>
  <c r="R566" i="1"/>
  <c r="U566" i="1" s="1"/>
  <c r="V566" i="1" s="1"/>
  <c r="R572" i="1"/>
  <c r="T572" i="1" s="1"/>
  <c r="R624" i="1"/>
  <c r="T624" i="1" s="1"/>
  <c r="R65" i="1"/>
  <c r="T65" i="1" s="1"/>
  <c r="R73" i="1"/>
  <c r="T73" i="1" s="1"/>
  <c r="R118" i="1"/>
  <c r="U118" i="1" s="1"/>
  <c r="V118" i="1" s="1"/>
  <c r="R547" i="1"/>
  <c r="R590" i="1"/>
  <c r="U590" i="1" s="1"/>
  <c r="V590" i="1" s="1"/>
  <c r="R599" i="1"/>
  <c r="T599" i="1" s="1"/>
  <c r="R746" i="1"/>
  <c r="T746" i="1" s="1"/>
  <c r="R99" i="1"/>
  <c r="T99" i="1" s="1"/>
  <c r="R260" i="1"/>
  <c r="U260" i="1" s="1"/>
  <c r="V260" i="1" s="1"/>
  <c r="R361" i="1"/>
  <c r="U361" i="1" s="1"/>
  <c r="V361" i="1" s="1"/>
  <c r="R374" i="1"/>
  <c r="U374" i="1" s="1"/>
  <c r="V374" i="1" s="1"/>
  <c r="R612" i="1"/>
  <c r="T612" i="1" s="1"/>
  <c r="R754" i="1"/>
  <c r="T754" i="1" s="1"/>
  <c r="R783" i="1"/>
  <c r="T783" i="1" s="1"/>
  <c r="R822" i="1"/>
  <c r="T822" i="1" s="1"/>
  <c r="U796" i="1"/>
  <c r="V796" i="1" s="1"/>
  <c r="U584" i="1"/>
  <c r="V584" i="1" s="1"/>
  <c r="T566" i="1"/>
  <c r="U751" i="1"/>
  <c r="V751" i="1" s="1"/>
  <c r="T547" i="1" l="1"/>
  <c r="T737" i="1"/>
  <c r="T247" i="1"/>
  <c r="U47" i="1"/>
  <c r="V47" i="1" s="1"/>
  <c r="U624" i="1"/>
  <c r="V624" i="1" s="1"/>
  <c r="T798" i="1"/>
  <c r="U107" i="1"/>
  <c r="V107" i="1" s="1"/>
  <c r="U56" i="1"/>
  <c r="V56" i="1" s="1"/>
  <c r="U254" i="1"/>
  <c r="V254" i="1" s="1"/>
  <c r="U783" i="1"/>
  <c r="V783" i="1" s="1"/>
  <c r="U754" i="1"/>
  <c r="V754" i="1" s="1"/>
  <c r="U755" i="1"/>
  <c r="V755" i="1" s="1"/>
  <c r="U612" i="1"/>
  <c r="V612" i="1" s="1"/>
  <c r="T59" i="1"/>
  <c r="U595" i="1"/>
  <c r="V595" i="1" s="1"/>
  <c r="T47" i="1"/>
  <c r="U99" i="1"/>
  <c r="V99" i="1" s="1"/>
  <c r="T590" i="1"/>
  <c r="U572" i="1"/>
  <c r="V572" i="1" s="1"/>
  <c r="T577" i="1"/>
  <c r="T361" i="1"/>
  <c r="U366" i="1"/>
  <c r="V366" i="1" s="1"/>
  <c r="U73" i="1"/>
  <c r="V73" i="1" s="1"/>
  <c r="U599" i="1"/>
  <c r="V599" i="1" s="1"/>
  <c r="U815" i="1"/>
  <c r="V815" i="1" s="1"/>
  <c r="U822" i="1"/>
  <c r="V822" i="1" s="1"/>
  <c r="T374" i="1"/>
  <c r="U273" i="1"/>
  <c r="V273" i="1" s="1"/>
  <c r="U737" i="1"/>
  <c r="V737" i="1" s="1"/>
  <c r="U275" i="1"/>
  <c r="V275" i="1" s="1"/>
  <c r="U340" i="1"/>
  <c r="V340" i="1" s="1"/>
  <c r="U65" i="1"/>
  <c r="V65" i="1" s="1"/>
  <c r="U247" i="1"/>
  <c r="V247" i="1" s="1"/>
  <c r="U87" i="1"/>
  <c r="V87" i="1" s="1"/>
  <c r="U547" i="1"/>
  <c r="V547" i="1" s="1"/>
  <c r="T343" i="1"/>
  <c r="T260" i="1"/>
  <c r="U746" i="1"/>
  <c r="V746" i="1" s="1"/>
  <c r="T118" i="1"/>
</calcChain>
</file>

<file path=xl/sharedStrings.xml><?xml version="1.0" encoding="utf-8"?>
<sst xmlns="http://schemas.openxmlformats.org/spreadsheetml/2006/main" count="3508" uniqueCount="969">
  <si>
    <t>Įmonė</t>
  </si>
  <si>
    <t>Miestas</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</si>
  <si>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</si>
  <si>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</si>
  <si>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</si>
  <si>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</si>
  <si>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</si>
  <si>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</si>
  <si>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</si>
  <si>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</si>
  <si>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</si>
  <si>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</si>
  <si>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</si>
  <si>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</si>
  <si>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</si>
  <si>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</si>
  <si>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</si>
  <si>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</si>
  <si>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</si>
  <si>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</si>
  <si>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</si>
  <si>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</si>
  <si>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</si>
  <si>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</si>
  <si>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vnt.</t>
  </si>
  <si>
    <t>metai</t>
  </si>
  <si>
    <t>MWh</t>
  </si>
  <si>
    <t>m²</t>
  </si>
  <si>
    <t>EUR/MWh</t>
  </si>
  <si>
    <t>EUR/m²/mėn</t>
  </si>
  <si>
    <t>kWh/mėn</t>
  </si>
  <si>
    <t>EUR/mėn</t>
  </si>
  <si>
    <t>AB ,,Vilniaus šilumos tinklai"</t>
  </si>
  <si>
    <t>Vilnius</t>
  </si>
  <si>
    <t>2008, nėra info</t>
  </si>
  <si>
    <t>2016, nėra info</t>
  </si>
  <si>
    <t>2006, nėra info</t>
  </si>
  <si>
    <t>2010, nėra info</t>
  </si>
  <si>
    <t>2009, nėra info</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</si>
  <si>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</si>
  <si>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</si>
  <si>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</si>
  <si>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</si>
  <si>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</si>
  <si>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</si>
  <si>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</si>
  <si>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</si>
  <si>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</si>
  <si>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</si>
  <si>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</si>
  <si>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</si>
  <si>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</si>
  <si>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</si>
  <si>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</si>
  <si>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</si>
  <si>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</si>
  <si>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</si>
  <si>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</si>
  <si>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</si>
  <si>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</si>
  <si>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</si>
  <si>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</si>
  <si>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</si>
  <si>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</si>
  <si>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</si>
  <si>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</si>
  <si>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</si>
  <si>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</si>
  <si>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</si>
  <si>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</si>
  <si>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</si>
  <si>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</si>
  <si>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</si>
  <si>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</si>
  <si>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</si>
  <si>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</si>
  <si>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</si>
  <si>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</si>
  <si>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</si>
  <si>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</si>
  <si>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</si>
  <si>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</si>
  <si>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</si>
  <si>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</si>
  <si>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</si>
  <si>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</si>
  <si>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Šaltkalvių g. 66</t>
  </si>
  <si>
    <t>Parko g. 4</t>
  </si>
  <si>
    <t>Parko g. 6</t>
  </si>
  <si>
    <t>Gedimino pr. 27</t>
  </si>
  <si>
    <t>Vykinto g. 8</t>
  </si>
  <si>
    <t>V.Grybo g. 30</t>
  </si>
  <si>
    <t>Lentvario g. 1</t>
  </si>
  <si>
    <t>S.Skapo g. 6, 8</t>
  </si>
  <si>
    <t>K.Vanagėlio g. 9</t>
  </si>
  <si>
    <t>Žygio g. 4</t>
  </si>
  <si>
    <t>AB ,,Kauno energija"</t>
  </si>
  <si>
    <t>Kaunas</t>
  </si>
  <si>
    <t>Karaliaus Mindaugo 7</t>
  </si>
  <si>
    <t>Krėvės 82B</t>
  </si>
  <si>
    <t xml:space="preserve">Archyvo 48 </t>
  </si>
  <si>
    <t>Ašmenos 1-oji g. 10</t>
  </si>
  <si>
    <t>Jaunimo 4 (renov.)*</t>
  </si>
  <si>
    <t>Saulės 3</t>
  </si>
  <si>
    <t>Geležinio Vilko 1A</t>
  </si>
  <si>
    <t>Sukilėlių 87A</t>
  </si>
  <si>
    <t>Prūsų g. 15</t>
  </si>
  <si>
    <t>Kovo 11-osios 114 (renov.)</t>
  </si>
  <si>
    <t>Krėvės 115 A (renov)**</t>
  </si>
  <si>
    <t xml:space="preserve">Škirpos K. g. 15 (renov.)*** </t>
  </si>
  <si>
    <t>Lukšio P. 4 (renov.)***</t>
  </si>
  <si>
    <t>Sąjungos a. 7 (renov.)***</t>
  </si>
  <si>
    <t>Sąjungos a. 10 (renov.)</t>
  </si>
  <si>
    <t>Vievio 54 (renov.)</t>
  </si>
  <si>
    <t>Krėvės 61 (renov.)</t>
  </si>
  <si>
    <t>Masiulio T. 1 (renov)</t>
  </si>
  <si>
    <t>Jėgainės 23 (renov)</t>
  </si>
  <si>
    <t>Partizanų 20</t>
  </si>
  <si>
    <t>Partizanų 198</t>
  </si>
  <si>
    <t>Šiaurės 101</t>
  </si>
  <si>
    <t>Taikos 39</t>
  </si>
  <si>
    <t>Pašilės 96</t>
  </si>
  <si>
    <t>Gravrogkų 17</t>
  </si>
  <si>
    <t>Lukšio 64</t>
  </si>
  <si>
    <t>Lukšos-Daumanto 2</t>
  </si>
  <si>
    <t xml:space="preserve">Šiaurės 1 </t>
  </si>
  <si>
    <t>Baltų 2</t>
  </si>
  <si>
    <t>Kalantos R. 23</t>
  </si>
  <si>
    <t>Savanorių 237</t>
  </si>
  <si>
    <t>Baršausko 78</t>
  </si>
  <si>
    <t>Stulginskio A. 64</t>
  </si>
  <si>
    <t>Juozapavičiaus 48 A</t>
  </si>
  <si>
    <t>Draugystės 6</t>
  </si>
  <si>
    <t xml:space="preserve">Armatūrininkų 6 </t>
  </si>
  <si>
    <t>Strazdo A. 77</t>
  </si>
  <si>
    <t>Instituto 18</t>
  </si>
  <si>
    <t>Jakšto 8</t>
  </si>
  <si>
    <t>AB "Klaipėdos energija"</t>
  </si>
  <si>
    <t>Klaipėda</t>
  </si>
  <si>
    <t>AB ,,Šiaulių energija"</t>
  </si>
  <si>
    <t>Šiauliai</t>
  </si>
  <si>
    <t>AB"Panevėžio energija"</t>
  </si>
  <si>
    <t>Panevėžys</t>
  </si>
  <si>
    <t>Klaipėdos g. 99 K2</t>
  </si>
  <si>
    <t>Klaipėdos g. 99 K1</t>
  </si>
  <si>
    <t>Pasvalys</t>
  </si>
  <si>
    <t xml:space="preserve">iki 1992 </t>
  </si>
  <si>
    <t>Klaipėdos g. 99 K3</t>
  </si>
  <si>
    <t>Pušaloto g. 76</t>
  </si>
  <si>
    <t>Margirio g. 18</t>
  </si>
  <si>
    <t>Rokiškis</t>
  </si>
  <si>
    <t>Taikos g. 18</t>
  </si>
  <si>
    <t>Kėdainiai</t>
  </si>
  <si>
    <t>Liepų al. 13</t>
  </si>
  <si>
    <t>Liepų al. 15A</t>
  </si>
  <si>
    <t>Vilties g. 22</t>
  </si>
  <si>
    <t>Ramygalos g. 67</t>
  </si>
  <si>
    <t>Kupiškis</t>
  </si>
  <si>
    <t>Technikos g. 7</t>
  </si>
  <si>
    <t>Vilties g. 47</t>
  </si>
  <si>
    <t>Vilniaus g. 20</t>
  </si>
  <si>
    <t>Švyturio g. 19</t>
  </si>
  <si>
    <t>Smėlynės g. 73</t>
  </si>
  <si>
    <t>Marijonų g. 29</t>
  </si>
  <si>
    <t>Seinų g. 17</t>
  </si>
  <si>
    <t>Švyturio g. 9</t>
  </si>
  <si>
    <t>Zarasai</t>
  </si>
  <si>
    <t>Vytauto skg. 12</t>
  </si>
  <si>
    <t>Vytauto g. 36</t>
  </si>
  <si>
    <t>Žagienės g. 4</t>
  </si>
  <si>
    <t>Marijonų g. 43</t>
  </si>
  <si>
    <t>Nevėžio g. 24</t>
  </si>
  <si>
    <t>UAB "Utenos šilumos tinklai"</t>
  </si>
  <si>
    <t>Utena</t>
  </si>
  <si>
    <t>Vaižganto g. 14, Utena</t>
  </si>
  <si>
    <t>renovuotas</t>
  </si>
  <si>
    <t>Taikos g. 20, Utena</t>
  </si>
  <si>
    <t>Taikos g. 22, Utena</t>
  </si>
  <si>
    <t>nerenovuotas</t>
  </si>
  <si>
    <t>Utenio a. 10, Utena</t>
  </si>
  <si>
    <t>Kęstučio g. 9, Utena</t>
  </si>
  <si>
    <t>Tauragnų g. 4, Utena</t>
  </si>
  <si>
    <t>UAB "Mažeikių šilumos tinklai"</t>
  </si>
  <si>
    <t>Mažeikiai</t>
  </si>
  <si>
    <t>pilnai renovuotas</t>
  </si>
  <si>
    <t>GAMYKLOS 19</t>
  </si>
  <si>
    <t>PAVASARIO 45</t>
  </si>
  <si>
    <t>NAFTININKŲ 12</t>
  </si>
  <si>
    <t>PAVASARIO 41C</t>
  </si>
  <si>
    <t>S.Daukanto 4 Viekšniai</t>
  </si>
  <si>
    <t>Mažeikių 6 Viekšniai</t>
  </si>
  <si>
    <t>S.Daukanto 6 Viekšniai</t>
  </si>
  <si>
    <t>S.Daukanto 8 Viekšniai</t>
  </si>
  <si>
    <t>Bažnyčios 13 Viekšniai</t>
  </si>
  <si>
    <t>Tirkšlių 7 Viekšniai</t>
  </si>
  <si>
    <t>AB „Jonavos šilumos tinklai“</t>
  </si>
  <si>
    <t>CHEMIKŲ  28</t>
  </si>
  <si>
    <t>dalinai renovuotas</t>
  </si>
  <si>
    <t>UAB Akmenės energija</t>
  </si>
  <si>
    <t>Akmenė</t>
  </si>
  <si>
    <t>Venta</t>
  </si>
  <si>
    <t>Naujoji Akmenė</t>
  </si>
  <si>
    <t>Žiburio g. 5</t>
  </si>
  <si>
    <t>Šviesos g. 8</t>
  </si>
  <si>
    <t>Šviesos g. 9</t>
  </si>
  <si>
    <t>Paupio g. 4</t>
  </si>
  <si>
    <t>UAB Elektrėnų komunalinis ūkis</t>
  </si>
  <si>
    <t>Elektrėnai</t>
  </si>
  <si>
    <t>Nauja statyba</t>
  </si>
  <si>
    <t>Pilnai renuovuotas</t>
  </si>
  <si>
    <t>UAB Ignalinos šilumos tinklai</t>
  </si>
  <si>
    <t>Ignalina</t>
  </si>
  <si>
    <t>Dalinai renovuotas</t>
  </si>
  <si>
    <t>UAB "Lazdijų šiluma"</t>
  </si>
  <si>
    <t>RENOVUOTAS</t>
  </si>
  <si>
    <t>Sodų g. 10</t>
  </si>
  <si>
    <t>Kailinių g. 5</t>
  </si>
  <si>
    <t>Dzūkų g. 9</t>
  </si>
  <si>
    <t>Dzūkų g.11</t>
  </si>
  <si>
    <t>Tiesos g. 8</t>
  </si>
  <si>
    <t>Dainavos g. 12</t>
  </si>
  <si>
    <t>Dzūkų g. 15</t>
  </si>
  <si>
    <t>Senamiesčio g. 3</t>
  </si>
  <si>
    <t>Sodų g. 6</t>
  </si>
  <si>
    <t>Senamiesčio g. 9</t>
  </si>
  <si>
    <t>Dzūkų g. 13</t>
  </si>
  <si>
    <t>Dzūkų g. 17</t>
  </si>
  <si>
    <t>Sodų g. 4</t>
  </si>
  <si>
    <t>Kauno g. 1</t>
  </si>
  <si>
    <t>Vilniaus g. 5</t>
  </si>
  <si>
    <t>Nepriklausomybės a. 5</t>
  </si>
  <si>
    <t>Vilniaus g. 4</t>
  </si>
  <si>
    <t>Ateities g. 5</t>
  </si>
  <si>
    <t>Kailinių g. 7</t>
  </si>
  <si>
    <t>Kauno g. 33</t>
  </si>
  <si>
    <t>M. Gustaičio g. 13</t>
  </si>
  <si>
    <t>UAB „Pakruojo šiluma“</t>
  </si>
  <si>
    <t>Pakruojis</t>
  </si>
  <si>
    <t>P.Mašioto 55</t>
  </si>
  <si>
    <t>P.Mašioto 49</t>
  </si>
  <si>
    <t>V.Didžiojo 78</t>
  </si>
  <si>
    <t>V.Didžiojo 70</t>
  </si>
  <si>
    <t>P.Mašioto 63</t>
  </si>
  <si>
    <t>P.Mašioto 61</t>
  </si>
  <si>
    <t>Saulėtekio 50</t>
  </si>
  <si>
    <t>Mindaugo -6b</t>
  </si>
  <si>
    <t>iki 1993</t>
  </si>
  <si>
    <t>Mindaugo -6a</t>
  </si>
  <si>
    <t>P.Mašioto 39</t>
  </si>
  <si>
    <t>P.Mašioto 67</t>
  </si>
  <si>
    <t>V.Didžiojo 35</t>
  </si>
  <si>
    <t>Mindaugo 2c</t>
  </si>
  <si>
    <t xml:space="preserve">Skvero 6                                            </t>
  </si>
  <si>
    <t>L.Giros 8</t>
  </si>
  <si>
    <t>Ušinsko 31a</t>
  </si>
  <si>
    <t>Vilniaus 32</t>
  </si>
  <si>
    <t>Vilniaus 34</t>
  </si>
  <si>
    <t>Vasario 16-osios 19</t>
  </si>
  <si>
    <t>Vilniaus 28</t>
  </si>
  <si>
    <t>Kęstučio 8</t>
  </si>
  <si>
    <t>Vasario 16-osios 13</t>
  </si>
  <si>
    <t>Basanavičiaus 2a</t>
  </si>
  <si>
    <t>V.Didžiojo 27</t>
  </si>
  <si>
    <t>Ušinsko 22</t>
  </si>
  <si>
    <t>UAB „Plungės šilumos tinklai“</t>
  </si>
  <si>
    <t>Plungė</t>
  </si>
  <si>
    <t>I. Končiaus g. 7</t>
  </si>
  <si>
    <t>I. Končiaus g. 7A</t>
  </si>
  <si>
    <t xml:space="preserve">A. Vaišvilos g. 9 </t>
  </si>
  <si>
    <t xml:space="preserve">A. Vaišvilos g. 19 </t>
  </si>
  <si>
    <t xml:space="preserve">A. Vaišvilos g. 21 </t>
  </si>
  <si>
    <t>A. Vaišvilos g. 23</t>
  </si>
  <si>
    <t xml:space="preserve">A. Vaišvilos g. 25 </t>
  </si>
  <si>
    <t>A. Vaišvilos g. 31</t>
  </si>
  <si>
    <t xml:space="preserve">Žemaičių g. 13  </t>
  </si>
  <si>
    <t xml:space="preserve">A. Jucio g. 30 </t>
  </si>
  <si>
    <t xml:space="preserve">V. Mačernio g. 10 </t>
  </si>
  <si>
    <t xml:space="preserve">A. Jucio g. 12 </t>
  </si>
  <si>
    <t>V. Mačernio g. 6</t>
  </si>
  <si>
    <t>J. Tumo-Vaižganto g. 96</t>
  </si>
  <si>
    <t>A. Jucio skg. 2</t>
  </si>
  <si>
    <t>A. Jucio g. 45</t>
  </si>
  <si>
    <t>A. Jucio g. 53</t>
  </si>
  <si>
    <t>Gandingos g. 14</t>
  </si>
  <si>
    <t>Gandingos g. 16</t>
  </si>
  <si>
    <t>V. Mačernio g. 53</t>
  </si>
  <si>
    <t>Mendeno skg. 4</t>
  </si>
  <si>
    <t>Mendeno skg. 6</t>
  </si>
  <si>
    <t>V. Mačernio g. 51</t>
  </si>
  <si>
    <t>V. Mačernio g. 45</t>
  </si>
  <si>
    <t>A. Jucio g. 10</t>
  </si>
  <si>
    <t>V. Mačernio g. 27</t>
  </si>
  <si>
    <t>V. Mačernio g. 47</t>
  </si>
  <si>
    <t>A. Jucio skg. 1</t>
  </si>
  <si>
    <t>Gandingos g. 10</t>
  </si>
  <si>
    <t>Gandingos g. 12</t>
  </si>
  <si>
    <t>A. Vaišvilos g. 3</t>
  </si>
  <si>
    <t>I. Končiaus g. 8</t>
  </si>
  <si>
    <t>Vėjo 12</t>
  </si>
  <si>
    <t>Lentpjūvės g. 6</t>
  </si>
  <si>
    <t>Dariaus ir Girėno g. 33</t>
  </si>
  <si>
    <t>Dariaus ir Girėno g. 35</t>
  </si>
  <si>
    <t>Dariaus ir Girėno g. 51</t>
  </si>
  <si>
    <t>S. Nėries g. 4</t>
  </si>
  <si>
    <t>Stoties g. 12</t>
  </si>
  <si>
    <t>Stoties g.8</t>
  </si>
  <si>
    <t>UAB „Raseinių šilumos tinklai"</t>
  </si>
  <si>
    <t>Raseiniai</t>
  </si>
  <si>
    <t>Ateities 19</t>
  </si>
  <si>
    <t>Naujos statybos</t>
  </si>
  <si>
    <t xml:space="preserve">Pieninės 7 </t>
  </si>
  <si>
    <t xml:space="preserve">Partizanų 14B </t>
  </si>
  <si>
    <t xml:space="preserve">V. Kudirkos 3 </t>
  </si>
  <si>
    <t xml:space="preserve">V. Kudirkos 9 </t>
  </si>
  <si>
    <t xml:space="preserve">V. Kudirkos 11 </t>
  </si>
  <si>
    <t xml:space="preserve">Vaižganto 1 </t>
  </si>
  <si>
    <t xml:space="preserve">Gamyklos 2 </t>
  </si>
  <si>
    <t>Dubysos 3</t>
  </si>
  <si>
    <t>Dubysos 1</t>
  </si>
  <si>
    <t>Renovuojamas</t>
  </si>
  <si>
    <t>Dubysos 16</t>
  </si>
  <si>
    <t>Dariaus ir Girėno 28</t>
  </si>
  <si>
    <t>Jaunimo 17A</t>
  </si>
  <si>
    <t>Dariaus ir Girėno 23</t>
  </si>
  <si>
    <t>Stonų 3</t>
  </si>
  <si>
    <t>Vytauto Didžiojo 37</t>
  </si>
  <si>
    <t>Pieninės 5</t>
  </si>
  <si>
    <t>Vytauto Didžiojo 39</t>
  </si>
  <si>
    <t>Dominikonų 4</t>
  </si>
  <si>
    <t>Dariaus ir Girėno 26</t>
  </si>
  <si>
    <t>iki1960</t>
  </si>
  <si>
    <t>Vytauto Didžiojo 3</t>
  </si>
  <si>
    <t>A. Mickevičiaus g.1</t>
  </si>
  <si>
    <t>A. Mickevičiaus g.7</t>
  </si>
  <si>
    <t>A. Mickevičiaus g.15</t>
  </si>
  <si>
    <t>A. Mickevičiaus g. 16</t>
  </si>
  <si>
    <t>A. Mickevičiaus g.1A</t>
  </si>
  <si>
    <t>Vilniaus 26B</t>
  </si>
  <si>
    <t>Vilniaus 26</t>
  </si>
  <si>
    <t>A.Mickevičiaus g.3</t>
  </si>
  <si>
    <t>A.Mickevičiaus g.21</t>
  </si>
  <si>
    <t>Pramonės g.7</t>
  </si>
  <si>
    <t>A. Mickevičiaus g.24</t>
  </si>
  <si>
    <t>Šalčios g.6</t>
  </si>
  <si>
    <t>J. Sniadeckio g.27</t>
  </si>
  <si>
    <t>Mokyklos g.21</t>
  </si>
  <si>
    <t>Vilniaus g.13</t>
  </si>
  <si>
    <t>Vilniaus g.15A</t>
  </si>
  <si>
    <t>A. Mickevičiaus g.4</t>
  </si>
  <si>
    <t>Šalčios g.7</t>
  </si>
  <si>
    <t>Šalčios g.14</t>
  </si>
  <si>
    <t>Mokyklos g.25</t>
  </si>
  <si>
    <t>Šalčios skg.8</t>
  </si>
  <si>
    <t>Mokyklos g.27</t>
  </si>
  <si>
    <t>Vilniaus g.9</t>
  </si>
  <si>
    <t>UAB " Šalčininkų šilumos tinklai"</t>
  </si>
  <si>
    <t>Šalčininkai</t>
  </si>
  <si>
    <t>UAB "Trakų energija"</t>
  </si>
  <si>
    <t>Trakai</t>
  </si>
  <si>
    <t>Vytauto g. 7, Lentvaris</t>
  </si>
  <si>
    <t>Vytauto g. 9, Lentvaris</t>
  </si>
  <si>
    <t>Birutės g. 37, Trakai</t>
  </si>
  <si>
    <t>Sodų g. 23A, Lentvaris</t>
  </si>
  <si>
    <t>Lauko g. 8, Lentvaris</t>
  </si>
  <si>
    <t>Klevų al. 57, Lentvaris</t>
  </si>
  <si>
    <t>Senkelio g. 3, Trakai</t>
  </si>
  <si>
    <t>UAB "Varėnos šiluma"</t>
  </si>
  <si>
    <t>Varėna</t>
  </si>
  <si>
    <t>Melioratorių g. 5</t>
  </si>
  <si>
    <t>M.K.Čiurlionio g. 55</t>
  </si>
  <si>
    <t>Vytauto g. 46</t>
  </si>
  <si>
    <t>Vasario 16 g. 11</t>
  </si>
  <si>
    <t>Jonava</t>
  </si>
  <si>
    <t>Pastatų grupės kategorija pagal šilumos suvartojimą:</t>
  </si>
  <si>
    <r>
      <rPr>
        <b/>
        <sz val="10"/>
        <rFont val="Times New Roman"/>
        <family val="1"/>
        <charset val="186"/>
      </rPr>
      <t>I.</t>
    </r>
    <r>
      <rPr>
        <sz val="10"/>
        <rFont val="Times New Roman"/>
        <family val="1"/>
        <charset val="186"/>
      </rPr>
      <t xml:space="preserve"> Daugiabučiai suvartojantys mažiausiai šilumos (naujos statybos, apšiltinti, modernizuoti namai ir namai su individualiu šildymo reguliavimu ir apskaita))</t>
    </r>
  </si>
  <si>
    <r>
      <rPr>
        <b/>
        <sz val="10"/>
        <rFont val="Times New Roman"/>
        <family val="1"/>
        <charset val="186"/>
      </rPr>
      <t>II.</t>
    </r>
    <r>
      <rPr>
        <sz val="10"/>
        <rFont val="Times New Roman"/>
        <family val="1"/>
        <charset val="186"/>
      </rPr>
      <t xml:space="preserve">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r>
  </si>
  <si>
    <r>
      <rPr>
        <b/>
        <sz val="10"/>
        <rFont val="Times New Roman"/>
        <family val="1"/>
        <charset val="186"/>
      </rPr>
      <t>III.</t>
    </r>
    <r>
      <rPr>
        <sz val="10"/>
        <rFont val="Times New Roman"/>
        <family val="1"/>
        <charset val="186"/>
      </rPr>
      <t xml:space="preserve">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r>
  </si>
  <si>
    <r>
      <rPr>
        <b/>
        <sz val="10"/>
        <rFont val="Times New Roman"/>
        <family val="1"/>
        <charset val="186"/>
      </rPr>
      <t>IV.</t>
    </r>
    <r>
      <rPr>
        <sz val="10"/>
        <rFont val="Times New Roman"/>
        <family val="1"/>
        <charset val="186"/>
      </rPr>
      <t xml:space="preserve"> Daugiaubučiai suvartojantys labai daug šilumos (senos statybos, nerenovuoti, labai prastos šiluminės izoliacijos namai. Senos nesubalansuotos vidaus šildymo ir karšto vandens sistemos) </t>
    </r>
  </si>
  <si>
    <t>AB "Kauno energija" pastabos:</t>
  </si>
  <si>
    <t>* Jaunimo g. 4 - su šilumos siurbliu šildymui ir karštam vandeniui</t>
  </si>
  <si>
    <t>** Krėvės g. 115 A - su šilumos siurbliu vonių šildytuvų sistemai</t>
  </si>
  <si>
    <t>*** Sąjungos a. 7 - su saulės kolektoriais karštam vandeniui</t>
  </si>
  <si>
    <t>Žirmūnų g. 30C</t>
  </si>
  <si>
    <t>Radvilėnų  5</t>
  </si>
  <si>
    <t>pilna renovacija</t>
  </si>
  <si>
    <t>naujos statybos</t>
  </si>
  <si>
    <t>Pirties g. 7A</t>
  </si>
  <si>
    <t>Klevų g. 13</t>
  </si>
  <si>
    <t>Dainų g. 40A</t>
  </si>
  <si>
    <t>Draugystės pr. 11</t>
  </si>
  <si>
    <t>Ežero g. 14</t>
  </si>
  <si>
    <t>A. Mickevičiaus g. 38</t>
  </si>
  <si>
    <t>P. Višinskio g. 37</t>
  </si>
  <si>
    <t>Ežero g. 29</t>
  </si>
  <si>
    <t>A. Mickevičiaus g. 36</t>
  </si>
  <si>
    <t>Kniaudiškių g. 54</t>
  </si>
  <si>
    <t>Kranto g. 47</t>
  </si>
  <si>
    <t>Kranto g. 37</t>
  </si>
  <si>
    <t>Molainių g. 8</t>
  </si>
  <si>
    <t>Gėlių g. 3</t>
  </si>
  <si>
    <t>A. Jakšto g. 10</t>
  </si>
  <si>
    <t>Rasos g. 6</t>
  </si>
  <si>
    <t>J. Basanavičiaus g. 102</t>
  </si>
  <si>
    <t>Liaudies g. 11</t>
  </si>
  <si>
    <t>Žemaitės g. 32</t>
  </si>
  <si>
    <t>A. Kanapinsko g. 8</t>
  </si>
  <si>
    <t>Jaunystės g. 11</t>
  </si>
  <si>
    <t>Ateities g. 6</t>
  </si>
  <si>
    <t>P. Širvio g. 5</t>
  </si>
  <si>
    <t>S. Kerbedžio g. 24</t>
  </si>
  <si>
    <t>A. Smetonos g. 5A</t>
  </si>
  <si>
    <t>A. Jakšto g. 8</t>
  </si>
  <si>
    <t>J.Basanavičiaus g. 100, Utena</t>
  </si>
  <si>
    <t>Kęstučio g. 6, Utena</t>
  </si>
  <si>
    <t>Kęstučio g. 1, Utena</t>
  </si>
  <si>
    <t>GEDIMINO 9</t>
  </si>
  <si>
    <t>ŽEMAITIJOS 29</t>
  </si>
  <si>
    <t>SODŲ 5</t>
  </si>
  <si>
    <t>VENTOS 33</t>
  </si>
  <si>
    <t>TYLIOJI 38</t>
  </si>
  <si>
    <t>LAISVĖS 218</t>
  </si>
  <si>
    <t>KAUNO  44</t>
  </si>
  <si>
    <t>MIŠKININKŲ  10</t>
  </si>
  <si>
    <t>Stadiono 11 Akmenė</t>
  </si>
  <si>
    <t>Stadiono 13 Akmenė</t>
  </si>
  <si>
    <t>Ramučių 3 Naujoji Akmenė</t>
  </si>
  <si>
    <t>Vytauto 4 Naujoji Akmenė</t>
  </si>
  <si>
    <t>Žalgirio 3 Naujoji Akmenė</t>
  </si>
  <si>
    <t>UAB Anykščių šiluma</t>
  </si>
  <si>
    <t>Ramybės g. 5</t>
  </si>
  <si>
    <t>Liudiškių g. 23</t>
  </si>
  <si>
    <t>Statybininkų g. 15</t>
  </si>
  <si>
    <t>J.Basanavičiaus g. 50</t>
  </si>
  <si>
    <t>J.Biliūno g. 33</t>
  </si>
  <si>
    <t>Anykščiai</t>
  </si>
  <si>
    <t>Pergalės 9b,</t>
  </si>
  <si>
    <t xml:space="preserve">Saulės 13, </t>
  </si>
  <si>
    <t xml:space="preserve">Saulės 15, </t>
  </si>
  <si>
    <t xml:space="preserve">Saulės 17, </t>
  </si>
  <si>
    <t xml:space="preserve">Trakų 11, </t>
  </si>
  <si>
    <t xml:space="preserve">Trakų 18, </t>
  </si>
  <si>
    <t xml:space="preserve">Trakų 2, </t>
  </si>
  <si>
    <t xml:space="preserve">Trakų 25, </t>
  </si>
  <si>
    <t xml:space="preserve">Trakų 27, </t>
  </si>
  <si>
    <t xml:space="preserve">Trakų 29, </t>
  </si>
  <si>
    <t>Smėlio g. 28, Ignalina</t>
  </si>
  <si>
    <t xml:space="preserve">Melioratorių g. 9, Vidiškių k., Ignalinos r. </t>
  </si>
  <si>
    <t>Lazdijai</t>
  </si>
  <si>
    <t>Vilties g. 32-II</t>
  </si>
  <si>
    <t>Vilties g. 26-II</t>
  </si>
  <si>
    <t>Vilties g.18</t>
  </si>
  <si>
    <t>M. Gustaičio g. 2</t>
  </si>
  <si>
    <t>M. Gustaičio g. 3</t>
  </si>
  <si>
    <t>Vilties g. 26-I</t>
  </si>
  <si>
    <t>Vilties g. 30</t>
  </si>
  <si>
    <t>NERENOVUOTAS</t>
  </si>
  <si>
    <t>Seinų g. 22</t>
  </si>
  <si>
    <t>Vilties g. 34-I</t>
  </si>
  <si>
    <t>Dainavos g. 11</t>
  </si>
  <si>
    <t>Vilties g. 34-II</t>
  </si>
  <si>
    <t>Ateities g. 3-II</t>
  </si>
  <si>
    <t>Vilties g. 32-I</t>
  </si>
  <si>
    <t>Vilties g. 28</t>
  </si>
  <si>
    <t>Vilties g. 22A</t>
  </si>
  <si>
    <t>Kauno g. 14</t>
  </si>
  <si>
    <t>Seinų g. 3</t>
  </si>
  <si>
    <t>Dariaus ir Girėno g. 47</t>
  </si>
  <si>
    <t>Vytauto g.38</t>
  </si>
  <si>
    <t>Karaimų g. 24, Trakai</t>
  </si>
  <si>
    <t>Vienuolyno g. 7, Trakai</t>
  </si>
  <si>
    <t>Vytauto g. 64A, Trakai</t>
  </si>
  <si>
    <t>Bažnyčios g. 11, Lentvaris</t>
  </si>
  <si>
    <t>Aušrosg. 7</t>
  </si>
  <si>
    <t>UAB "Visagino energija"</t>
  </si>
  <si>
    <t>Visaginas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</si>
  <si>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</si>
  <si>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</si>
  <si>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</si>
  <si>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</si>
  <si>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</si>
  <si>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</si>
  <si>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</si>
  <si>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</si>
  <si>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</si>
  <si>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</si>
  <si>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</si>
  <si>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</si>
  <si>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</si>
  <si>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</si>
  <si>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</si>
  <si>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</si>
  <si>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</si>
  <si>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</si>
  <si>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</si>
  <si>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</si>
  <si>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Tarybų g. 11</t>
  </si>
  <si>
    <t>UAB Kretingos šilumos tinklai</t>
  </si>
  <si>
    <t>Kretinga</t>
  </si>
  <si>
    <t>Savanorių  g. 3a</t>
  </si>
  <si>
    <t>Savanorių g. 42</t>
  </si>
  <si>
    <t>Savanorių g. 47</t>
  </si>
  <si>
    <t>Savanorių g, 54</t>
  </si>
  <si>
    <t>Savanorių g. 60</t>
  </si>
  <si>
    <t>Kęstučio g. 9</t>
  </si>
  <si>
    <t>Laisvės g.1</t>
  </si>
  <si>
    <t>Laisvės g.2</t>
  </si>
  <si>
    <t>Pasieniečių g. 4</t>
  </si>
  <si>
    <t>Lazdynų g. 5</t>
  </si>
  <si>
    <t>Savanorių g. 5a</t>
  </si>
  <si>
    <t>Savanorių g. 31</t>
  </si>
  <si>
    <t>Savanorių g.33</t>
  </si>
  <si>
    <t>Savanorių g. 37</t>
  </si>
  <si>
    <t>Savanorių g. 39</t>
  </si>
  <si>
    <t>Savanorių g. 48</t>
  </si>
  <si>
    <t>Savanorių g. 50</t>
  </si>
  <si>
    <t>Chodkevičiaus g. 5</t>
  </si>
  <si>
    <t>Melioratorių g. 59</t>
  </si>
  <si>
    <t>Melioratorių g. 75</t>
  </si>
  <si>
    <t>Birutės g. 6</t>
  </si>
  <si>
    <t>Savanorių g.22</t>
  </si>
  <si>
    <t>Savanorių g. 24</t>
  </si>
  <si>
    <t>Savanorių g. 30</t>
  </si>
  <si>
    <t>Geležinkelio g. 25</t>
  </si>
  <si>
    <t>Kęstučio g. 5</t>
  </si>
  <si>
    <t>Kęstučio g. 20</t>
  </si>
  <si>
    <t>Laisvės g. 3</t>
  </si>
  <si>
    <t>Laisvės g. 4</t>
  </si>
  <si>
    <t>Laisvės g.8</t>
  </si>
  <si>
    <t>AB„Prienų šilumos tinklai"</t>
  </si>
  <si>
    <t>Prienai</t>
  </si>
  <si>
    <t>Naikupės g. 17</t>
  </si>
  <si>
    <t>S. Šimkaus g. 14</t>
  </si>
  <si>
    <t>Vytauto g. 34</t>
  </si>
  <si>
    <t>Jono g. 5</t>
  </si>
  <si>
    <t>Klevų g. 1</t>
  </si>
  <si>
    <t>Kepėjų g. 5</t>
  </si>
  <si>
    <t>Sukilėlių g. 4</t>
  </si>
  <si>
    <t>Miglovaros g. 25</t>
  </si>
  <si>
    <t>Vytauto g. 63</t>
  </si>
  <si>
    <t>Kauno g. 22A</t>
  </si>
  <si>
    <t>Draugystės pr. 21</t>
  </si>
  <si>
    <t>Ežero g. 16</t>
  </si>
  <si>
    <t>Draugystės pr. 3A</t>
  </si>
  <si>
    <t>P. Cvirkos g. 75A</t>
  </si>
  <si>
    <t>Ežero g. 15</t>
  </si>
  <si>
    <t>Aušros g. 94, Utena</t>
  </si>
  <si>
    <t>Aušros g. 69 I k., Utena</t>
  </si>
  <si>
    <t>Aušros g. 26, Utena</t>
  </si>
  <si>
    <t>Aukštakalnio g. 116, Utena</t>
  </si>
  <si>
    <t>Aukštakalnio g. 14, 16, Utena</t>
  </si>
  <si>
    <t>Vaižganto g. 8, Utena</t>
  </si>
  <si>
    <t>Vaižganto g. 36, Utena</t>
  </si>
  <si>
    <t>Kauno g. 27, Utena</t>
  </si>
  <si>
    <t>K.Donelaičio g. 12, Utena</t>
  </si>
  <si>
    <t>J.Basanavičiaus g. 110, Utena</t>
  </si>
  <si>
    <t>ŽEMAITIJOS 19</t>
  </si>
  <si>
    <t>P.VILEIŠIO 2</t>
  </si>
  <si>
    <t>NAFTININKŲ 28</t>
  </si>
  <si>
    <t>NAFTININKŲ 8</t>
  </si>
  <si>
    <t>Pavasario g.25-ojo NSB</t>
  </si>
  <si>
    <t>PAVENČIŲ 41</t>
  </si>
  <si>
    <t>SODŲ SKERSGATVIS 10</t>
  </si>
  <si>
    <t>Bažnyčios 11 Viekšniai</t>
  </si>
  <si>
    <t>KOSMONAUTŲ   9</t>
  </si>
  <si>
    <t>KOSMONAUTŲ   4</t>
  </si>
  <si>
    <t>P.VAIČIŪNO  10</t>
  </si>
  <si>
    <t>CHEMIKŲ  39</t>
  </si>
  <si>
    <t>CHEMIKŲ  49</t>
  </si>
  <si>
    <t>ŽEMAITĖS  20</t>
  </si>
  <si>
    <t>KAUNO  68</t>
  </si>
  <si>
    <t>RUKLIO  10</t>
  </si>
  <si>
    <t>ŽEIMIŲ  26</t>
  </si>
  <si>
    <t>V.Kudirkos 22 Naujoji Akmenė</t>
  </si>
  <si>
    <t>Stadiono 5 Akmenė</t>
  </si>
  <si>
    <t>Žalgirio 25 Naujoji Akmenė</t>
  </si>
  <si>
    <t>Ventos 6 Venta</t>
  </si>
  <si>
    <t>Bausko 5 Venta</t>
  </si>
  <si>
    <t>Šviesos 12</t>
  </si>
  <si>
    <t>Taikos 11</t>
  </si>
  <si>
    <t>Stadiono 22 2l., Prienai</t>
  </si>
  <si>
    <t>Stadiono 20 2l., Prienai</t>
  </si>
  <si>
    <t>Statybininkų 13, Prienai</t>
  </si>
  <si>
    <t>Stadiono 20 1l., Prienai</t>
  </si>
  <si>
    <t>Stadiono 4 1l., Prienai</t>
  </si>
  <si>
    <t>Statybininkų 5 1l., Prienai</t>
  </si>
  <si>
    <t>Jaunimo 7, Balbieriškis</t>
  </si>
  <si>
    <t>Mokyklos 5, Jieznas</t>
  </si>
  <si>
    <t>Mokyklos 3, Jieznas</t>
  </si>
  <si>
    <t>Vytauto 53, Jieznas</t>
  </si>
  <si>
    <t>J. Basanavičiaus g. 4</t>
  </si>
  <si>
    <t>A. Mickevičiaus g. 5</t>
  </si>
  <si>
    <t>Nerenovotas</t>
  </si>
  <si>
    <t>J. Sniadeckio g.14</t>
  </si>
  <si>
    <t>Mokyklos g.19</t>
  </si>
  <si>
    <t>A. Mickevičiaus g.2</t>
  </si>
  <si>
    <t>Nepriklausomybės g.30</t>
  </si>
  <si>
    <t>Vilniaus g. 45/1</t>
  </si>
  <si>
    <t>Vytauto g. 64, Trakai</t>
  </si>
  <si>
    <t>Lauko g. 4, Lentvaris</t>
  </si>
  <si>
    <t>Vytauto g. 40A, Trakai</t>
  </si>
  <si>
    <t>Pakalnės g. 27, Lentvaris</t>
  </si>
  <si>
    <t>Lauko g. 9, Lentvaris</t>
  </si>
  <si>
    <t>Lauko g. 3, Lentvaris</t>
  </si>
  <si>
    <t>Vytauto g.  9</t>
  </si>
  <si>
    <t>Marcinkonių g. 18</t>
  </si>
  <si>
    <t>Vasario 16 g. 9</t>
  </si>
  <si>
    <t>Sporto g. 12</t>
  </si>
  <si>
    <t xml:space="preserve">Žalioji g. 31 </t>
  </si>
  <si>
    <t>UAB "Kaišiadorių šiluma"</t>
  </si>
  <si>
    <t>Birutės g. 3</t>
  </si>
  <si>
    <t>iki 1992 m.</t>
  </si>
  <si>
    <t>Gedimino g. 46</t>
  </si>
  <si>
    <t>Gedimino g. 89</t>
  </si>
  <si>
    <t>Girelės g. 37</t>
  </si>
  <si>
    <t>Kaišiadorys</t>
  </si>
  <si>
    <t>Gedimino g. 20</t>
  </si>
  <si>
    <t>Gedimino g. 22</t>
  </si>
  <si>
    <t>Gedimino g. 26</t>
  </si>
  <si>
    <t>Gedimino g. 28</t>
  </si>
  <si>
    <t>Gedimino g. 84</t>
  </si>
  <si>
    <t>Gedimino g. 86</t>
  </si>
  <si>
    <t>Gedimino g. 88</t>
  </si>
  <si>
    <t>Rožių g. 1</t>
  </si>
  <si>
    <t>Žaslių g. 62A</t>
  </si>
  <si>
    <t>Stasiūnai</t>
  </si>
  <si>
    <t>Žiežmariai</t>
  </si>
  <si>
    <t>Šilumos suvartojimo ir mokėjimų už šilumą analizė Lietuvos miestų daugiabučiuose gyvenamuosiuose namuose  (2018 m. gruodžio mėn.)</t>
  </si>
  <si>
    <t>Taikos pr. 97</t>
  </si>
  <si>
    <t>Kauno g. 19</t>
  </si>
  <si>
    <t>Dragūnų g. 6</t>
  </si>
  <si>
    <t>Baltijos pr. 117</t>
  </si>
  <si>
    <t xml:space="preserve">Taikos pr.120A </t>
  </si>
  <si>
    <t>Debreceno g. 58A</t>
  </si>
  <si>
    <t>Pušyno g. 29</t>
  </si>
  <si>
    <t>J. Zauerveino g. 16a</t>
  </si>
  <si>
    <t>Panevėžio g. 25E</t>
  </si>
  <si>
    <t>Rumpiškės g. 29 A K</t>
  </si>
  <si>
    <t>Kretingos g. 10</t>
  </si>
  <si>
    <t>Birutė g. 22 G K</t>
  </si>
  <si>
    <t>I. Simonaitytės g. 33</t>
  </si>
  <si>
    <t>I. Simonaitytės g. 10</t>
  </si>
  <si>
    <t>Varpų g. 8</t>
  </si>
  <si>
    <t>Taikos pr.49</t>
  </si>
  <si>
    <t>Jūrininkų pr. 4  2K</t>
  </si>
  <si>
    <t>Birutės g.23</t>
  </si>
  <si>
    <t>Laukininkų g. 5</t>
  </si>
  <si>
    <t>Taikos pr. 129</t>
  </si>
  <si>
    <t>Naikupės g. 16, 2k</t>
  </si>
  <si>
    <t>Lūžų g. 7</t>
  </si>
  <si>
    <t>Strėvos g. 6</t>
  </si>
  <si>
    <t>Nidos g. 56, 3k</t>
  </si>
  <si>
    <t>Mokyklos g. 15</t>
  </si>
  <si>
    <t>Rumpiškės g. 22b</t>
  </si>
  <si>
    <t>J. Karoso g. 20</t>
  </si>
  <si>
    <t>Danės g. 23</t>
  </si>
  <si>
    <t>Liepų g. 20</t>
  </si>
  <si>
    <t>Kalvos g. 7</t>
  </si>
  <si>
    <t>Tiltų g.9</t>
  </si>
  <si>
    <t>S. Daukanto g. 27</t>
  </si>
  <si>
    <t>Vytauto g. 12</t>
  </si>
  <si>
    <t>S. Neries g. 16</t>
  </si>
  <si>
    <t>P. Cvirkos g. 63</t>
  </si>
  <si>
    <t>Kelmės g. 1A</t>
  </si>
  <si>
    <t>Kviečių g. 22</t>
  </si>
  <si>
    <t>Vilniaus g. 123</t>
  </si>
  <si>
    <t>Vytauto g. 138</t>
  </si>
  <si>
    <t>Kviečių g. 56</t>
  </si>
  <si>
    <t>Krymo g.20</t>
  </si>
  <si>
    <t>Ežero g. 31</t>
  </si>
  <si>
    <t>Kauno g. 22</t>
  </si>
  <si>
    <t>Ežero g. 7</t>
  </si>
  <si>
    <t>K. Korsako g. 45</t>
  </si>
  <si>
    <t>Kviečių g. 58</t>
  </si>
  <si>
    <t>Gegužių g. 82</t>
  </si>
  <si>
    <t>Vytauto g. 61</t>
  </si>
  <si>
    <t>Dubijos g. 3</t>
  </si>
  <si>
    <t>Ežero g. 12A</t>
  </si>
  <si>
    <t>Dainavos takas 3B</t>
  </si>
  <si>
    <t>Draugystės per. 8</t>
  </si>
  <si>
    <t>Radviliškio g. 124</t>
  </si>
  <si>
    <t>A. Mickevičiaus g. 32</t>
  </si>
  <si>
    <t>Žemaitės g. 66</t>
  </si>
  <si>
    <t>Draugystės pr. 5</t>
  </si>
  <si>
    <t>Įrengti dalikliai</t>
  </si>
  <si>
    <t>Taikos g. 7, Utena</t>
  </si>
  <si>
    <t>Taikos g. 17, Utena</t>
  </si>
  <si>
    <t>Aušros g. 2, Utena</t>
  </si>
  <si>
    <t>Taikos g. 73, Utena</t>
  </si>
  <si>
    <t>Aušros g. 89 II k., Utena</t>
  </si>
  <si>
    <t>Aušros g. 89 I k., Utena</t>
  </si>
  <si>
    <t>Krašuonos g. 17, Utena</t>
  </si>
  <si>
    <t>Aukštakalnio g. 90, Utena</t>
  </si>
  <si>
    <t>Aukštakalnio g. 106, Utena</t>
  </si>
  <si>
    <t>Aušros g. 60, Utena</t>
  </si>
  <si>
    <t>Kauno g. 16, Utena</t>
  </si>
  <si>
    <t>Smėlio g. 2, Utena</t>
  </si>
  <si>
    <t>Taikos g. 15, Utena</t>
  </si>
  <si>
    <t>Aušros g. 52, Utena</t>
  </si>
  <si>
    <t>Aušros g. 100, Utena</t>
  </si>
  <si>
    <t>Taikos g. 21, Utena</t>
  </si>
  <si>
    <t>Taikos g. 33, Utena</t>
  </si>
  <si>
    <t>Taikos g. 19, Utena</t>
  </si>
  <si>
    <t>A.Baranausko g. 17, Utena</t>
  </si>
  <si>
    <t>Užpalių g. 88, Utena</t>
  </si>
  <si>
    <t>ŽEMAITIJOS 23</t>
  </si>
  <si>
    <t>P.VILEIŠIO 4</t>
  </si>
  <si>
    <t>VENTOS 45</t>
  </si>
  <si>
    <t>ŽEMAITIJOS 32</t>
  </si>
  <si>
    <t>GAMYKLOS 25</t>
  </si>
  <si>
    <t>SODŲ 9</t>
  </si>
  <si>
    <t>GAMYKLOS 17</t>
  </si>
  <si>
    <t>MINDAUGO 13</t>
  </si>
  <si>
    <t>NAFTININKŲ 22</t>
  </si>
  <si>
    <t>LAISVĖS 226</t>
  </si>
  <si>
    <t>M.DAUKŠOS 30</t>
  </si>
  <si>
    <t>Tilto 15 Viekšniai</t>
  </si>
  <si>
    <t>SODŲ 11</t>
  </si>
  <si>
    <t>Bažnyčios 17 Viekšniai</t>
  </si>
  <si>
    <t>JUODPELKIO 10</t>
  </si>
  <si>
    <t>MINDAUGO 20</t>
  </si>
  <si>
    <t>KLAIPĖDOS   5</t>
  </si>
  <si>
    <t>A.KULVIEČIO  17</t>
  </si>
  <si>
    <t>ŽEMAITĖS  11</t>
  </si>
  <si>
    <t>PARKO   1</t>
  </si>
  <si>
    <t>KOSMONAUTŲ   5</t>
  </si>
  <si>
    <t>BIRUTĖS   6</t>
  </si>
  <si>
    <t>LIETAVOS  25</t>
  </si>
  <si>
    <t>LIETAVOS  15</t>
  </si>
  <si>
    <t>CHEMIKŲ 112</t>
  </si>
  <si>
    <t>VILTIES  26</t>
  </si>
  <si>
    <t>SODŲ  43</t>
  </si>
  <si>
    <t>ŽEMAITĖS   8</t>
  </si>
  <si>
    <t>A.KULVIEČIO   2</t>
  </si>
  <si>
    <t>VARNUTĖS  13</t>
  </si>
  <si>
    <t>SODŲ  50A</t>
  </si>
  <si>
    <t>A.KULVIEČIO  32</t>
  </si>
  <si>
    <t>ŽEIMIŲ TAKAS   6</t>
  </si>
  <si>
    <t>CHEMIKŲ  62</t>
  </si>
  <si>
    <t>A.KULVIEČIO   8</t>
  </si>
  <si>
    <t>PILIAKALNIO  14</t>
  </si>
  <si>
    <t>CHEMIKŲ   4A</t>
  </si>
  <si>
    <t>LIETAVOS  37</t>
  </si>
  <si>
    <t>CHEMIKŲ   6</t>
  </si>
  <si>
    <t>VASARIO 16-OSIOS  17</t>
  </si>
  <si>
    <t>CHEMIKŲ 108</t>
  </si>
  <si>
    <t>RUKLIO   7</t>
  </si>
  <si>
    <t>PILIAKALNIO   8</t>
  </si>
  <si>
    <t>MOKYKLOS  10</t>
  </si>
  <si>
    <t>Ramučių 2 Naujoji Akmenė</t>
  </si>
  <si>
    <t>Darbininkų 4 Naujoji Akmenė</t>
  </si>
  <si>
    <t>Respublikos 11 Naujoji Akmenė</t>
  </si>
  <si>
    <t>Respublikos 2 Naujoji Akmenė</t>
  </si>
  <si>
    <t>Respublikos 16 Naujoji Akmenė</t>
  </si>
  <si>
    <t>Respublikos 7 Naujoji Akmenė</t>
  </si>
  <si>
    <t>Žemaičių 31 Venta</t>
  </si>
  <si>
    <t>Ventos 7 Venta</t>
  </si>
  <si>
    <t>Liudiškių g.31A</t>
  </si>
  <si>
    <t>Ažupiečių g. 6</t>
  </si>
  <si>
    <t>Liudiškių g.31B</t>
  </si>
  <si>
    <t>A.Vienuolio g.13</t>
  </si>
  <si>
    <t>A.Vienuolio g.11</t>
  </si>
  <si>
    <t>Valaukio g. 10</t>
  </si>
  <si>
    <t>Statybininkų g. 17</t>
  </si>
  <si>
    <t>Ažupiečių g. 4</t>
  </si>
  <si>
    <t>A.Vienuolio g. 9</t>
  </si>
  <si>
    <t>Statybininkų g. 19</t>
  </si>
  <si>
    <t>Kudirkos g. 2</t>
  </si>
  <si>
    <t>A.Vienuolio g.15</t>
  </si>
  <si>
    <t>Liudiškių g. 31C</t>
  </si>
  <si>
    <t>A.Vienuolio g.7</t>
  </si>
  <si>
    <t>Vairuotojų g. 5</t>
  </si>
  <si>
    <t>Šaltupio g. 12</t>
  </si>
  <si>
    <t>J.Biliūno g. 8</t>
  </si>
  <si>
    <t>Žiburio g. 15</t>
  </si>
  <si>
    <t>Žiburio g. 11</t>
  </si>
  <si>
    <t>Mindaugo g. 4</t>
  </si>
  <si>
    <t>Ramybės g. 7</t>
  </si>
  <si>
    <t>Šaltupio g. 50</t>
  </si>
  <si>
    <t>J.Biliūno g.18</t>
  </si>
  <si>
    <t>J.Biliūno g.22</t>
  </si>
  <si>
    <t>Vilniaus g. 39A</t>
  </si>
  <si>
    <t>Statybininkų g. 21</t>
  </si>
  <si>
    <t>Statybininkų g. 2A</t>
  </si>
  <si>
    <t>Pergalės 1</t>
  </si>
  <si>
    <t>Neren.</t>
  </si>
  <si>
    <t>Pergalės 11</t>
  </si>
  <si>
    <t>Elektrinės 13</t>
  </si>
  <si>
    <t>Elektrinės 15</t>
  </si>
  <si>
    <t>Šviesos 18</t>
  </si>
  <si>
    <t>Pergalės 49</t>
  </si>
  <si>
    <t>Pergalės 5</t>
  </si>
  <si>
    <t>Pergalės 9</t>
  </si>
  <si>
    <t>Pergalės 9a</t>
  </si>
  <si>
    <t>Saulės 11</t>
  </si>
  <si>
    <t>Saulės 14</t>
  </si>
  <si>
    <t>Saulės 20</t>
  </si>
  <si>
    <t>Saulės 23</t>
  </si>
  <si>
    <t>Draugystės18</t>
  </si>
  <si>
    <t>Taikos 9</t>
  </si>
  <si>
    <t>Pergalės 55</t>
  </si>
  <si>
    <t>Pergalės 53</t>
  </si>
  <si>
    <t>Šarkinės 21</t>
  </si>
  <si>
    <t>Aukštaičių g. 44, Ignalina</t>
  </si>
  <si>
    <t>Aukštaičių g. 46, Ignalina</t>
  </si>
  <si>
    <t>M. Petrausko g. 4, Ignalina</t>
  </si>
  <si>
    <t>Ateities g. 11, Ignalina</t>
  </si>
  <si>
    <t>Atgimimo g. 15, Ignalina</t>
  </si>
  <si>
    <t xml:space="preserve">Ignalinos 1, Vidiškių k., Ignalinos r. </t>
  </si>
  <si>
    <t xml:space="preserve">Melioratorių g. 20, Vidiškių k., Ignalinos r. </t>
  </si>
  <si>
    <t xml:space="preserve">Vasario 16-osios g. 3, Dūkštas, Ignalinos r. </t>
  </si>
  <si>
    <t xml:space="preserve">Melioratorių g. 4, Vidiškių k. Ignalinos r. </t>
  </si>
  <si>
    <t xml:space="preserve">Sodų g. 4, Vidiškių k., Ignalinos r. </t>
  </si>
  <si>
    <t>Ateities g. 3-I</t>
  </si>
  <si>
    <t xml:space="preserve">Kruojos 4                         </t>
  </si>
  <si>
    <t xml:space="preserve">P. Mašioto 57                          </t>
  </si>
  <si>
    <t xml:space="preserve">Kruojos 6                                  </t>
  </si>
  <si>
    <t xml:space="preserve">P.Mašioto 37                             </t>
  </si>
  <si>
    <t xml:space="preserve">Pergalės g. 4                               </t>
  </si>
  <si>
    <t xml:space="preserve">Vytauto Didžiojo g. 72                   </t>
  </si>
  <si>
    <t xml:space="preserve">P.Mašioto 53                          </t>
  </si>
  <si>
    <t xml:space="preserve">Pergalės 14                             </t>
  </si>
  <si>
    <t xml:space="preserve">Taikos g. 18                           </t>
  </si>
  <si>
    <t xml:space="preserve">Mažoji - 3                           </t>
  </si>
  <si>
    <t xml:space="preserve">Taikos 24A                         </t>
  </si>
  <si>
    <t xml:space="preserve">Mažoji - 1                              </t>
  </si>
  <si>
    <t xml:space="preserve">Taikos 24                                   </t>
  </si>
  <si>
    <t xml:space="preserve">Vilniaus 33                            </t>
  </si>
  <si>
    <t>Linkuva Joniškėlio 2</t>
  </si>
  <si>
    <t>J.Janonio 3, Prienai</t>
  </si>
  <si>
    <t>Statybininkų 3 2l., Prienai</t>
  </si>
  <si>
    <t>Stadiono 8 3l., Prienai</t>
  </si>
  <si>
    <t>Basanavičiaus 19, Prienai</t>
  </si>
  <si>
    <t>Statybininkų 19, Prienai</t>
  </si>
  <si>
    <t>Stadiono 18 1l., Prienai</t>
  </si>
  <si>
    <t>Kęstučio 71, Prienai</t>
  </si>
  <si>
    <t>Vytauto 23, Prienai</t>
  </si>
  <si>
    <t>Birutės 6, Prienai</t>
  </si>
  <si>
    <t>Stadiono 24 1l., Prienai</t>
  </si>
  <si>
    <t>Kęstučio 5, Prienai</t>
  </si>
  <si>
    <t>Stadiono 24 2l., Prienai</t>
  </si>
  <si>
    <t>Vytauto 27 2l., Prienai</t>
  </si>
  <si>
    <t>Kęstučio 73, Prienai</t>
  </si>
  <si>
    <t>Stadiono 12, Prienai</t>
  </si>
  <si>
    <t>Jaunimo 15, Balbieriškis</t>
  </si>
  <si>
    <t>Statybininkų 5 2l., Prienai</t>
  </si>
  <si>
    <t>Jaunimo 17, Balbieriškis</t>
  </si>
  <si>
    <t>Stadiono 6 2l., Prienai</t>
  </si>
  <si>
    <t>Vytauto 47, Jieznas</t>
  </si>
  <si>
    <t>Gedimino g. 95</t>
  </si>
  <si>
    <t>Gedimino g. 119</t>
  </si>
  <si>
    <t>Gedimino g. 121</t>
  </si>
  <si>
    <t>Gedimino g. 125</t>
  </si>
  <si>
    <t>Gedimino g. 127</t>
  </si>
  <si>
    <t>Gedimino g. 129</t>
  </si>
  <si>
    <t>Gedimino g. 131</t>
  </si>
  <si>
    <t>Girelės g. 43</t>
  </si>
  <si>
    <t>Birutės g. 5</t>
  </si>
  <si>
    <t>Gedimino g. 24</t>
  </si>
  <si>
    <t>Gedimino g. 80</t>
  </si>
  <si>
    <t>Gedimino g. 90</t>
  </si>
  <si>
    <t>Gedimino g. 93</t>
  </si>
  <si>
    <t>Birutės g. 10</t>
  </si>
  <si>
    <t>Gedimino g. 78</t>
  </si>
  <si>
    <t>V. Ruokio g. 3</t>
  </si>
  <si>
    <t>Ateities g. 2A</t>
  </si>
  <si>
    <t>Ateities g. 8</t>
  </si>
  <si>
    <t>Ateities g. 10</t>
  </si>
  <si>
    <t>V. Grybo 4</t>
  </si>
  <si>
    <t>Vytauto g. 52, Trakai</t>
  </si>
  <si>
    <t>Kilimų g. 6, lentvaris</t>
  </si>
  <si>
    <t>Mindaugo g. 20, Trakai</t>
  </si>
  <si>
    <t>Ežero g. 5, Lentvaris</t>
  </si>
  <si>
    <t>Mindaugo g. 22, Trakai</t>
  </si>
  <si>
    <t>Pakalnės g. 44, Lentvaris</t>
  </si>
  <si>
    <t>Klevų al. 34, Lentvaris</t>
  </si>
  <si>
    <t>Trakų g. 10, Trakai</t>
  </si>
  <si>
    <t>Vytauto g. 76, Trakai</t>
  </si>
  <si>
    <t>Vienuolyno g. 11A, Trakai</t>
  </si>
  <si>
    <t>Geležinkelio g. 26, Lentvaris</t>
  </si>
  <si>
    <t>Vytauto g. 66, Trakai</t>
  </si>
  <si>
    <t>Vytauto g. 6, Lentvaris</t>
  </si>
  <si>
    <t>Ežero g. 7, Lentvaris</t>
  </si>
  <si>
    <t>Mindaugo g. 1A, Trakai</t>
  </si>
  <si>
    <t>Vytauto g. 50A, Trakai</t>
  </si>
  <si>
    <t>Bažnyčios g. 24, Lentvaris</t>
  </si>
  <si>
    <t>Mindaugo g. 6, Trakai</t>
  </si>
  <si>
    <t>Vytauto g. 68, Trakai</t>
  </si>
  <si>
    <t>Mindaugo g. 16, Trakai</t>
  </si>
  <si>
    <t>Pakalnės g. 29, Lentvaris</t>
  </si>
  <si>
    <t>Geležinkelio g. 28, Lentvaris</t>
  </si>
  <si>
    <t>Klevų al. 38, Lentvaris</t>
  </si>
  <si>
    <t>UAB Ukmergės šiluma</t>
  </si>
  <si>
    <t>Ukmergė</t>
  </si>
  <si>
    <t>Jaunimo g. 52</t>
  </si>
  <si>
    <t>Pilna renovacija</t>
  </si>
  <si>
    <t>Uosių g. 5 "Uosis"</t>
  </si>
  <si>
    <t>Miškų g. 46</t>
  </si>
  <si>
    <t>S. Daukanto g. 67 "Rasa"</t>
  </si>
  <si>
    <t>Jaunimo g. 15</t>
  </si>
  <si>
    <t>S. Daukanto g. 65</t>
  </si>
  <si>
    <t>Jaunimo g. 21</t>
  </si>
  <si>
    <t>J. Basanavičiaus g. 8</t>
  </si>
  <si>
    <t>Dariaus ir Girėno g. 30</t>
  </si>
  <si>
    <t>Vilniaus g. 87</t>
  </si>
  <si>
    <t>Rožių g. 5</t>
  </si>
  <si>
    <t>Anykščių g. 35</t>
  </si>
  <si>
    <t>Maironio g. 46 "Baltija"</t>
  </si>
  <si>
    <t>Veterinarijos g. 12</t>
  </si>
  <si>
    <t>S. Daukanto g. 63</t>
  </si>
  <si>
    <t>Dariaus ir Girėno g. 20 "Lazdynas"</t>
  </si>
  <si>
    <t>Klaipėdos g. 9</t>
  </si>
  <si>
    <t>Jaunimo g. 1A "Smiltelė"</t>
  </si>
  <si>
    <t>Pašilės g. 6A</t>
  </si>
  <si>
    <t>Vilniaus g. 97 "Pivonija"</t>
  </si>
  <si>
    <t>S. Daukanto g. 61</t>
  </si>
  <si>
    <t>Jaunimo g. 46 "Naglis"</t>
  </si>
  <si>
    <t>J. Biliūno g. 5</t>
  </si>
  <si>
    <t>Vaižganto g. 55</t>
  </si>
  <si>
    <t>Vytauto g. 94</t>
  </si>
  <si>
    <t>Kauno g. 39</t>
  </si>
  <si>
    <t>V. Kudirkos skg. 21</t>
  </si>
  <si>
    <t>Jaunimo g. 7</t>
  </si>
  <si>
    <t>Jaunimo g. 19</t>
  </si>
  <si>
    <t>Kauno g. 39B</t>
  </si>
  <si>
    <t>Pilies g. 6</t>
  </si>
  <si>
    <t>Pilies g. 8</t>
  </si>
  <si>
    <t>Vytauto g. 101</t>
  </si>
  <si>
    <t>Melioratorių g. 22</t>
  </si>
  <si>
    <t>Melioratorių g. 24</t>
  </si>
  <si>
    <t>Melioratorių g. 26</t>
  </si>
  <si>
    <t>Vytauto g. 61A</t>
  </si>
  <si>
    <t>Vytauto g. 61B</t>
  </si>
  <si>
    <t>UAB "Birštono šiluma"</t>
  </si>
  <si>
    <t>Birštonas</t>
  </si>
  <si>
    <t>Basanavičiaus g. 12</t>
  </si>
  <si>
    <t>B.Sruogos g.12</t>
  </si>
  <si>
    <t>Pušyno g. 15</t>
  </si>
  <si>
    <t>Pušyno g.5</t>
  </si>
  <si>
    <t>Kęstučio g.7</t>
  </si>
  <si>
    <t>Pušyno g. 13</t>
  </si>
  <si>
    <t>Dariaus ir Girėno g. 29 IIL</t>
  </si>
  <si>
    <t>Dariaus ir Girėno g. 4</t>
  </si>
  <si>
    <t>Dariaus ir Girėno g.23</t>
  </si>
  <si>
    <t>Vilniaus g. 12</t>
  </si>
  <si>
    <t>B.Sruogos g.14</t>
  </si>
  <si>
    <t>B.Sruogos g.10</t>
  </si>
  <si>
    <t>Lelijų g. 11</t>
  </si>
  <si>
    <t>Vilniaus g.8</t>
  </si>
  <si>
    <t>Dariaus ir Girėno g. 8</t>
  </si>
  <si>
    <t>Druskupio g. 4a</t>
  </si>
  <si>
    <t>Šiltnamių g. 1</t>
  </si>
  <si>
    <t>M.K.Čiurlionio g. 8</t>
  </si>
  <si>
    <t>Marcinkonių g. 4</t>
  </si>
  <si>
    <t>Aušros g. 10</t>
  </si>
  <si>
    <t>Vasario 16 g. 4</t>
  </si>
  <si>
    <t>Vasario 16 g. 8</t>
  </si>
  <si>
    <t>M.K. Čiurlionio g. 11</t>
  </si>
  <si>
    <t>J.Basanavičiaus g. 30</t>
  </si>
  <si>
    <t>Vasario 16 g. 3</t>
  </si>
  <si>
    <t>Savanorių g. 20</t>
  </si>
  <si>
    <t>Vytauto g. 32</t>
  </si>
  <si>
    <t>Z. Voronecko g. 3</t>
  </si>
  <si>
    <t>Žalioji g. 33</t>
  </si>
  <si>
    <t>Melioratorių g. 3</t>
  </si>
  <si>
    <t>Vytauto g. 73</t>
  </si>
  <si>
    <t xml:space="preserve">I. Daugiabučiai suvartojantys mažiausiai šilumos </t>
  </si>
  <si>
    <t>II. Daugiabučiai suvartojantys mažai arba vidutiniškai šilumos</t>
  </si>
  <si>
    <t>III. Daugiabučiai suvartojantys daug šilumos</t>
  </si>
  <si>
    <t>IV. Daugiaubučiai suvartojantys labai daug šilumos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</si>
</sst>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0.00000"/>
    <numFmt numFmtId="166" formatCode="_-* #,##0.00\ _L_t_-;\-* #,##0.00\ _L_t_-;_-* &quot;-&quot;??\ _L_t_-;_-@_-"/>
  </numFmts>
  <fonts count="16"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b/>
      <sz val="14"/>
      <name val="Arial"/>
      <family val="2"/>
      <charset val="186"/>
    </font>
    <font>
      <b/>
      <sz val="1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sz val="10"/>
      <color rgb="FFFF0000"/>
      <name val="Times New Roman"/>
      <family val="1"/>
      <charset val="186"/>
    </font>
    <font>
      <b/>
      <sz val="48"/>
      <name val="Times New Roman"/>
      <family val="1"/>
      <charset val="186"/>
    </font>
  </fonts>
  <fills count="8">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249977111117893"/>
        <bgColor indexed="64"/>
      </patternFill>
    </fill>
    <fill>
      <patternFill patternType="solid">
        <fgColor indexed="9"/>
        <bgColor indexed="64"/>
      </patternFill>
    </fill>
    <fill>
      <patternFill patternType="solid">
        <fgColor rgb="FFFFFF99"/>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3" fillId="0" borderId="0"/>
    <xf numFmtId="43" fontId="4" fillId="0" borderId="0" applyFont="0" applyFill="0" applyBorder="0" applyAlignment="0" applyProtection="0"/>
    <xf numFmtId="0" fontId="8" fillId="0" borderId="0"/>
    <xf numFmtId="0" fontId="2" fillId="0" borderId="0"/>
    <xf numFmtId="0" fontId="1" fillId="0" borderId="0"/>
    <xf numFmtId="166" fontId="8" fillId="0" borderId="0" applyFont="0" applyFill="0" applyBorder="0" applyAlignment="0" applyProtection="0"/>
  </cellStyleXfs>
  <cellXfs count="369">
    <xf numFmtId="0" fontId="0" fillId="0" borderId="0" xfId="0"/>
    <xf numFmtId="0" fontId="5" fillId="0" borderId="0" xfId="0" applyFont="1" applyAlignment="1">
      <alignment vertical="center"/>
    </xf>
    <xf numFmtId="0" fontId="5"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4" borderId="0" xfId="0" applyFont="1" applyFill="1" applyAlignment="1">
      <alignment horizontal="left" vertical="center"/>
    </xf>
    <xf numFmtId="0" fontId="5" fillId="4" borderId="0" xfId="0" applyFont="1" applyFill="1" applyAlignment="1">
      <alignment horizontal="center" vertical="center"/>
    </xf>
    <xf numFmtId="0" fontId="7" fillId="4"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4" borderId="0" xfId="0" applyFill="1" applyAlignment="1">
      <alignment horizontal="left"/>
    </xf>
    <xf numFmtId="0" fontId="0" fillId="4" borderId="0" xfId="0" applyFill="1" applyAlignment="1">
      <alignment horizontal="center"/>
    </xf>
    <xf numFmtId="0" fontId="0" fillId="0" borderId="0" xfId="0" applyAlignment="1">
      <alignment horizontal="center"/>
    </xf>
    <xf numFmtId="0" fontId="0" fillId="0" borderId="0" xfId="0" applyFont="1" applyAlignment="1">
      <alignment horizontal="center"/>
    </xf>
    <xf numFmtId="164" fontId="7" fillId="0" borderId="11" xfId="0" applyNumberFormat="1" applyFont="1" applyFill="1" applyBorder="1" applyAlignment="1">
      <alignment horizontal="center" vertical="center" wrapText="1"/>
    </xf>
    <xf numFmtId="0" fontId="10" fillId="0" borderId="0" xfId="0" applyFont="1" applyAlignment="1">
      <alignment horizontal="left"/>
    </xf>
    <xf numFmtId="0" fontId="11" fillId="0" borderId="0" xfId="0" applyFont="1" applyAlignment="1">
      <alignment horizontal="left"/>
    </xf>
    <xf numFmtId="0" fontId="11" fillId="6" borderId="0" xfId="0" applyFont="1" applyFill="1" applyBorder="1" applyAlignment="1">
      <alignment horizontal="left"/>
    </xf>
    <xf numFmtId="0" fontId="0" fillId="0" borderId="0" xfId="0" applyAlignment="1">
      <alignment horizontal="center" vertical="center"/>
    </xf>
    <xf numFmtId="164" fontId="0" fillId="0" borderId="0" xfId="0" applyNumberFormat="1" applyAlignment="1">
      <alignment horizontal="center" vertical="center"/>
    </xf>
    <xf numFmtId="164" fontId="6" fillId="0" borderId="0" xfId="0" applyNumberFormat="1" applyFont="1" applyAlignment="1">
      <alignment horizontal="center" vertical="center"/>
    </xf>
    <xf numFmtId="0" fontId="11" fillId="2" borderId="11" xfId="0" applyFont="1" applyFill="1" applyBorder="1" applyAlignment="1">
      <alignment horizontal="center"/>
    </xf>
    <xf numFmtId="0" fontId="11" fillId="3" borderId="11" xfId="0" applyFont="1" applyFill="1" applyBorder="1" applyAlignment="1">
      <alignment horizontal="center"/>
    </xf>
    <xf numFmtId="0" fontId="11" fillId="3" borderId="11" xfId="0"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1" fillId="2" borderId="11" xfId="0" applyFont="1" applyFill="1" applyBorder="1" applyAlignment="1" applyProtection="1">
      <alignment horizontal="center" vertical="center"/>
      <protection locked="0"/>
    </xf>
    <xf numFmtId="0" fontId="11" fillId="2" borderId="11" xfId="0" applyFont="1" applyFill="1" applyBorder="1" applyProtection="1">
      <protection locked="0"/>
    </xf>
    <xf numFmtId="164" fontId="11" fillId="2" borderId="11" xfId="0" applyNumberFormat="1" applyFont="1" applyFill="1" applyBorder="1" applyAlignment="1" applyProtection="1">
      <alignment horizontal="center" vertical="center"/>
      <protection locked="0"/>
    </xf>
    <xf numFmtId="2" fontId="11" fillId="2" borderId="11" xfId="0" applyNumberFormat="1" applyFont="1" applyFill="1" applyBorder="1" applyAlignment="1" applyProtection="1">
      <alignment horizontal="center" vertical="center"/>
      <protection locked="0"/>
    </xf>
    <xf numFmtId="2" fontId="11" fillId="2" borderId="11" xfId="0" applyNumberFormat="1" applyFont="1" applyFill="1" applyBorder="1" applyAlignment="1" applyProtection="1">
      <alignment horizontal="center" vertical="center"/>
    </xf>
    <xf numFmtId="0" fontId="11" fillId="3" borderId="11" xfId="0" applyFont="1" applyFill="1" applyBorder="1" applyAlignment="1" applyProtection="1">
      <alignment horizontal="center" vertical="center"/>
      <protection locked="0"/>
    </xf>
    <xf numFmtId="0" fontId="11" fillId="3" borderId="11" xfId="0" applyFont="1" applyFill="1" applyBorder="1" applyAlignment="1" applyProtection="1">
      <alignment vertical="center"/>
      <protection locked="0"/>
    </xf>
    <xf numFmtId="164" fontId="11" fillId="3" borderId="11" xfId="0" applyNumberFormat="1" applyFont="1" applyFill="1" applyBorder="1" applyAlignment="1" applyProtection="1">
      <alignment horizontal="center" vertical="center"/>
      <protection locked="0"/>
    </xf>
    <xf numFmtId="2" fontId="11" fillId="3" borderId="11" xfId="0" applyNumberFormat="1" applyFont="1" applyFill="1" applyBorder="1" applyAlignment="1" applyProtection="1">
      <alignment horizontal="center" vertical="center"/>
      <protection locked="0"/>
    </xf>
    <xf numFmtId="2" fontId="11" fillId="3" borderId="11" xfId="0" applyNumberFormat="1" applyFont="1" applyFill="1" applyBorder="1" applyAlignment="1" applyProtection="1">
      <alignment horizontal="center" vertical="center"/>
    </xf>
    <xf numFmtId="0" fontId="11" fillId="5" borderId="11" xfId="0" applyFont="1" applyFill="1" applyBorder="1" applyAlignment="1" applyProtection="1">
      <alignment horizontal="center" vertical="center"/>
      <protection locked="0"/>
    </xf>
    <xf numFmtId="0" fontId="11" fillId="5" borderId="11" xfId="0" applyFont="1" applyFill="1" applyBorder="1" applyAlignment="1" applyProtection="1">
      <alignment vertical="center"/>
      <protection locked="0"/>
    </xf>
    <xf numFmtId="164" fontId="11" fillId="5" borderId="11" xfId="0" applyNumberFormat="1" applyFont="1" applyFill="1" applyBorder="1" applyAlignment="1" applyProtection="1">
      <alignment horizontal="center" vertical="center"/>
      <protection locked="0"/>
    </xf>
    <xf numFmtId="2" fontId="11" fillId="5" borderId="11" xfId="0" applyNumberFormat="1" applyFont="1" applyFill="1" applyBorder="1" applyAlignment="1" applyProtection="1">
      <alignment horizontal="center" vertical="center"/>
      <protection locked="0"/>
    </xf>
    <xf numFmtId="2" fontId="11" fillId="5" borderId="11" xfId="0" applyNumberFormat="1" applyFont="1" applyFill="1" applyBorder="1" applyAlignment="1" applyProtection="1">
      <alignment horizontal="center" vertical="center"/>
    </xf>
    <xf numFmtId="0" fontId="11" fillId="2" borderId="11" xfId="0" applyFont="1" applyFill="1" applyBorder="1" applyAlignment="1" applyProtection="1">
      <alignment vertical="center"/>
      <protection locked="0"/>
    </xf>
    <xf numFmtId="0" fontId="11" fillId="2" borderId="11" xfId="0" applyFont="1" applyFill="1" applyBorder="1" applyAlignment="1" applyProtection="1">
      <alignment horizontal="center"/>
      <protection locked="0"/>
    </xf>
    <xf numFmtId="0" fontId="11" fillId="5" borderId="11" xfId="0" applyFont="1" applyFill="1" applyBorder="1" applyAlignment="1" applyProtection="1">
      <alignment horizontal="center"/>
      <protection locked="0"/>
    </xf>
    <xf numFmtId="0" fontId="11" fillId="5" borderId="11" xfId="0" applyFont="1" applyFill="1" applyBorder="1" applyProtection="1">
      <protection locked="0"/>
    </xf>
    <xf numFmtId="0" fontId="11" fillId="2" borderId="11" xfId="3" applyFont="1" applyFill="1" applyBorder="1" applyAlignment="1" applyProtection="1">
      <alignment horizontal="center"/>
      <protection locked="0"/>
    </xf>
    <xf numFmtId="0" fontId="11" fillId="2" borderId="11" xfId="3" applyFont="1" applyFill="1" applyBorder="1" applyProtection="1">
      <protection locked="0"/>
    </xf>
    <xf numFmtId="0" fontId="11" fillId="2" borderId="11" xfId="3" applyFont="1" applyFill="1" applyBorder="1" applyAlignment="1" applyProtection="1">
      <alignment horizontal="center" vertical="center"/>
      <protection locked="0"/>
    </xf>
    <xf numFmtId="164" fontId="11" fillId="2" borderId="11" xfId="3" applyNumberFormat="1" applyFont="1" applyFill="1" applyBorder="1" applyAlignment="1" applyProtection="1">
      <alignment horizontal="center" vertical="center"/>
      <protection locked="0"/>
    </xf>
    <xf numFmtId="2" fontId="11" fillId="2" borderId="11" xfId="3" applyNumberFormat="1" applyFont="1" applyFill="1" applyBorder="1" applyAlignment="1" applyProtection="1">
      <alignment horizontal="center" vertical="center"/>
      <protection locked="0"/>
    </xf>
    <xf numFmtId="2" fontId="11" fillId="2" borderId="11" xfId="3" applyNumberFormat="1" applyFont="1" applyFill="1" applyBorder="1" applyAlignment="1" applyProtection="1">
      <alignment horizontal="center" vertical="center"/>
    </xf>
    <xf numFmtId="0" fontId="11" fillId="3" borderId="11" xfId="3" applyFont="1" applyFill="1" applyBorder="1" applyAlignment="1" applyProtection="1">
      <alignment horizontal="center"/>
      <protection locked="0"/>
    </xf>
    <xf numFmtId="0" fontId="11" fillId="3" borderId="11" xfId="3" applyFont="1" applyFill="1" applyBorder="1" applyProtection="1">
      <protection locked="0"/>
    </xf>
    <xf numFmtId="0" fontId="11" fillId="3" borderId="11" xfId="3" applyFont="1" applyFill="1" applyBorder="1" applyAlignment="1" applyProtection="1">
      <alignment horizontal="center" vertical="center"/>
      <protection locked="0"/>
    </xf>
    <xf numFmtId="164" fontId="11" fillId="3" borderId="11" xfId="3" applyNumberFormat="1" applyFont="1" applyFill="1" applyBorder="1" applyAlignment="1" applyProtection="1">
      <alignment horizontal="center" vertical="center"/>
      <protection locked="0"/>
    </xf>
    <xf numFmtId="2" fontId="11" fillId="3" borderId="11" xfId="3" applyNumberFormat="1" applyFont="1" applyFill="1" applyBorder="1" applyAlignment="1" applyProtection="1">
      <alignment horizontal="center" vertical="center"/>
      <protection locked="0"/>
    </xf>
    <xf numFmtId="2" fontId="11" fillId="3" borderId="11" xfId="3" applyNumberFormat="1" applyFont="1" applyFill="1" applyBorder="1" applyAlignment="1" applyProtection="1">
      <alignment horizontal="center" vertical="center"/>
    </xf>
    <xf numFmtId="0" fontId="11" fillId="7" borderId="11" xfId="0" applyFont="1" applyFill="1" applyBorder="1" applyAlignment="1" applyProtection="1">
      <alignment horizontal="center" vertical="center"/>
      <protection locked="0"/>
    </xf>
    <xf numFmtId="0" fontId="11" fillId="7" borderId="11" xfId="0" applyFont="1" applyFill="1" applyBorder="1" applyAlignment="1" applyProtection="1">
      <alignment vertical="center"/>
      <protection locked="0"/>
    </xf>
    <xf numFmtId="164" fontId="11" fillId="7" borderId="11" xfId="0" applyNumberFormat="1" applyFont="1" applyFill="1" applyBorder="1" applyAlignment="1" applyProtection="1">
      <alignment horizontal="center" vertical="center"/>
      <protection locked="0"/>
    </xf>
    <xf numFmtId="2" fontId="11" fillId="7" borderId="11" xfId="0" applyNumberFormat="1" applyFont="1" applyFill="1" applyBorder="1" applyAlignment="1" applyProtection="1">
      <alignment horizontal="center" vertical="center"/>
      <protection locked="0"/>
    </xf>
    <xf numFmtId="2" fontId="11" fillId="7" borderId="11" xfId="0" applyNumberFormat="1" applyFont="1" applyFill="1" applyBorder="1" applyAlignment="1" applyProtection="1">
      <alignment horizontal="center" vertical="center"/>
    </xf>
    <xf numFmtId="0" fontId="11" fillId="3" borderId="11" xfId="0" applyFont="1" applyFill="1" applyBorder="1" applyAlignment="1">
      <alignment vertical="center"/>
    </xf>
    <xf numFmtId="0" fontId="11" fillId="3" borderId="11" xfId="0" applyFont="1" applyFill="1" applyBorder="1" applyAlignment="1">
      <alignment horizontal="left" vertical="center"/>
    </xf>
    <xf numFmtId="1" fontId="11" fillId="3" borderId="11" xfId="0" applyNumberFormat="1" applyFont="1" applyFill="1" applyBorder="1" applyAlignment="1">
      <alignment horizontal="center" vertical="center"/>
    </xf>
    <xf numFmtId="0" fontId="11" fillId="5" borderId="11" xfId="0" applyFont="1" applyFill="1" applyBorder="1" applyAlignment="1">
      <alignment vertical="center"/>
    </xf>
    <xf numFmtId="0" fontId="11" fillId="5" borderId="11" xfId="0" applyFont="1" applyFill="1" applyBorder="1" applyAlignment="1">
      <alignment horizontal="center" vertical="center"/>
    </xf>
    <xf numFmtId="164" fontId="11" fillId="5" borderId="11" xfId="0" applyNumberFormat="1" applyFont="1" applyFill="1" applyBorder="1" applyAlignment="1">
      <alignment horizontal="center" vertical="center"/>
    </xf>
    <xf numFmtId="0" fontId="11" fillId="3" borderId="11" xfId="1" applyFont="1" applyFill="1" applyBorder="1" applyAlignment="1">
      <alignment vertical="center"/>
    </xf>
    <xf numFmtId="0" fontId="11" fillId="3" borderId="11" xfId="1" applyFont="1" applyFill="1" applyBorder="1" applyAlignment="1">
      <alignment horizontal="center" vertical="center"/>
    </xf>
    <xf numFmtId="164" fontId="11" fillId="3" borderId="11" xfId="1" applyNumberFormat="1" applyFont="1" applyFill="1" applyBorder="1" applyAlignment="1">
      <alignment horizontal="center" vertical="center"/>
    </xf>
    <xf numFmtId="0" fontId="11" fillId="5" borderId="11" xfId="3" applyFont="1" applyFill="1" applyBorder="1" applyAlignment="1" applyProtection="1">
      <alignment vertical="center"/>
      <protection locked="0"/>
    </xf>
    <xf numFmtId="0" fontId="9" fillId="0" borderId="0" xfId="0" applyFont="1" applyBorder="1" applyAlignment="1">
      <alignment horizontal="center" vertical="center" wrapText="1"/>
    </xf>
    <xf numFmtId="0" fontId="11" fillId="2" borderId="11"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11" fillId="2" borderId="11" xfId="3" applyFont="1" applyFill="1" applyBorder="1" applyAlignment="1" applyProtection="1">
      <alignment horizontal="left" vertical="center"/>
      <protection locked="0"/>
    </xf>
    <xf numFmtId="0" fontId="11" fillId="3" borderId="11" xfId="3"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5" borderId="11" xfId="0" applyFont="1" applyFill="1" applyBorder="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2" fontId="11" fillId="2" borderId="16" xfId="0" applyNumberFormat="1" applyFont="1" applyFill="1" applyBorder="1" applyAlignment="1" applyProtection="1">
      <alignment horizontal="center" vertical="center"/>
    </xf>
    <xf numFmtId="2" fontId="11" fillId="3" borderId="16" xfId="0" applyNumberFormat="1" applyFont="1" applyFill="1" applyBorder="1" applyAlignment="1" applyProtection="1">
      <alignment horizontal="center" vertical="center"/>
    </xf>
    <xf numFmtId="2" fontId="11" fillId="5" borderId="16" xfId="0" applyNumberFormat="1" applyFont="1" applyFill="1" applyBorder="1" applyAlignment="1" applyProtection="1">
      <alignment horizontal="center" vertical="center"/>
    </xf>
    <xf numFmtId="0" fontId="11" fillId="5" borderId="23" xfId="0" applyFont="1" applyFill="1" applyBorder="1" applyAlignment="1" applyProtection="1">
      <alignment horizontal="center" vertical="center"/>
      <protection locked="0"/>
    </xf>
    <xf numFmtId="2" fontId="11" fillId="2" borderId="16" xfId="3" applyNumberFormat="1" applyFont="1" applyFill="1" applyBorder="1" applyAlignment="1" applyProtection="1">
      <alignment horizontal="center" vertical="center"/>
    </xf>
    <xf numFmtId="2" fontId="11" fillId="3" borderId="16" xfId="3" applyNumberFormat="1" applyFont="1" applyFill="1" applyBorder="1" applyAlignment="1" applyProtection="1">
      <alignment horizontal="center" vertical="center"/>
    </xf>
    <xf numFmtId="0" fontId="11" fillId="3" borderId="23" xfId="3" applyFont="1" applyFill="1" applyBorder="1" applyAlignment="1" applyProtection="1">
      <alignment horizontal="center"/>
      <protection locked="0"/>
    </xf>
    <xf numFmtId="0" fontId="11" fillId="3" borderId="23" xfId="3" applyFont="1" applyFill="1" applyBorder="1" applyProtection="1">
      <protection locked="0"/>
    </xf>
    <xf numFmtId="2" fontId="11" fillId="7" borderId="16" xfId="0" applyNumberFormat="1" applyFont="1" applyFill="1" applyBorder="1" applyAlignment="1" applyProtection="1">
      <alignment horizontal="center" vertical="center"/>
    </xf>
    <xf numFmtId="0" fontId="11" fillId="3" borderId="23" xfId="0" applyFont="1" applyFill="1" applyBorder="1" applyAlignment="1" applyProtection="1">
      <alignment horizontal="center" vertical="center"/>
      <protection locked="0"/>
    </xf>
    <xf numFmtId="0" fontId="5" fillId="0" borderId="0" xfId="0" applyFont="1" applyAlignment="1">
      <alignment vertical="center"/>
    </xf>
    <xf numFmtId="0" fontId="11" fillId="2" borderId="11" xfId="1" applyFont="1" applyFill="1" applyBorder="1" applyAlignment="1">
      <alignment vertical="center"/>
    </xf>
    <xf numFmtId="0" fontId="11" fillId="2" borderId="11" xfId="1" applyFont="1" applyFill="1" applyBorder="1" applyAlignment="1">
      <alignment horizontal="center" vertical="center"/>
    </xf>
    <xf numFmtId="164" fontId="11" fillId="2" borderId="11" xfId="1" applyNumberFormat="1" applyFont="1" applyFill="1" applyBorder="1" applyAlignment="1">
      <alignment horizontal="center" vertical="center"/>
    </xf>
    <xf numFmtId="0" fontId="11" fillId="2" borderId="11" xfId="0" applyFont="1" applyFill="1" applyBorder="1"/>
    <xf numFmtId="2" fontId="11" fillId="2" borderId="11" xfId="0" applyNumberFormat="1" applyFont="1" applyFill="1" applyBorder="1" applyAlignment="1">
      <alignment horizontal="center"/>
    </xf>
    <xf numFmtId="2" fontId="11" fillId="2" borderId="16" xfId="0" applyNumberFormat="1" applyFont="1" applyFill="1" applyBorder="1" applyAlignment="1">
      <alignment horizontal="center"/>
    </xf>
    <xf numFmtId="0" fontId="11" fillId="3" borderId="11" xfId="0" applyFont="1" applyFill="1" applyBorder="1"/>
    <xf numFmtId="2" fontId="11" fillId="3" borderId="11" xfId="0" applyNumberFormat="1" applyFont="1" applyFill="1" applyBorder="1" applyAlignment="1">
      <alignment horizontal="center"/>
    </xf>
    <xf numFmtId="2" fontId="11" fillId="3" borderId="16" xfId="0" applyNumberFormat="1" applyFont="1" applyFill="1" applyBorder="1" applyAlignment="1">
      <alignment horizontal="center"/>
    </xf>
    <xf numFmtId="0" fontId="11" fillId="5" borderId="11" xfId="0" applyFont="1" applyFill="1" applyBorder="1" applyAlignment="1">
      <alignment horizontal="center"/>
    </xf>
    <xf numFmtId="0" fontId="11" fillId="5" borderId="11" xfId="0" applyFont="1" applyFill="1" applyBorder="1"/>
    <xf numFmtId="2" fontId="11" fillId="5" borderId="11" xfId="0" applyNumberFormat="1" applyFont="1" applyFill="1" applyBorder="1" applyAlignment="1">
      <alignment horizontal="center"/>
    </xf>
    <xf numFmtId="2" fontId="11" fillId="5" borderId="16" xfId="0" applyNumberFormat="1" applyFont="1" applyFill="1" applyBorder="1" applyAlignment="1">
      <alignment horizontal="center"/>
    </xf>
    <xf numFmtId="2" fontId="11" fillId="2" borderId="11" xfId="3" applyNumberFormat="1" applyFont="1" applyFill="1" applyBorder="1" applyAlignment="1" applyProtection="1">
      <alignment horizontal="center"/>
      <protection locked="0"/>
    </xf>
    <xf numFmtId="165" fontId="11" fillId="2" borderId="11" xfId="3" applyNumberFormat="1" applyFont="1" applyFill="1" applyBorder="1" applyAlignment="1" applyProtection="1">
      <alignment horizontal="center"/>
    </xf>
    <xf numFmtId="165" fontId="11" fillId="3" borderId="11" xfId="3" applyNumberFormat="1" applyFont="1" applyFill="1" applyBorder="1" applyAlignment="1" applyProtection="1">
      <alignment horizontal="center"/>
    </xf>
    <xf numFmtId="2" fontId="11" fillId="3" borderId="23" xfId="3" applyNumberFormat="1" applyFont="1" applyFill="1" applyBorder="1" applyAlignment="1" applyProtection="1">
      <alignment horizontal="center"/>
      <protection locked="0"/>
    </xf>
    <xf numFmtId="165" fontId="11" fillId="3" borderId="23" xfId="3" applyNumberFormat="1" applyFont="1" applyFill="1" applyBorder="1" applyAlignment="1" applyProtection="1">
      <alignment horizontal="center"/>
    </xf>
    <xf numFmtId="0" fontId="11" fillId="5" borderId="11" xfId="3" applyFont="1" applyFill="1" applyBorder="1" applyAlignment="1" applyProtection="1">
      <alignment horizontal="center"/>
      <protection locked="0"/>
    </xf>
    <xf numFmtId="0" fontId="11" fillId="5" borderId="11" xfId="3" applyFont="1" applyFill="1" applyBorder="1" applyProtection="1">
      <protection locked="0"/>
    </xf>
    <xf numFmtId="2" fontId="11" fillId="5" borderId="11" xfId="3" applyNumberFormat="1" applyFont="1" applyFill="1" applyBorder="1" applyAlignment="1" applyProtection="1">
      <alignment horizontal="center"/>
      <protection locked="0"/>
    </xf>
    <xf numFmtId="165" fontId="11" fillId="5" borderId="11" xfId="3" applyNumberFormat="1" applyFont="1" applyFill="1" applyBorder="1" applyAlignment="1" applyProtection="1">
      <alignment horizontal="center"/>
    </xf>
    <xf numFmtId="0" fontId="11" fillId="5" borderId="23" xfId="3" applyFont="1" applyFill="1" applyBorder="1" applyAlignment="1" applyProtection="1">
      <alignment horizontal="center"/>
      <protection locked="0"/>
    </xf>
    <xf numFmtId="0" fontId="11" fillId="5" borderId="23" xfId="3" applyFont="1" applyFill="1" applyBorder="1" applyProtection="1">
      <protection locked="0"/>
    </xf>
    <xf numFmtId="2" fontId="11" fillId="5" borderId="23" xfId="3" applyNumberFormat="1" applyFont="1" applyFill="1" applyBorder="1" applyAlignment="1" applyProtection="1">
      <alignment horizontal="center"/>
      <protection locked="0"/>
    </xf>
    <xf numFmtId="165" fontId="11" fillId="5" borderId="23" xfId="3" applyNumberFormat="1" applyFont="1" applyFill="1" applyBorder="1" applyAlignment="1" applyProtection="1">
      <alignment horizontal="center"/>
    </xf>
    <xf numFmtId="2" fontId="11" fillId="3" borderId="11" xfId="3" applyNumberFormat="1" applyFont="1" applyFill="1" applyBorder="1" applyAlignment="1" applyProtection="1">
      <alignment horizontal="center"/>
      <protection locked="0"/>
    </xf>
    <xf numFmtId="0" fontId="12" fillId="5" borderId="11" xfId="3" applyFont="1" applyFill="1" applyBorder="1" applyAlignment="1" applyProtection="1">
      <alignment horizontal="center" vertical="center" wrapText="1"/>
      <protection locked="0"/>
    </xf>
    <xf numFmtId="0" fontId="12" fillId="5" borderId="11" xfId="3" applyFont="1" applyFill="1" applyBorder="1" applyAlignment="1">
      <alignment vertical="center" wrapText="1"/>
    </xf>
    <xf numFmtId="0" fontId="12" fillId="5" borderId="11" xfId="3" applyFont="1" applyFill="1" applyBorder="1" applyAlignment="1" applyProtection="1">
      <alignment vertical="center"/>
      <protection locked="0"/>
    </xf>
    <xf numFmtId="0" fontId="12" fillId="5" borderId="11" xfId="5" applyFont="1" applyFill="1" applyBorder="1" applyAlignment="1" applyProtection="1">
      <alignment horizontal="center" vertical="center"/>
      <protection locked="0"/>
    </xf>
    <xf numFmtId="4" fontId="12" fillId="5" borderId="11" xfId="5" applyNumberFormat="1" applyFont="1" applyFill="1" applyBorder="1" applyAlignment="1" applyProtection="1">
      <alignment horizontal="center" vertical="center"/>
      <protection locked="0"/>
    </xf>
    <xf numFmtId="0" fontId="12" fillId="5" borderId="11" xfId="5" applyFont="1" applyFill="1" applyBorder="1" applyAlignment="1" applyProtection="1">
      <alignment horizontal="center" vertical="center" wrapText="1"/>
      <protection locked="0"/>
    </xf>
    <xf numFmtId="164" fontId="11" fillId="5" borderId="11" xfId="3" applyNumberFormat="1" applyFont="1" applyFill="1" applyBorder="1" applyAlignment="1" applyProtection="1">
      <alignment horizontal="center"/>
      <protection locked="0"/>
    </xf>
    <xf numFmtId="164" fontId="11" fillId="2" borderId="11" xfId="3" applyNumberFormat="1" applyFont="1" applyFill="1" applyBorder="1" applyAlignment="1" applyProtection="1">
      <alignment horizontal="center"/>
      <protection locked="0"/>
    </xf>
    <xf numFmtId="2" fontId="11" fillId="5" borderId="11" xfId="3" applyNumberFormat="1" applyFont="1" applyFill="1" applyBorder="1" applyAlignment="1" applyProtection="1">
      <alignment horizontal="center" vertical="center"/>
      <protection locked="0"/>
    </xf>
    <xf numFmtId="164" fontId="11" fillId="3" borderId="23" xfId="3" applyNumberFormat="1" applyFont="1" applyFill="1" applyBorder="1" applyAlignment="1" applyProtection="1">
      <alignment horizontal="center"/>
      <protection locked="0"/>
    </xf>
    <xf numFmtId="164" fontId="11" fillId="5" borderId="23" xfId="3" applyNumberFormat="1" applyFont="1" applyFill="1" applyBorder="1" applyAlignment="1" applyProtection="1">
      <alignment horizontal="center"/>
      <protection locked="0"/>
    </xf>
    <xf numFmtId="165" fontId="11" fillId="7" borderId="11" xfId="0" applyNumberFormat="1" applyFont="1" applyFill="1" applyBorder="1" applyAlignment="1" applyProtection="1">
      <alignment horizontal="center" vertical="center"/>
    </xf>
    <xf numFmtId="165" fontId="11" fillId="2" borderId="11" xfId="0" applyNumberFormat="1" applyFont="1" applyFill="1" applyBorder="1" applyAlignment="1" applyProtection="1">
      <alignment horizontal="center" vertical="center"/>
    </xf>
    <xf numFmtId="165" fontId="11" fillId="3" borderId="11" xfId="0" applyNumberFormat="1" applyFont="1" applyFill="1" applyBorder="1" applyAlignment="1" applyProtection="1">
      <alignment horizontal="center" vertical="center"/>
    </xf>
    <xf numFmtId="165" fontId="11" fillId="5" borderId="11" xfId="0" applyNumberFormat="1" applyFont="1" applyFill="1" applyBorder="1" applyAlignment="1" applyProtection="1">
      <alignment horizontal="center" vertical="center"/>
    </xf>
    <xf numFmtId="165" fontId="11" fillId="2" borderId="11" xfId="3" applyNumberFormat="1" applyFont="1" applyFill="1" applyBorder="1" applyAlignment="1" applyProtection="1">
      <alignment horizontal="center" vertical="center"/>
    </xf>
    <xf numFmtId="165" fontId="11" fillId="3" borderId="11" xfId="3" applyNumberFormat="1" applyFont="1" applyFill="1" applyBorder="1" applyAlignment="1" applyProtection="1">
      <alignment horizontal="center" vertical="center"/>
    </xf>
    <xf numFmtId="2" fontId="11" fillId="2" borderId="11" xfId="3" applyNumberFormat="1" applyFont="1" applyFill="1" applyBorder="1" applyAlignment="1" applyProtection="1">
      <alignment horizontal="center"/>
    </xf>
    <xf numFmtId="2" fontId="11" fillId="2" borderId="16" xfId="3" applyNumberFormat="1" applyFont="1" applyFill="1" applyBorder="1" applyAlignment="1" applyProtection="1">
      <alignment horizontal="center"/>
    </xf>
    <xf numFmtId="2" fontId="11" fillId="3" borderId="11" xfId="3" applyNumberFormat="1" applyFont="1" applyFill="1" applyBorder="1" applyAlignment="1" applyProtection="1">
      <alignment horizontal="center"/>
    </xf>
    <xf numFmtId="2" fontId="11" fillId="3" borderId="16" xfId="3" applyNumberFormat="1" applyFont="1" applyFill="1" applyBorder="1" applyAlignment="1" applyProtection="1">
      <alignment horizontal="center"/>
    </xf>
    <xf numFmtId="2" fontId="11" fillId="3" borderId="23" xfId="3" applyNumberFormat="1" applyFont="1" applyFill="1" applyBorder="1" applyAlignment="1" applyProtection="1">
      <alignment horizontal="center"/>
    </xf>
    <xf numFmtId="2" fontId="11" fillId="3" borderId="24" xfId="3" applyNumberFormat="1" applyFont="1" applyFill="1" applyBorder="1" applyAlignment="1" applyProtection="1">
      <alignment horizontal="center"/>
    </xf>
    <xf numFmtId="2" fontId="11" fillId="5" borderId="11" xfId="3" applyNumberFormat="1" applyFont="1" applyFill="1" applyBorder="1" applyAlignment="1" applyProtection="1">
      <alignment horizontal="center"/>
    </xf>
    <xf numFmtId="2" fontId="11" fillId="5" borderId="16" xfId="3" applyNumberFormat="1" applyFont="1" applyFill="1" applyBorder="1" applyAlignment="1" applyProtection="1">
      <alignment horizontal="center"/>
    </xf>
    <xf numFmtId="2" fontId="11" fillId="5" borderId="23" xfId="3" applyNumberFormat="1" applyFont="1" applyFill="1" applyBorder="1" applyAlignment="1" applyProtection="1">
      <alignment horizontal="center"/>
    </xf>
    <xf numFmtId="2" fontId="11" fillId="5" borderId="24" xfId="3" applyNumberFormat="1" applyFont="1" applyFill="1" applyBorder="1" applyAlignment="1" applyProtection="1">
      <alignment horizontal="center"/>
    </xf>
    <xf numFmtId="2" fontId="12" fillId="5" borderId="11" xfId="3" applyNumberFormat="1" applyFont="1" applyFill="1" applyBorder="1" applyAlignment="1" applyProtection="1">
      <alignment horizontal="center" vertical="center"/>
      <protection locked="0"/>
    </xf>
    <xf numFmtId="2" fontId="12" fillId="5" borderId="11"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horizontal="center" vertical="center"/>
    </xf>
    <xf numFmtId="2" fontId="11" fillId="2" borderId="11" xfId="0" applyNumberFormat="1" applyFont="1" applyFill="1" applyBorder="1" applyAlignment="1" applyProtection="1">
      <alignment horizontal="center"/>
      <protection locked="0"/>
    </xf>
    <xf numFmtId="2" fontId="11" fillId="2" borderId="11" xfId="0" applyNumberFormat="1" applyFont="1" applyFill="1" applyBorder="1" applyAlignment="1" applyProtection="1">
      <alignment horizontal="center"/>
    </xf>
    <xf numFmtId="2" fontId="11" fillId="2" borderId="16" xfId="0" applyNumberFormat="1" applyFont="1" applyFill="1" applyBorder="1" applyAlignment="1" applyProtection="1">
      <alignment horizontal="center"/>
    </xf>
    <xf numFmtId="2" fontId="11" fillId="3" borderId="11" xfId="0" applyNumberFormat="1" applyFont="1" applyFill="1" applyBorder="1" applyAlignment="1" applyProtection="1">
      <alignment horizontal="center"/>
    </xf>
    <xf numFmtId="2" fontId="11" fillId="3" borderId="16" xfId="0" applyNumberFormat="1" applyFont="1" applyFill="1" applyBorder="1" applyAlignment="1" applyProtection="1">
      <alignment horizontal="center"/>
    </xf>
    <xf numFmtId="2" fontId="11" fillId="5" borderId="11" xfId="0" applyNumberFormat="1" applyFont="1" applyFill="1" applyBorder="1" applyAlignment="1" applyProtection="1">
      <alignment horizontal="center"/>
      <protection locked="0"/>
    </xf>
    <xf numFmtId="2" fontId="11" fillId="5" borderId="11" xfId="0" applyNumberFormat="1" applyFont="1" applyFill="1" applyBorder="1" applyAlignment="1" applyProtection="1">
      <alignment horizontal="center"/>
    </xf>
    <xf numFmtId="2" fontId="11" fillId="5" borderId="16" xfId="0" applyNumberFormat="1" applyFont="1" applyFill="1" applyBorder="1" applyAlignment="1" applyProtection="1">
      <alignment horizontal="center"/>
    </xf>
    <xf numFmtId="164" fontId="11" fillId="2" borderId="11" xfId="0" applyNumberFormat="1" applyFont="1" applyFill="1" applyBorder="1" applyAlignment="1">
      <alignment horizontal="center"/>
    </xf>
    <xf numFmtId="165" fontId="11" fillId="2" borderId="11" xfId="0" applyNumberFormat="1" applyFont="1" applyFill="1" applyBorder="1" applyAlignment="1">
      <alignment horizontal="center"/>
    </xf>
    <xf numFmtId="164" fontId="11" fillId="3" borderId="11" xfId="0" applyNumberFormat="1" applyFont="1" applyFill="1" applyBorder="1" applyAlignment="1">
      <alignment horizontal="center"/>
    </xf>
    <xf numFmtId="165" fontId="11" fillId="3" borderId="11" xfId="0" applyNumberFormat="1" applyFont="1" applyFill="1" applyBorder="1" applyAlignment="1">
      <alignment horizontal="center"/>
    </xf>
    <xf numFmtId="164" fontId="11" fillId="5" borderId="11" xfId="0" applyNumberFormat="1" applyFont="1" applyFill="1" applyBorder="1" applyAlignment="1">
      <alignment horizontal="center"/>
    </xf>
    <xf numFmtId="165" fontId="11" fillId="5" borderId="11" xfId="0" applyNumberFormat="1" applyFont="1" applyFill="1" applyBorder="1" applyAlignment="1">
      <alignment horizontal="center"/>
    </xf>
    <xf numFmtId="2" fontId="12" fillId="5" borderId="11" xfId="3" applyNumberFormat="1" applyFont="1" applyFill="1" applyBorder="1" applyAlignment="1">
      <alignment horizontal="center" vertical="center" wrapText="1"/>
    </xf>
    <xf numFmtId="164" fontId="12" fillId="5" borderId="11" xfId="5" applyNumberFormat="1" applyFont="1" applyFill="1" applyBorder="1" applyAlignment="1" applyProtection="1">
      <alignment horizontal="center" vertical="center"/>
      <protection locked="0"/>
    </xf>
    <xf numFmtId="165" fontId="12" fillId="5" borderId="11" xfId="3" applyNumberFormat="1" applyFont="1" applyFill="1" applyBorder="1" applyAlignment="1" applyProtection="1">
      <alignment horizontal="center" vertical="center"/>
    </xf>
    <xf numFmtId="164" fontId="12" fillId="5" borderId="11" xfId="3" applyNumberFormat="1" applyFont="1" applyFill="1" applyBorder="1" applyAlignment="1" applyProtection="1">
      <alignment horizontal="center" vertical="center" wrapText="1"/>
      <protection locked="0"/>
    </xf>
    <xf numFmtId="2" fontId="13" fillId="5" borderId="11" xfId="3" applyNumberFormat="1" applyFont="1" applyFill="1" applyBorder="1" applyAlignment="1">
      <alignment horizontal="center" vertical="center"/>
    </xf>
    <xf numFmtId="164" fontId="12" fillId="5" borderId="11" xfId="5" applyNumberFormat="1" applyFont="1" applyFill="1" applyBorder="1" applyAlignment="1" applyProtection="1">
      <alignment horizontal="center" vertical="center" wrapText="1"/>
      <protection locked="0"/>
    </xf>
    <xf numFmtId="164" fontId="11" fillId="2" borderId="11" xfId="0" applyNumberFormat="1" applyFont="1" applyFill="1" applyBorder="1" applyAlignment="1" applyProtection="1">
      <alignment horizontal="center"/>
      <protection locked="0"/>
    </xf>
    <xf numFmtId="165" fontId="11" fillId="2" borderId="11" xfId="0" applyNumberFormat="1" applyFont="1" applyFill="1" applyBorder="1" applyAlignment="1" applyProtection="1">
      <alignment horizontal="center"/>
    </xf>
    <xf numFmtId="2" fontId="11" fillId="3" borderId="11" xfId="0" applyNumberFormat="1" applyFont="1" applyFill="1" applyBorder="1" applyAlignment="1" applyProtection="1">
      <alignment horizontal="center"/>
      <protection locked="0"/>
    </xf>
    <xf numFmtId="165" fontId="11" fillId="3" borderId="11" xfId="0" applyNumberFormat="1" applyFont="1" applyFill="1" applyBorder="1" applyAlignment="1" applyProtection="1">
      <alignment horizontal="center"/>
    </xf>
    <xf numFmtId="164" fontId="11" fillId="5" borderId="11" xfId="0" applyNumberFormat="1" applyFont="1" applyFill="1" applyBorder="1" applyAlignment="1" applyProtection="1">
      <alignment horizontal="center"/>
      <protection locked="0"/>
    </xf>
    <xf numFmtId="165" fontId="11" fillId="5" borderId="11" xfId="0" applyNumberFormat="1" applyFont="1" applyFill="1" applyBorder="1" applyAlignment="1" applyProtection="1">
      <alignment horizontal="center"/>
    </xf>
    <xf numFmtId="0" fontId="9" fillId="0" borderId="0" xfId="0" applyFont="1" applyBorder="1" applyAlignment="1">
      <alignment vertical="center" wrapText="1"/>
    </xf>
    <xf numFmtId="164" fontId="11" fillId="3" borderId="11" xfId="3" applyNumberFormat="1" applyFont="1"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11" fillId="3" borderId="11" xfId="0" applyFont="1" applyFill="1" applyBorder="1" applyProtection="1">
      <protection locked="0"/>
    </xf>
    <xf numFmtId="164" fontId="11" fillId="3" borderId="11" xfId="0" applyNumberFormat="1" applyFont="1" applyFill="1" applyBorder="1" applyAlignment="1" applyProtection="1">
      <alignment horizontal="center"/>
      <protection locked="0"/>
    </xf>
    <xf numFmtId="0" fontId="11" fillId="7" borderId="11" xfId="3" applyFont="1" applyFill="1" applyBorder="1" applyAlignment="1" applyProtection="1">
      <alignment horizontal="center"/>
      <protection locked="0"/>
    </xf>
    <xf numFmtId="0" fontId="11" fillId="7" borderId="11" xfId="0" applyFont="1" applyFill="1" applyBorder="1" applyAlignment="1">
      <alignment vertical="center"/>
    </xf>
    <xf numFmtId="0" fontId="11" fillId="7" borderId="11" xfId="3" applyFont="1" applyFill="1" applyBorder="1" applyProtection="1">
      <protection locked="0"/>
    </xf>
    <xf numFmtId="2" fontId="11" fillId="7" borderId="11" xfId="3" applyNumberFormat="1" applyFont="1" applyFill="1" applyBorder="1" applyAlignment="1" applyProtection="1">
      <alignment horizontal="center"/>
      <protection locked="0"/>
    </xf>
    <xf numFmtId="164" fontId="11" fillId="7" borderId="11" xfId="3" applyNumberFormat="1" applyFont="1" applyFill="1" applyBorder="1" applyAlignment="1" applyProtection="1">
      <alignment horizontal="center"/>
      <protection locked="0"/>
    </xf>
    <xf numFmtId="165" fontId="11" fillId="7" borderId="11" xfId="3" applyNumberFormat="1" applyFont="1" applyFill="1" applyBorder="1" applyAlignment="1" applyProtection="1">
      <alignment horizontal="center"/>
    </xf>
    <xf numFmtId="2" fontId="11" fillId="7" borderId="11" xfId="3" applyNumberFormat="1" applyFont="1" applyFill="1" applyBorder="1" applyAlignment="1" applyProtection="1">
      <alignment horizontal="center"/>
    </xf>
    <xf numFmtId="0" fontId="11" fillId="7" borderId="11" xfId="0" applyFont="1" applyFill="1" applyBorder="1" applyAlignment="1">
      <alignment vertical="center" wrapText="1"/>
    </xf>
    <xf numFmtId="0" fontId="11" fillId="7" borderId="11" xfId="3" applyFont="1" applyFill="1" applyBorder="1"/>
    <xf numFmtId="0" fontId="11" fillId="7" borderId="11" xfId="0" applyFont="1" applyFill="1" applyBorder="1" applyAlignment="1">
      <alignment horizontal="left" vertical="center"/>
    </xf>
    <xf numFmtId="0" fontId="11" fillId="7" borderId="11" xfId="0" applyFont="1" applyFill="1" applyBorder="1" applyAlignment="1">
      <alignment horizontal="center" vertical="center"/>
    </xf>
    <xf numFmtId="2" fontId="11" fillId="7" borderId="11" xfId="3" applyNumberFormat="1" applyFont="1" applyFill="1" applyBorder="1" applyAlignment="1" applyProtection="1">
      <alignment horizontal="center" vertical="center"/>
      <protection locked="0"/>
    </xf>
    <xf numFmtId="164" fontId="11" fillId="7" borderId="11" xfId="0" applyNumberFormat="1" applyFont="1" applyFill="1" applyBorder="1" applyAlignment="1">
      <alignment horizontal="center" vertical="center"/>
    </xf>
    <xf numFmtId="0" fontId="11" fillId="7" borderId="11" xfId="0" applyFont="1" applyFill="1" applyBorder="1" applyAlignment="1" applyProtection="1">
      <alignment horizontal="center"/>
      <protection locked="0"/>
    </xf>
    <xf numFmtId="0" fontId="11" fillId="7" borderId="11" xfId="0" applyFont="1" applyFill="1" applyBorder="1" applyProtection="1">
      <protection locked="0"/>
    </xf>
    <xf numFmtId="2" fontId="11" fillId="7" borderId="11" xfId="0" applyNumberFormat="1" applyFont="1" applyFill="1" applyBorder="1" applyAlignment="1" applyProtection="1">
      <alignment horizontal="center"/>
      <protection locked="0"/>
    </xf>
    <xf numFmtId="164" fontId="11" fillId="7" borderId="11" xfId="0" applyNumberFormat="1" applyFont="1" applyFill="1" applyBorder="1" applyAlignment="1" applyProtection="1">
      <alignment horizontal="center"/>
      <protection locked="0"/>
    </xf>
    <xf numFmtId="165" fontId="11" fillId="7" borderId="11" xfId="0" applyNumberFormat="1" applyFont="1" applyFill="1" applyBorder="1" applyAlignment="1" applyProtection="1">
      <alignment horizontal="center"/>
    </xf>
    <xf numFmtId="2" fontId="11" fillId="7" borderId="11" xfId="0" applyNumberFormat="1" applyFont="1" applyFill="1" applyBorder="1" applyAlignment="1" applyProtection="1">
      <alignment horizontal="center"/>
    </xf>
    <xf numFmtId="0" fontId="11" fillId="7" borderId="11" xfId="3" applyFont="1" applyFill="1" applyBorder="1" applyAlignment="1">
      <alignment vertical="center"/>
    </xf>
    <xf numFmtId="0" fontId="11" fillId="7" borderId="11" xfId="3" applyFont="1" applyFill="1" applyBorder="1" applyAlignment="1" applyProtection="1">
      <alignment horizontal="left" vertical="center"/>
      <protection locked="0"/>
    </xf>
    <xf numFmtId="0" fontId="11" fillId="7" borderId="11" xfId="3" applyFont="1" applyFill="1" applyBorder="1" applyAlignment="1" applyProtection="1">
      <alignment horizontal="center" vertical="center"/>
      <protection locked="0"/>
    </xf>
    <xf numFmtId="164" fontId="11" fillId="7" borderId="11" xfId="3" applyNumberFormat="1" applyFont="1" applyFill="1" applyBorder="1" applyAlignment="1" applyProtection="1">
      <alignment horizontal="center" vertical="center"/>
      <protection locked="0"/>
    </xf>
    <xf numFmtId="165" fontId="11" fillId="7" borderId="11" xfId="3" applyNumberFormat="1" applyFont="1" applyFill="1" applyBorder="1" applyAlignment="1" applyProtection="1">
      <alignment horizontal="center" vertical="center"/>
    </xf>
    <xf numFmtId="2" fontId="11" fillId="7" borderId="11" xfId="3" applyNumberFormat="1" applyFont="1" applyFill="1" applyBorder="1" applyAlignment="1" applyProtection="1">
      <alignment horizontal="center" vertical="center"/>
    </xf>
    <xf numFmtId="0" fontId="11" fillId="7" borderId="11" xfId="0" applyFont="1" applyFill="1" applyBorder="1" applyAlignment="1" applyProtection="1">
      <alignment horizontal="left"/>
      <protection locked="0"/>
    </xf>
    <xf numFmtId="165" fontId="11" fillId="7" borderId="11" xfId="0" applyNumberFormat="1" applyFont="1" applyFill="1" applyBorder="1" applyAlignment="1" applyProtection="1">
      <alignment horizontal="center"/>
      <protection locked="0"/>
    </xf>
    <xf numFmtId="0" fontId="12" fillId="7" borderId="11" xfId="3" applyFont="1" applyFill="1" applyBorder="1" applyAlignment="1">
      <alignment vertical="center"/>
    </xf>
    <xf numFmtId="0" fontId="12" fillId="7" borderId="11" xfId="3" applyFont="1" applyFill="1" applyBorder="1" applyAlignment="1">
      <alignment vertical="center" wrapText="1"/>
    </xf>
    <xf numFmtId="0" fontId="12" fillId="7" borderId="11" xfId="3" applyFont="1" applyFill="1" applyBorder="1" applyAlignment="1" applyProtection="1">
      <alignment vertical="center"/>
      <protection locked="0"/>
    </xf>
    <xf numFmtId="0" fontId="12" fillId="7" borderId="11" xfId="5" applyFont="1" applyFill="1" applyBorder="1" applyAlignment="1" applyProtection="1">
      <alignment horizontal="center" vertical="center" wrapText="1"/>
      <protection locked="0"/>
    </xf>
    <xf numFmtId="0" fontId="12" fillId="7" borderId="11" xfId="5" applyFont="1" applyFill="1" applyBorder="1" applyAlignment="1" applyProtection="1">
      <alignment horizontal="center" vertical="center"/>
      <protection locked="0"/>
    </xf>
    <xf numFmtId="2" fontId="12" fillId="7" borderId="11" xfId="3" applyNumberFormat="1" applyFont="1" applyFill="1" applyBorder="1" applyAlignment="1">
      <alignment horizontal="center" vertical="center" wrapText="1"/>
    </xf>
    <xf numFmtId="164" fontId="12" fillId="7" borderId="11" xfId="3" applyNumberFormat="1" applyFont="1" applyFill="1" applyBorder="1" applyAlignment="1">
      <alignment horizontal="center" vertical="center" wrapText="1"/>
    </xf>
    <xf numFmtId="165" fontId="12" fillId="7" borderId="11" xfId="3" applyNumberFormat="1" applyFont="1" applyFill="1" applyBorder="1" applyAlignment="1" applyProtection="1">
      <alignment horizontal="center" vertical="center"/>
    </xf>
    <xf numFmtId="2" fontId="12" fillId="7" borderId="11" xfId="3" applyNumberFormat="1" applyFont="1" applyFill="1" applyBorder="1" applyAlignment="1" applyProtection="1">
      <alignment horizontal="center" vertical="center"/>
      <protection locked="0"/>
    </xf>
    <xf numFmtId="2" fontId="12" fillId="7" borderId="11" xfId="3" applyNumberFormat="1" applyFont="1" applyFill="1" applyBorder="1" applyAlignment="1" applyProtection="1">
      <alignment horizontal="center" vertical="center"/>
    </xf>
    <xf numFmtId="164" fontId="12" fillId="7" borderId="11" xfId="5" applyNumberFormat="1" applyFont="1" applyFill="1" applyBorder="1" applyAlignment="1" applyProtection="1">
      <alignment horizontal="center" vertical="center" wrapText="1"/>
      <protection locked="0"/>
    </xf>
    <xf numFmtId="2" fontId="14" fillId="7" borderId="11" xfId="3" applyNumberFormat="1" applyFont="1" applyFill="1" applyBorder="1" applyAlignment="1">
      <alignment horizontal="center" vertical="center" wrapText="1"/>
    </xf>
    <xf numFmtId="2" fontId="11" fillId="7" borderId="11" xfId="2" applyNumberFormat="1" applyFont="1" applyFill="1" applyBorder="1" applyAlignment="1" applyProtection="1">
      <alignment horizontal="center" vertical="center"/>
      <protection locked="0"/>
    </xf>
    <xf numFmtId="0" fontId="11" fillId="7" borderId="11" xfId="0" applyFont="1" applyFill="1" applyBorder="1"/>
    <xf numFmtId="0" fontId="11" fillId="7" borderId="11" xfId="3" applyFont="1" applyFill="1" applyBorder="1" applyAlignment="1">
      <alignment horizontal="center"/>
    </xf>
    <xf numFmtId="2" fontId="11" fillId="7" borderId="11" xfId="3" applyNumberFormat="1" applyFont="1" applyFill="1" applyBorder="1" applyAlignment="1">
      <alignment horizontal="center"/>
    </xf>
    <xf numFmtId="164" fontId="11" fillId="7" borderId="11" xfId="3" applyNumberFormat="1" applyFont="1" applyFill="1" applyBorder="1" applyAlignment="1">
      <alignment horizontal="center"/>
    </xf>
    <xf numFmtId="0" fontId="11" fillId="3" borderId="11" xfId="3" applyFont="1" applyFill="1" applyBorder="1" applyAlignment="1" applyProtection="1">
      <alignment vertical="center"/>
      <protection locked="0"/>
    </xf>
    <xf numFmtId="0" fontId="12" fillId="3" borderId="11" xfId="3" applyFont="1" applyFill="1" applyBorder="1" applyAlignment="1">
      <alignment vertical="center"/>
    </xf>
    <xf numFmtId="0" fontId="12" fillId="3" borderId="11" xfId="3" applyFont="1" applyFill="1" applyBorder="1" applyAlignment="1">
      <alignment vertical="center" wrapText="1"/>
    </xf>
    <xf numFmtId="0" fontId="12" fillId="3" borderId="11" xfId="3" applyFont="1" applyFill="1" applyBorder="1" applyAlignment="1" applyProtection="1">
      <alignment vertical="center"/>
      <protection locked="0"/>
    </xf>
    <xf numFmtId="0" fontId="12" fillId="3" borderId="11" xfId="5" applyFont="1" applyFill="1" applyBorder="1" applyAlignment="1" applyProtection="1">
      <alignment horizontal="center" vertical="center" wrapText="1"/>
      <protection locked="0"/>
    </xf>
    <xf numFmtId="0" fontId="12" fillId="3" borderId="11" xfId="5" applyFont="1" applyFill="1" applyBorder="1" applyAlignment="1" applyProtection="1">
      <alignment horizontal="center" vertical="center"/>
      <protection locked="0"/>
    </xf>
    <xf numFmtId="2" fontId="13" fillId="3" borderId="11" xfId="3" applyNumberFormat="1" applyFont="1" applyFill="1" applyBorder="1" applyAlignment="1">
      <alignment horizontal="center" vertical="center"/>
    </xf>
    <xf numFmtId="2" fontId="12" fillId="3" borderId="11" xfId="3" applyNumberFormat="1" applyFont="1" applyFill="1" applyBorder="1" applyAlignment="1">
      <alignment horizontal="center" vertical="center" wrapText="1"/>
    </xf>
    <xf numFmtId="164" fontId="12" fillId="3" borderId="11" xfId="5" applyNumberFormat="1" applyFont="1" applyFill="1" applyBorder="1" applyAlignment="1" applyProtection="1">
      <alignment horizontal="center" vertical="center" wrapText="1"/>
      <protection locked="0"/>
    </xf>
    <xf numFmtId="165" fontId="12" fillId="3" borderId="11" xfId="3" applyNumberFormat="1" applyFont="1" applyFill="1" applyBorder="1" applyAlignment="1" applyProtection="1">
      <alignment horizontal="center" vertical="center"/>
    </xf>
    <xf numFmtId="2" fontId="12" fillId="3" borderId="11" xfId="3" applyNumberFormat="1" applyFont="1" applyFill="1" applyBorder="1" applyAlignment="1" applyProtection="1">
      <alignment horizontal="center" vertical="center"/>
      <protection locked="0"/>
    </xf>
    <xf numFmtId="2" fontId="12" fillId="3" borderId="11" xfId="3" applyNumberFormat="1" applyFont="1" applyFill="1" applyBorder="1" applyAlignment="1" applyProtection="1">
      <alignment horizontal="center" vertical="center"/>
    </xf>
    <xf numFmtId="0" fontId="11" fillId="3" borderId="11" xfId="0" applyFont="1" applyFill="1" applyBorder="1" applyAlignment="1">
      <alignment vertical="center" wrapText="1"/>
    </xf>
    <xf numFmtId="0" fontId="11" fillId="3" borderId="11" xfId="3" applyFont="1" applyFill="1" applyBorder="1"/>
    <xf numFmtId="0" fontId="11" fillId="3" borderId="11" xfId="3" applyFont="1" applyFill="1" applyBorder="1" applyAlignment="1">
      <alignment vertical="center"/>
    </xf>
    <xf numFmtId="164" fontId="12" fillId="3" borderId="11" xfId="3" applyNumberFormat="1" applyFont="1" applyFill="1" applyBorder="1" applyAlignment="1" applyProtection="1">
      <alignment horizontal="center" vertical="center" wrapText="1"/>
      <protection locked="0"/>
    </xf>
    <xf numFmtId="4" fontId="12" fillId="3" borderId="11" xfId="5" applyNumberFormat="1" applyFont="1" applyFill="1" applyBorder="1" applyAlignment="1" applyProtection="1">
      <alignment horizontal="center" vertical="center"/>
      <protection locked="0"/>
    </xf>
    <xf numFmtId="0" fontId="12" fillId="5" borderId="11" xfId="3" applyFont="1" applyFill="1" applyBorder="1" applyAlignment="1">
      <alignment vertical="center"/>
    </xf>
    <xf numFmtId="0" fontId="11" fillId="5" borderId="11" xfId="1" applyFont="1" applyFill="1" applyBorder="1" applyAlignment="1">
      <alignment vertical="center"/>
    </xf>
    <xf numFmtId="0" fontId="11" fillId="5" borderId="11" xfId="1" applyFont="1" applyFill="1" applyBorder="1" applyAlignment="1">
      <alignment horizontal="center" vertical="center"/>
    </xf>
    <xf numFmtId="164" fontId="11" fillId="5" borderId="11" xfId="1" applyNumberFormat="1" applyFont="1" applyFill="1" applyBorder="1" applyAlignment="1">
      <alignment horizontal="center" vertical="center"/>
    </xf>
    <xf numFmtId="0" fontId="11" fillId="5" borderId="11" xfId="3" applyFont="1" applyFill="1" applyBorder="1" applyAlignment="1">
      <alignment vertical="center"/>
    </xf>
    <xf numFmtId="0" fontId="11" fillId="5" borderId="11" xfId="0" applyFont="1" applyFill="1" applyBorder="1" applyAlignment="1">
      <alignment vertical="center" wrapText="1"/>
    </xf>
    <xf numFmtId="0" fontId="11" fillId="5" borderId="11" xfId="3" applyFont="1" applyFill="1" applyBorder="1"/>
    <xf numFmtId="1" fontId="7" fillId="0" borderId="0" xfId="0" applyNumberFormat="1" applyFont="1" applyFill="1" applyBorder="1" applyAlignment="1">
      <alignment horizontal="center" vertical="center" wrapText="1"/>
    </xf>
    <xf numFmtId="0" fontId="11" fillId="2" borderId="11" xfId="0" applyFont="1" applyFill="1" applyBorder="1" applyAlignment="1">
      <alignment vertical="center"/>
    </xf>
    <xf numFmtId="0" fontId="11" fillId="2" borderId="11" xfId="3" applyFont="1" applyFill="1" applyBorder="1" applyAlignment="1" applyProtection="1">
      <alignment vertical="center"/>
      <protection locked="0"/>
    </xf>
    <xf numFmtId="0" fontId="11" fillId="2" borderId="11" xfId="0" applyFont="1" applyFill="1" applyBorder="1" applyAlignment="1">
      <alignment vertical="center" wrapText="1"/>
    </xf>
    <xf numFmtId="0" fontId="12" fillId="2" borderId="11" xfId="3" applyFont="1" applyFill="1" applyBorder="1" applyAlignment="1">
      <alignment vertical="center"/>
    </xf>
    <xf numFmtId="0" fontId="12" fillId="2" borderId="11" xfId="3" applyFont="1" applyFill="1" applyBorder="1" applyAlignment="1">
      <alignment vertical="center" wrapText="1"/>
    </xf>
    <xf numFmtId="0" fontId="12" fillId="2" borderId="11" xfId="3" applyFont="1" applyFill="1" applyBorder="1" applyAlignment="1" applyProtection="1">
      <alignment vertical="center"/>
      <protection locked="0"/>
    </xf>
    <xf numFmtId="0" fontId="12" fillId="2" borderId="11" xfId="3" applyFont="1" applyFill="1" applyBorder="1" applyAlignment="1">
      <alignment horizontal="center" vertical="center" wrapText="1"/>
    </xf>
    <xf numFmtId="0" fontId="12" fillId="2" borderId="11" xfId="5" applyFont="1" applyFill="1" applyBorder="1" applyAlignment="1" applyProtection="1">
      <alignment horizontal="center" vertical="center"/>
      <protection locked="0"/>
    </xf>
    <xf numFmtId="2" fontId="12" fillId="2" borderId="11" xfId="3" applyNumberFormat="1" applyFont="1" applyFill="1" applyBorder="1" applyAlignment="1">
      <alignment horizontal="center" vertical="center" wrapText="1"/>
    </xf>
    <xf numFmtId="164" fontId="12" fillId="2" borderId="11" xfId="3" applyNumberFormat="1" applyFont="1" applyFill="1" applyBorder="1" applyAlignment="1">
      <alignment horizontal="center" vertical="center" wrapText="1"/>
    </xf>
    <xf numFmtId="165" fontId="12" fillId="2" borderId="11" xfId="3" applyNumberFormat="1" applyFont="1" applyFill="1" applyBorder="1" applyAlignment="1" applyProtection="1">
      <alignment horizontal="center" vertical="center"/>
    </xf>
    <xf numFmtId="2" fontId="12" fillId="2" borderId="11" xfId="3" applyNumberFormat="1" applyFont="1" applyFill="1" applyBorder="1" applyAlignment="1" applyProtection="1">
      <alignment horizontal="center" vertical="center"/>
      <protection locked="0"/>
    </xf>
    <xf numFmtId="2" fontId="12" fillId="2" borderId="11" xfId="3" applyNumberFormat="1" applyFont="1" applyFill="1" applyBorder="1" applyAlignment="1" applyProtection="1">
      <alignment horizontal="center" vertical="center"/>
    </xf>
    <xf numFmtId="0" fontId="11" fillId="2" borderId="11" xfId="3" applyFont="1" applyFill="1" applyBorder="1" applyAlignment="1">
      <alignment vertical="center"/>
    </xf>
    <xf numFmtId="164" fontId="12" fillId="2" borderId="11" xfId="5" applyNumberFormat="1" applyFont="1" applyFill="1" applyBorder="1" applyAlignment="1" applyProtection="1">
      <alignment horizontal="center" vertical="center" wrapText="1"/>
      <protection locked="0"/>
    </xf>
    <xf numFmtId="0" fontId="12" fillId="2" borderId="11" xfId="5" applyFont="1" applyFill="1" applyBorder="1" applyAlignment="1" applyProtection="1">
      <alignment horizontal="center" vertical="center" wrapText="1"/>
      <protection locked="0"/>
    </xf>
    <xf numFmtId="0" fontId="11" fillId="2" borderId="11" xfId="0" applyFont="1" applyFill="1" applyBorder="1" applyAlignment="1">
      <alignment horizontal="left" vertical="center"/>
    </xf>
    <xf numFmtId="0" fontId="11" fillId="2" borderId="11" xfId="0" applyFont="1" applyFill="1" applyBorder="1" applyAlignment="1">
      <alignment horizontal="center" vertical="center"/>
    </xf>
    <xf numFmtId="164" fontId="11" fillId="2" borderId="11" xfId="0" applyNumberFormat="1" applyFont="1" applyFill="1" applyBorder="1" applyAlignment="1">
      <alignment horizontal="center" vertical="center"/>
    </xf>
    <xf numFmtId="2" fontId="11" fillId="2" borderId="11" xfId="2" applyNumberFormat="1" applyFont="1" applyFill="1" applyBorder="1" applyAlignment="1" applyProtection="1">
      <alignment horizontal="center" vertical="center"/>
      <protection locked="0"/>
    </xf>
    <xf numFmtId="0" fontId="11" fillId="7" borderId="21" xfId="3" applyFont="1" applyFill="1" applyBorder="1" applyAlignment="1" applyProtection="1">
      <alignment horizontal="center"/>
      <protection locked="0"/>
    </xf>
    <xf numFmtId="0" fontId="11" fillId="7" borderId="21" xfId="0" applyFont="1" applyFill="1" applyBorder="1" applyAlignment="1">
      <alignment vertical="center"/>
    </xf>
    <xf numFmtId="0" fontId="11" fillId="7" borderId="21" xfId="3" applyFont="1" applyFill="1" applyBorder="1" applyProtection="1">
      <protection locked="0"/>
    </xf>
    <xf numFmtId="2" fontId="11" fillId="7" borderId="21" xfId="3" applyNumberFormat="1" applyFont="1" applyFill="1" applyBorder="1" applyAlignment="1" applyProtection="1">
      <alignment horizontal="center"/>
      <protection locked="0"/>
    </xf>
    <xf numFmtId="164" fontId="11" fillId="7" borderId="21" xfId="3" applyNumberFormat="1" applyFont="1" applyFill="1" applyBorder="1" applyAlignment="1" applyProtection="1">
      <alignment horizontal="center"/>
      <protection locked="0"/>
    </xf>
    <xf numFmtId="165" fontId="11" fillId="7" borderId="21" xfId="3" applyNumberFormat="1" applyFont="1" applyFill="1" applyBorder="1" applyAlignment="1" applyProtection="1">
      <alignment horizontal="center"/>
    </xf>
    <xf numFmtId="2" fontId="11" fillId="7" borderId="21" xfId="3" applyNumberFormat="1" applyFont="1" applyFill="1" applyBorder="1" applyAlignment="1" applyProtection="1">
      <alignment horizontal="center"/>
    </xf>
    <xf numFmtId="2" fontId="11" fillId="7" borderId="22" xfId="3" applyNumberFormat="1" applyFont="1" applyFill="1" applyBorder="1" applyAlignment="1" applyProtection="1">
      <alignment horizontal="center"/>
    </xf>
    <xf numFmtId="2" fontId="11" fillId="7" borderId="16" xfId="3" applyNumberFormat="1" applyFont="1" applyFill="1" applyBorder="1" applyAlignment="1" applyProtection="1">
      <alignment horizontal="center"/>
    </xf>
    <xf numFmtId="2" fontId="11" fillId="7" borderId="16" xfId="0" applyNumberFormat="1" applyFont="1" applyFill="1" applyBorder="1" applyAlignment="1" applyProtection="1">
      <alignment horizontal="center"/>
    </xf>
    <xf numFmtId="2" fontId="11" fillId="7" borderId="16" xfId="3" applyNumberFormat="1" applyFont="1" applyFill="1" applyBorder="1" applyAlignment="1" applyProtection="1">
      <alignment horizontal="center" vertical="center"/>
    </xf>
    <xf numFmtId="2" fontId="11" fillId="7" borderId="16" xfId="0" applyNumberFormat="1" applyFont="1" applyFill="1" applyBorder="1" applyAlignment="1" applyProtection="1">
      <alignment horizontal="center"/>
      <protection locked="0"/>
    </xf>
    <xf numFmtId="2" fontId="12" fillId="7" borderId="16" xfId="3" applyNumberFormat="1" applyFont="1" applyFill="1" applyBorder="1" applyAlignment="1" applyProtection="1">
      <alignment horizontal="center" vertical="center"/>
    </xf>
    <xf numFmtId="0" fontId="11" fillId="7" borderId="23" xfId="0" applyFont="1" applyFill="1" applyBorder="1" applyAlignment="1" applyProtection="1">
      <alignment horizontal="center" vertical="center"/>
      <protection locked="0"/>
    </xf>
    <xf numFmtId="0" fontId="12" fillId="7" borderId="23" xfId="3" applyFont="1" applyFill="1" applyBorder="1" applyAlignment="1">
      <alignment vertical="center"/>
    </xf>
    <xf numFmtId="0" fontId="12" fillId="7" borderId="23" xfId="3" applyFont="1" applyFill="1" applyBorder="1" applyAlignment="1">
      <alignment vertical="center" wrapText="1"/>
    </xf>
    <xf numFmtId="0" fontId="12" fillId="7" borderId="23" xfId="3" applyFont="1" applyFill="1" applyBorder="1" applyAlignment="1" applyProtection="1">
      <alignment vertical="center"/>
      <protection locked="0"/>
    </xf>
    <xf numFmtId="0" fontId="12" fillId="7" borderId="23" xfId="5" applyFont="1" applyFill="1" applyBorder="1" applyAlignment="1" applyProtection="1">
      <alignment horizontal="center" vertical="center" wrapText="1"/>
      <protection locked="0"/>
    </xf>
    <xf numFmtId="0" fontId="12" fillId="7" borderId="23" xfId="5" applyFont="1" applyFill="1" applyBorder="1" applyAlignment="1" applyProtection="1">
      <alignment horizontal="center" vertical="center"/>
      <protection locked="0"/>
    </xf>
    <xf numFmtId="2" fontId="12" fillId="7" borderId="23" xfId="3" applyNumberFormat="1" applyFont="1" applyFill="1" applyBorder="1" applyAlignment="1">
      <alignment horizontal="center" vertical="center" wrapText="1"/>
    </xf>
    <xf numFmtId="164" fontId="12" fillId="7" borderId="23" xfId="3" applyNumberFormat="1" applyFont="1" applyFill="1" applyBorder="1" applyAlignment="1">
      <alignment horizontal="center" vertical="center" wrapText="1"/>
    </xf>
    <xf numFmtId="165" fontId="12" fillId="7" borderId="23" xfId="3" applyNumberFormat="1" applyFont="1" applyFill="1" applyBorder="1" applyAlignment="1" applyProtection="1">
      <alignment horizontal="center" vertical="center"/>
    </xf>
    <xf numFmtId="2" fontId="12" fillId="7" borderId="23" xfId="3" applyNumberFormat="1" applyFont="1" applyFill="1" applyBorder="1" applyAlignment="1" applyProtection="1">
      <alignment horizontal="center" vertical="center"/>
      <protection locked="0"/>
    </xf>
    <xf numFmtId="2" fontId="12" fillId="7" borderId="23" xfId="3" applyNumberFormat="1" applyFont="1" applyFill="1" applyBorder="1" applyAlignment="1" applyProtection="1">
      <alignment horizontal="center" vertical="center"/>
    </xf>
    <xf numFmtId="2" fontId="12" fillId="7" borderId="24" xfId="3" applyNumberFormat="1" applyFont="1" applyFill="1" applyBorder="1" applyAlignment="1" applyProtection="1">
      <alignment horizontal="center" vertical="center"/>
    </xf>
    <xf numFmtId="0" fontId="11" fillId="2" borderId="21" xfId="3" applyFont="1" applyFill="1" applyBorder="1" applyAlignment="1" applyProtection="1">
      <alignment horizontal="center"/>
      <protection locked="0"/>
    </xf>
    <xf numFmtId="0" fontId="11" fillId="2" borderId="21" xfId="0" applyFont="1" applyFill="1" applyBorder="1" applyAlignment="1">
      <alignment vertical="center"/>
    </xf>
    <xf numFmtId="0" fontId="11" fillId="2" borderId="21" xfId="3" applyFont="1" applyFill="1" applyBorder="1" applyProtection="1">
      <protection locked="0"/>
    </xf>
    <xf numFmtId="2" fontId="11" fillId="2" borderId="21" xfId="3" applyNumberFormat="1" applyFont="1" applyFill="1" applyBorder="1" applyAlignment="1" applyProtection="1">
      <alignment horizontal="center" vertical="center"/>
      <protection locked="0"/>
    </xf>
    <xf numFmtId="2" fontId="11" fillId="2" borderId="21" xfId="3" applyNumberFormat="1" applyFont="1" applyFill="1" applyBorder="1" applyAlignment="1" applyProtection="1">
      <alignment horizontal="center"/>
      <protection locked="0"/>
    </xf>
    <xf numFmtId="164" fontId="11" fillId="2" borderId="21" xfId="3" applyNumberFormat="1" applyFont="1" applyFill="1" applyBorder="1" applyAlignment="1" applyProtection="1">
      <alignment horizontal="center"/>
      <protection locked="0"/>
    </xf>
    <xf numFmtId="165" fontId="11" fillId="2" borderId="21" xfId="3" applyNumberFormat="1" applyFont="1" applyFill="1" applyBorder="1" applyAlignment="1" applyProtection="1">
      <alignment horizontal="center"/>
    </xf>
    <xf numFmtId="2" fontId="11" fillId="2" borderId="21" xfId="3" applyNumberFormat="1" applyFont="1" applyFill="1" applyBorder="1" applyAlignment="1" applyProtection="1">
      <alignment horizontal="center"/>
    </xf>
    <xf numFmtId="2" fontId="11" fillId="2" borderId="22" xfId="3" applyNumberFormat="1" applyFont="1" applyFill="1" applyBorder="1" applyAlignment="1" applyProtection="1">
      <alignment horizontal="center"/>
    </xf>
    <xf numFmtId="2" fontId="12" fillId="2" borderId="16" xfId="3" applyNumberFormat="1" applyFont="1" applyFill="1" applyBorder="1" applyAlignment="1" applyProtection="1">
      <alignment horizontal="center" vertical="center"/>
    </xf>
    <xf numFmtId="0" fontId="11" fillId="3" borderId="21" xfId="0" applyFont="1" applyFill="1" applyBorder="1" applyAlignment="1" applyProtection="1">
      <alignment horizontal="center" vertical="center"/>
      <protection locked="0"/>
    </xf>
    <xf numFmtId="0" fontId="11" fillId="3" borderId="21" xfId="0" applyFont="1" applyFill="1" applyBorder="1" applyAlignment="1">
      <alignment vertical="center"/>
    </xf>
    <xf numFmtId="0" fontId="11" fillId="3" borderId="21" xfId="0" applyFont="1" applyFill="1" applyBorder="1" applyAlignment="1" applyProtection="1">
      <alignment vertical="center"/>
      <protection locked="0"/>
    </xf>
    <xf numFmtId="0" fontId="11" fillId="3" borderId="21" xfId="0" applyFont="1" applyFill="1" applyBorder="1" applyAlignment="1" applyProtection="1">
      <alignment horizontal="left" vertical="center"/>
      <protection locked="0"/>
    </xf>
    <xf numFmtId="2" fontId="11" fillId="3" borderId="21" xfId="0" applyNumberFormat="1" applyFont="1" applyFill="1" applyBorder="1" applyAlignment="1" applyProtection="1">
      <alignment horizontal="center" vertical="center"/>
      <protection locked="0"/>
    </xf>
    <xf numFmtId="164" fontId="11" fillId="3" borderId="21" xfId="0" applyNumberFormat="1" applyFont="1" applyFill="1" applyBorder="1" applyAlignment="1" applyProtection="1">
      <alignment horizontal="center" vertical="center"/>
      <protection locked="0"/>
    </xf>
    <xf numFmtId="165" fontId="11" fillId="3" borderId="21" xfId="0" applyNumberFormat="1" applyFont="1" applyFill="1" applyBorder="1" applyAlignment="1" applyProtection="1">
      <alignment horizontal="center" vertical="center"/>
    </xf>
    <xf numFmtId="2" fontId="11" fillId="3" borderId="21" xfId="0" applyNumberFormat="1" applyFont="1" applyFill="1" applyBorder="1" applyAlignment="1" applyProtection="1">
      <alignment horizontal="center" vertical="center"/>
    </xf>
    <xf numFmtId="2" fontId="11" fillId="3" borderId="22" xfId="0" applyNumberFormat="1" applyFont="1" applyFill="1" applyBorder="1" applyAlignment="1" applyProtection="1">
      <alignment horizontal="center" vertical="center"/>
    </xf>
    <xf numFmtId="2" fontId="12" fillId="3" borderId="16" xfId="3" applyNumberFormat="1" applyFont="1" applyFill="1" applyBorder="1" applyAlignment="1" applyProtection="1">
      <alignment horizontal="center" vertical="center"/>
    </xf>
    <xf numFmtId="0" fontId="11" fillId="3" borderId="23" xfId="0" applyFont="1" applyFill="1" applyBorder="1" applyAlignment="1">
      <alignment vertical="center"/>
    </xf>
    <xf numFmtId="0" fontId="11" fillId="5" borderId="21" xfId="0" applyFont="1" applyFill="1" applyBorder="1" applyAlignment="1" applyProtection="1">
      <alignment horizontal="center" vertical="center"/>
      <protection locked="0"/>
    </xf>
    <xf numFmtId="0" fontId="11" fillId="5" borderId="21" xfId="0" applyFont="1" applyFill="1" applyBorder="1" applyAlignment="1">
      <alignment vertical="center"/>
    </xf>
    <xf numFmtId="0" fontId="11" fillId="5" borderId="21" xfId="0" applyFont="1" applyFill="1" applyBorder="1" applyAlignment="1" applyProtection="1">
      <alignment vertical="center"/>
      <protection locked="0"/>
    </xf>
    <xf numFmtId="0" fontId="11" fillId="5" borderId="21" xfId="0" applyFont="1" applyFill="1" applyBorder="1" applyAlignment="1" applyProtection="1">
      <alignment horizontal="left" vertical="center"/>
      <protection locked="0"/>
    </xf>
    <xf numFmtId="2" fontId="11" fillId="5" borderId="21" xfId="0" applyNumberFormat="1" applyFont="1" applyFill="1" applyBorder="1" applyAlignment="1" applyProtection="1">
      <alignment horizontal="center" vertical="center"/>
      <protection locked="0"/>
    </xf>
    <xf numFmtId="164" fontId="11" fillId="5" borderId="21" xfId="0" applyNumberFormat="1" applyFont="1" applyFill="1" applyBorder="1" applyAlignment="1" applyProtection="1">
      <alignment horizontal="center" vertical="center"/>
      <protection locked="0"/>
    </xf>
    <xf numFmtId="165" fontId="11" fillId="5" borderId="21" xfId="0" applyNumberFormat="1" applyFont="1" applyFill="1" applyBorder="1" applyAlignment="1" applyProtection="1">
      <alignment horizontal="center" vertical="center"/>
    </xf>
    <xf numFmtId="2" fontId="11" fillId="5" borderId="21" xfId="0" applyNumberFormat="1" applyFont="1" applyFill="1" applyBorder="1" applyAlignment="1" applyProtection="1">
      <alignment horizontal="center" vertical="center"/>
    </xf>
    <xf numFmtId="2" fontId="11" fillId="5" borderId="22" xfId="0" applyNumberFormat="1" applyFont="1" applyFill="1" applyBorder="1" applyAlignment="1" applyProtection="1">
      <alignment horizontal="center" vertical="center"/>
    </xf>
    <xf numFmtId="0" fontId="11" fillId="5" borderId="23" xfId="0" applyFont="1" applyFill="1" applyBorder="1" applyAlignment="1">
      <alignment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5" fillId="7" borderId="1" xfId="3" applyFont="1" applyFill="1" applyBorder="1" applyAlignment="1" applyProtection="1">
      <alignment horizontal="center" vertical="center" textRotation="90" wrapText="1"/>
      <protection locked="0"/>
    </xf>
    <xf numFmtId="0" fontId="15" fillId="7" borderId="8" xfId="3" applyFont="1" applyFill="1" applyBorder="1" applyAlignment="1" applyProtection="1">
      <alignment horizontal="center" vertical="center" textRotation="90" wrapText="1"/>
      <protection locked="0"/>
    </xf>
    <xf numFmtId="0" fontId="15" fillId="7" borderId="25" xfId="3" applyFont="1" applyFill="1" applyBorder="1" applyAlignment="1" applyProtection="1">
      <alignment horizontal="center" vertical="center" textRotation="90" wrapText="1"/>
      <protection locked="0"/>
    </xf>
    <xf numFmtId="0" fontId="15" fillId="2" borderId="1" xfId="3" applyFont="1" applyFill="1" applyBorder="1" applyAlignment="1" applyProtection="1">
      <alignment horizontal="center" vertical="center" textRotation="90" wrapText="1"/>
      <protection locked="0"/>
    </xf>
    <xf numFmtId="0" fontId="15" fillId="2" borderId="8" xfId="3" applyFont="1" applyFill="1" applyBorder="1" applyAlignment="1" applyProtection="1">
      <alignment horizontal="center" vertical="center" textRotation="90" wrapText="1"/>
      <protection locked="0"/>
    </xf>
    <xf numFmtId="0" fontId="15" fillId="3" borderId="1" xfId="0" applyFont="1" applyFill="1" applyBorder="1" applyAlignment="1" applyProtection="1">
      <alignment horizontal="center" vertical="center" textRotation="90" wrapText="1"/>
      <protection locked="0"/>
    </xf>
    <xf numFmtId="0" fontId="15" fillId="3" borderId="8" xfId="0" applyFont="1" applyFill="1" applyBorder="1" applyAlignment="1" applyProtection="1">
      <alignment horizontal="center" vertical="center" textRotation="90" wrapText="1"/>
      <protection locked="0"/>
    </xf>
    <xf numFmtId="0" fontId="15" fillId="3" borderId="25" xfId="0" applyFont="1" applyFill="1" applyBorder="1" applyAlignment="1" applyProtection="1">
      <alignment horizontal="center" vertical="center" textRotation="90" wrapText="1"/>
      <protection locked="0"/>
    </xf>
    <xf numFmtId="0" fontId="15" fillId="5" borderId="1" xfId="0" applyFont="1" applyFill="1" applyBorder="1" applyAlignment="1" applyProtection="1">
      <alignment horizontal="center" vertical="center" textRotation="90" wrapText="1"/>
      <protection locked="0"/>
    </xf>
    <xf numFmtId="0" fontId="15" fillId="5" borderId="8" xfId="0" applyFont="1" applyFill="1" applyBorder="1" applyAlignment="1" applyProtection="1">
      <alignment horizontal="center" vertical="center" textRotation="90" wrapText="1"/>
      <protection locked="0"/>
    </xf>
    <xf numFmtId="0" fontId="15" fillId="5" borderId="25" xfId="0" applyFont="1" applyFill="1" applyBorder="1" applyAlignment="1" applyProtection="1">
      <alignment horizontal="center" vertical="center" textRotation="90" wrapText="1"/>
      <protection locked="0"/>
    </xf>
    <xf numFmtId="0" fontId="9" fillId="0" borderId="0"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Fill="1" applyBorder="1" applyAlignment="1">
      <alignment horizontal="center" vertical="center" wrapText="1"/>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FF99"/>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60"/>
  <sheetViews>
    <sheetView tabSelected="1" zoomScale="80" zoomScaleNormal="80" workbookViewId="0">
      <selection activeCell="AA5" sqref="AA5"/>
    </sheetView>
  </sheetViews>
  <sheetFormatPr defaultRowHeight="11.25" x14ac:dyDescent="0.2"/>
  <cols>
    <col min="1" max="1" width="11.28515625" style="4" customWidth="1"/>
    <col min="2" max="2" width="4.5703125" style="4" customWidth="1"/>
    <col min="3" max="3" width="30.5703125" style="12" customWidth="1"/>
    <col min="4" max="4" width="18" style="13" customWidth="1"/>
    <col min="5" max="5" width="32.140625" style="1" customWidth="1"/>
    <col min="6" max="6" width="20.7109375" style="88" bestFit="1" customWidth="1"/>
    <col min="7" max="7" width="6.28515625" style="4" customWidth="1"/>
    <col min="8" max="8" width="7.7109375" style="4" customWidth="1"/>
    <col min="9" max="9" width="9.5703125" style="4" bestFit="1" customWidth="1"/>
    <col min="10" max="10" width="10.28515625" style="4" customWidth="1"/>
    <col min="11" max="13" width="11.140625" style="4" customWidth="1"/>
    <col min="14" max="14" width="7.7109375" style="4" customWidth="1"/>
    <col min="15" max="15" width="8.42578125" style="4" customWidth="1"/>
    <col min="16" max="16" width="13.140625" style="4" customWidth="1"/>
    <col min="17" max="17" width="10.140625" style="28" bestFit="1" customWidth="1"/>
    <col min="18" max="18" width="10.7109375" style="4" customWidth="1"/>
    <col min="19" max="19" width="10.140625" style="4" customWidth="1"/>
    <col min="20" max="21" width="12.140625" style="4" customWidth="1"/>
    <col min="22" max="22" width="13.42578125" style="4" customWidth="1"/>
    <col min="23" max="16384" width="9.140625" style="1"/>
  </cols>
  <sheetData>
    <row r="1" spans="1:22" ht="18" customHeight="1" x14ac:dyDescent="0.2">
      <c r="A1" s="357" t="s">
        <v>626</v>
      </c>
      <c r="B1" s="357"/>
      <c r="C1" s="357"/>
      <c r="D1" s="357"/>
      <c r="E1" s="357"/>
      <c r="F1" s="357"/>
      <c r="G1" s="357"/>
      <c r="H1" s="357"/>
      <c r="I1" s="357"/>
      <c r="J1" s="357"/>
      <c r="K1" s="357"/>
      <c r="L1" s="357"/>
      <c r="M1" s="357"/>
      <c r="N1" s="357"/>
      <c r="O1" s="357"/>
      <c r="P1" s="357"/>
      <c r="Q1" s="357"/>
      <c r="R1" s="357"/>
      <c r="S1" s="357"/>
      <c r="T1" s="357"/>
      <c r="U1" s="357"/>
      <c r="V1" s="357"/>
    </row>
    <row r="2" spans="1:22" s="99" customFormat="1" ht="18" x14ac:dyDescent="0.2">
      <c r="A2" s="183"/>
      <c r="B2" s="183"/>
      <c r="C2" s="183"/>
      <c r="D2" s="183"/>
      <c r="E2" s="183"/>
      <c r="F2" s="183"/>
      <c r="G2" s="183"/>
      <c r="H2" s="183"/>
      <c r="I2" s="183"/>
      <c r="J2" s="183"/>
      <c r="K2" s="183"/>
      <c r="L2" s="183"/>
      <c r="M2" s="183"/>
      <c r="N2" s="183"/>
      <c r="O2" s="183"/>
      <c r="P2" s="183"/>
      <c r="Q2" s="183"/>
      <c r="R2" s="183"/>
      <c r="S2" s="183"/>
      <c r="T2" s="183"/>
      <c r="U2" s="183"/>
      <c r="V2" s="183"/>
    </row>
    <row r="3" spans="1:22" ht="18.75" thickBot="1" x14ac:dyDescent="0.25">
      <c r="A3" s="79"/>
      <c r="B3" s="79"/>
      <c r="C3" s="79"/>
      <c r="D3" s="79"/>
      <c r="E3" s="79"/>
      <c r="F3" s="79"/>
      <c r="G3" s="79"/>
      <c r="H3" s="79"/>
      <c r="I3" s="79"/>
      <c r="J3" s="79"/>
      <c r="K3" s="79"/>
      <c r="L3" s="79"/>
      <c r="M3" s="79"/>
      <c r="N3" s="79"/>
      <c r="O3" s="79"/>
      <c r="P3" s="79"/>
      <c r="Q3" s="79"/>
      <c r="R3" s="79"/>
      <c r="S3" s="79"/>
      <c r="T3" s="79"/>
      <c r="U3" s="5"/>
      <c r="V3" s="5"/>
    </row>
    <row r="4" spans="1:22" x14ac:dyDescent="0.2">
      <c r="A4" s="333" t="s">
        <v>2</v>
      </c>
      <c r="B4" s="365" t="s">
        <v>3</v>
      </c>
      <c r="C4" s="340" t="s">
        <v>0</v>
      </c>
      <c r="D4" s="343" t="s">
        <v>1</v>
      </c>
      <c r="E4" s="336" t="s">
        <v>4</v>
      </c>
      <c r="F4" s="336" t="s">
        <v>5</v>
      </c>
      <c r="G4" s="336" t="s">
        <v>6</v>
      </c>
      <c r="H4" s="336" t="s">
        <v>7</v>
      </c>
      <c r="I4" s="360" t="s">
        <v>8</v>
      </c>
      <c r="J4" s="361"/>
      <c r="K4" s="361"/>
      <c r="L4" s="361"/>
      <c r="M4" s="361"/>
      <c r="N4" s="362"/>
      <c r="O4" s="336" t="s">
        <v>9</v>
      </c>
      <c r="P4" s="336" t="s">
        <v>10</v>
      </c>
      <c r="Q4" s="363" t="s">
        <v>11</v>
      </c>
      <c r="R4" s="336" t="s">
        <v>12</v>
      </c>
      <c r="S4" s="336" t="s">
        <v>13</v>
      </c>
      <c r="T4" s="338" t="s">
        <v>14</v>
      </c>
      <c r="U4" s="336" t="s">
        <v>15</v>
      </c>
      <c r="V4" s="358" t="s">
        <v>16</v>
      </c>
    </row>
    <row r="5" spans="1:22" s="4" customFormat="1" ht="63.75" customHeight="1" x14ac:dyDescent="0.2">
      <c r="A5" s="334"/>
      <c r="B5" s="366"/>
      <c r="C5" s="341"/>
      <c r="D5" s="344"/>
      <c r="E5" s="368"/>
      <c r="F5" s="368"/>
      <c r="G5" s="337"/>
      <c r="H5" s="337"/>
      <c r="I5" s="15" t="s">
        <v>17</v>
      </c>
      <c r="J5" s="15" t="s">
        <v>18</v>
      </c>
      <c r="K5" s="15" t="s">
        <v>19</v>
      </c>
      <c r="L5" s="15" t="s">
        <v>20</v>
      </c>
      <c r="M5" s="15" t="s">
        <v>21</v>
      </c>
      <c r="N5" s="15" t="s">
        <v>22</v>
      </c>
      <c r="O5" s="337"/>
      <c r="P5" s="337"/>
      <c r="Q5" s="364"/>
      <c r="R5" s="337"/>
      <c r="S5" s="337"/>
      <c r="T5" s="339"/>
      <c r="U5" s="337"/>
      <c r="V5" s="359"/>
    </row>
    <row r="6" spans="1:22" s="4" customFormat="1" ht="22.5" x14ac:dyDescent="0.2">
      <c r="A6" s="335"/>
      <c r="B6" s="367"/>
      <c r="C6" s="342"/>
      <c r="D6" s="345"/>
      <c r="E6" s="337"/>
      <c r="F6" s="337"/>
      <c r="G6" s="15" t="s">
        <v>24</v>
      </c>
      <c r="H6" s="15" t="s">
        <v>25</v>
      </c>
      <c r="I6" s="15" t="s">
        <v>26</v>
      </c>
      <c r="J6" s="15" t="s">
        <v>26</v>
      </c>
      <c r="K6" s="15" t="s">
        <v>26</v>
      </c>
      <c r="L6" s="15" t="s">
        <v>26</v>
      </c>
      <c r="M6" s="15" t="s">
        <v>26</v>
      </c>
      <c r="N6" s="15" t="s">
        <v>26</v>
      </c>
      <c r="O6" s="15" t="s">
        <v>27</v>
      </c>
      <c r="P6" s="15" t="s">
        <v>26</v>
      </c>
      <c r="Q6" s="22" t="s">
        <v>27</v>
      </c>
      <c r="R6" s="15" t="s">
        <v>23</v>
      </c>
      <c r="S6" s="15" t="s">
        <v>28</v>
      </c>
      <c r="T6" s="15" t="s">
        <v>29</v>
      </c>
      <c r="U6" s="16" t="s">
        <v>30</v>
      </c>
      <c r="V6" s="17" t="s">
        <v>31</v>
      </c>
    </row>
    <row r="7" spans="1:22" s="4" customFormat="1" ht="12" thickBot="1" x14ac:dyDescent="0.25">
      <c r="A7" s="5">
        <v>1</v>
      </c>
      <c r="B7" s="6">
        <v>2</v>
      </c>
      <c r="C7" s="14">
        <v>3</v>
      </c>
      <c r="D7" s="11">
        <v>4</v>
      </c>
      <c r="E7" s="7">
        <v>5</v>
      </c>
      <c r="F7" s="7">
        <v>6</v>
      </c>
      <c r="G7" s="8">
        <v>7</v>
      </c>
      <c r="H7" s="8">
        <v>8</v>
      </c>
      <c r="I7" s="8">
        <v>9</v>
      </c>
      <c r="J7" s="8">
        <v>10</v>
      </c>
      <c r="K7" s="8">
        <v>11</v>
      </c>
      <c r="L7" s="8">
        <v>12</v>
      </c>
      <c r="M7" s="8">
        <v>13</v>
      </c>
      <c r="N7" s="8">
        <v>14</v>
      </c>
      <c r="O7" s="8">
        <v>15</v>
      </c>
      <c r="P7" s="8">
        <v>16</v>
      </c>
      <c r="Q7" s="256">
        <v>17</v>
      </c>
      <c r="R7" s="8">
        <v>18</v>
      </c>
      <c r="S7" s="8">
        <v>19</v>
      </c>
      <c r="T7" s="9">
        <v>20</v>
      </c>
      <c r="U7" s="7">
        <v>21</v>
      </c>
      <c r="V7" s="10">
        <v>22</v>
      </c>
    </row>
    <row r="8" spans="1:22" s="4" customFormat="1" ht="12.75" x14ac:dyDescent="0.2">
      <c r="A8" s="346" t="s">
        <v>965</v>
      </c>
      <c r="B8" s="277">
        <v>1</v>
      </c>
      <c r="C8" s="278" t="s">
        <v>96</v>
      </c>
      <c r="D8" s="278" t="s">
        <v>97</v>
      </c>
      <c r="E8" s="279" t="s">
        <v>102</v>
      </c>
      <c r="F8" s="279" t="s">
        <v>39</v>
      </c>
      <c r="G8" s="277">
        <v>64</v>
      </c>
      <c r="H8" s="277">
        <v>1987</v>
      </c>
      <c r="I8" s="280">
        <v>13.06</v>
      </c>
      <c r="J8" s="280">
        <v>7.242</v>
      </c>
      <c r="K8" s="280">
        <v>4.3680149999999998</v>
      </c>
      <c r="L8" s="280">
        <v>0</v>
      </c>
      <c r="M8" s="280">
        <v>0</v>
      </c>
      <c r="N8" s="280">
        <v>1.449999</v>
      </c>
      <c r="O8" s="281">
        <v>2419.08</v>
      </c>
      <c r="P8" s="280">
        <v>1.4499990000000003</v>
      </c>
      <c r="Q8" s="281">
        <v>2419.08</v>
      </c>
      <c r="R8" s="282">
        <v>5.9940101195495824E-4</v>
      </c>
      <c r="S8" s="280">
        <v>53.4</v>
      </c>
      <c r="T8" s="283">
        <v>3.2008014038394768E-2</v>
      </c>
      <c r="U8" s="283">
        <v>35.964060717297492</v>
      </c>
      <c r="V8" s="284">
        <v>1.9204808423036861</v>
      </c>
    </row>
    <row r="9" spans="1:22" s="4" customFormat="1" ht="12.75" x14ac:dyDescent="0.2">
      <c r="A9" s="347"/>
      <c r="B9" s="64">
        <v>2</v>
      </c>
      <c r="C9" s="189" t="s">
        <v>366</v>
      </c>
      <c r="D9" s="189" t="s">
        <v>367</v>
      </c>
      <c r="E9" s="65" t="s">
        <v>953</v>
      </c>
      <c r="F9" s="85" t="s">
        <v>184</v>
      </c>
      <c r="G9" s="64">
        <v>8</v>
      </c>
      <c r="H9" s="64">
        <v>1959</v>
      </c>
      <c r="I9" s="67">
        <v>6.53</v>
      </c>
      <c r="J9" s="67">
        <v>0.3</v>
      </c>
      <c r="K9" s="67">
        <v>1.28</v>
      </c>
      <c r="L9" s="67">
        <v>0.05</v>
      </c>
      <c r="M9" s="67"/>
      <c r="N9" s="67">
        <v>4.9000000000000004</v>
      </c>
      <c r="O9" s="66"/>
      <c r="P9" s="67">
        <v>6.53</v>
      </c>
      <c r="Q9" s="66">
        <v>2544.52</v>
      </c>
      <c r="R9" s="138">
        <v>2.5662993413296024E-3</v>
      </c>
      <c r="S9" s="67">
        <v>59.62</v>
      </c>
      <c r="T9" s="68">
        <v>0.15300276673007088</v>
      </c>
      <c r="U9" s="68">
        <v>153.97796047977613</v>
      </c>
      <c r="V9" s="97">
        <v>9.1801660038042527</v>
      </c>
    </row>
    <row r="10" spans="1:22" s="4" customFormat="1" ht="12.75" x14ac:dyDescent="0.2">
      <c r="A10" s="347"/>
      <c r="B10" s="64">
        <v>3</v>
      </c>
      <c r="C10" s="189" t="s">
        <v>366</v>
      </c>
      <c r="D10" s="189" t="s">
        <v>367</v>
      </c>
      <c r="E10" s="65" t="s">
        <v>603</v>
      </c>
      <c r="F10" s="85" t="s">
        <v>184</v>
      </c>
      <c r="G10" s="64">
        <v>8</v>
      </c>
      <c r="H10" s="64">
        <v>1961</v>
      </c>
      <c r="I10" s="67">
        <v>5.0999999999999996</v>
      </c>
      <c r="J10" s="67">
        <v>0.45</v>
      </c>
      <c r="K10" s="67">
        <v>1.1200000000000001</v>
      </c>
      <c r="L10" s="67">
        <v>0.05</v>
      </c>
      <c r="M10" s="67"/>
      <c r="N10" s="67">
        <v>3.48</v>
      </c>
      <c r="O10" s="66"/>
      <c r="P10" s="67">
        <v>5.0999999999999996</v>
      </c>
      <c r="Q10" s="66">
        <v>1524.5</v>
      </c>
      <c r="R10" s="138">
        <v>3.3453591341423413E-3</v>
      </c>
      <c r="S10" s="67">
        <v>59.62</v>
      </c>
      <c r="T10" s="68">
        <v>0.19945031157756637</v>
      </c>
      <c r="U10" s="68">
        <v>200.72154804854048</v>
      </c>
      <c r="V10" s="97">
        <v>11.967018694653984</v>
      </c>
    </row>
    <row r="11" spans="1:22" s="4" customFormat="1" ht="12.75" x14ac:dyDescent="0.2">
      <c r="A11" s="347"/>
      <c r="B11" s="64">
        <v>4</v>
      </c>
      <c r="C11" s="189" t="s">
        <v>366</v>
      </c>
      <c r="D11" s="189" t="s">
        <v>367</v>
      </c>
      <c r="E11" s="65" t="s">
        <v>954</v>
      </c>
      <c r="F11" s="85" t="s">
        <v>184</v>
      </c>
      <c r="G11" s="64">
        <v>8</v>
      </c>
      <c r="H11" s="64">
        <v>1958</v>
      </c>
      <c r="I11" s="67">
        <v>7.37</v>
      </c>
      <c r="J11" s="67">
        <v>0.45</v>
      </c>
      <c r="K11" s="67">
        <v>1.1200000000000001</v>
      </c>
      <c r="L11" s="67">
        <v>0.1</v>
      </c>
      <c r="M11" s="67"/>
      <c r="N11" s="67">
        <v>5.7</v>
      </c>
      <c r="O11" s="66"/>
      <c r="P11" s="67">
        <v>7.37</v>
      </c>
      <c r="Q11" s="66">
        <v>1639.16</v>
      </c>
      <c r="R11" s="138">
        <v>4.4962053734839795E-3</v>
      </c>
      <c r="S11" s="67">
        <v>59.62</v>
      </c>
      <c r="T11" s="68">
        <v>0.26806376436711482</v>
      </c>
      <c r="U11" s="68">
        <v>269.77232240903874</v>
      </c>
      <c r="V11" s="97">
        <v>16.083825862026888</v>
      </c>
    </row>
    <row r="12" spans="1:22" s="4" customFormat="1" ht="12.75" x14ac:dyDescent="0.2">
      <c r="A12" s="347"/>
      <c r="B12" s="64">
        <v>5</v>
      </c>
      <c r="C12" s="189" t="s">
        <v>182</v>
      </c>
      <c r="D12" s="189" t="s">
        <v>183</v>
      </c>
      <c r="E12" s="190" t="s">
        <v>186</v>
      </c>
      <c r="F12" s="190" t="s">
        <v>39</v>
      </c>
      <c r="G12" s="188">
        <v>36</v>
      </c>
      <c r="H12" s="188" t="s">
        <v>51</v>
      </c>
      <c r="I12" s="191">
        <v>19.566001</v>
      </c>
      <c r="J12" s="191">
        <v>3.468</v>
      </c>
      <c r="K12" s="191">
        <v>3.0690770000000001</v>
      </c>
      <c r="L12" s="191">
        <v>0.30599999999999999</v>
      </c>
      <c r="M12" s="191">
        <v>0</v>
      </c>
      <c r="N12" s="191">
        <v>12.722924000000001</v>
      </c>
      <c r="O12" s="192">
        <v>2347.84</v>
      </c>
      <c r="P12" s="191">
        <v>12.722924000000001</v>
      </c>
      <c r="Q12" s="192">
        <v>2347.84</v>
      </c>
      <c r="R12" s="193">
        <v>5.4189910726454953E-3</v>
      </c>
      <c r="S12" s="191">
        <v>60.2</v>
      </c>
      <c r="T12" s="194">
        <v>0.32622326257325884</v>
      </c>
      <c r="U12" s="194">
        <v>325.1394643587297</v>
      </c>
      <c r="V12" s="285">
        <v>19.573395754395531</v>
      </c>
    </row>
    <row r="13" spans="1:22" s="4" customFormat="1" ht="12.75" x14ac:dyDescent="0.2">
      <c r="A13" s="347"/>
      <c r="B13" s="64">
        <v>6</v>
      </c>
      <c r="C13" s="189" t="s">
        <v>137</v>
      </c>
      <c r="D13" s="189" t="s">
        <v>138</v>
      </c>
      <c r="E13" s="190" t="s">
        <v>530</v>
      </c>
      <c r="F13" s="190" t="s">
        <v>384</v>
      </c>
      <c r="G13" s="188">
        <v>60</v>
      </c>
      <c r="H13" s="188">
        <v>1794</v>
      </c>
      <c r="I13" s="191">
        <v>28.0518</v>
      </c>
      <c r="J13" s="191">
        <v>3.855</v>
      </c>
      <c r="K13" s="191">
        <v>6</v>
      </c>
      <c r="L13" s="191">
        <v>0.58479999999999999</v>
      </c>
      <c r="M13" s="191">
        <v>3.1701999999999999</v>
      </c>
      <c r="N13" s="191">
        <v>14.441800000000001</v>
      </c>
      <c r="O13" s="192">
        <v>3207.42</v>
      </c>
      <c r="P13" s="191">
        <v>17.611999999999998</v>
      </c>
      <c r="Q13" s="192">
        <v>3207.42</v>
      </c>
      <c r="R13" s="193">
        <v>5.4910177027018593E-3</v>
      </c>
      <c r="S13" s="191">
        <v>58.97</v>
      </c>
      <c r="T13" s="194">
        <v>0.32380531392832862</v>
      </c>
      <c r="U13" s="194">
        <v>329.46106216211155</v>
      </c>
      <c r="V13" s="285">
        <v>19.428318835699717</v>
      </c>
    </row>
    <row r="14" spans="1:22" s="4" customFormat="1" ht="12.75" x14ac:dyDescent="0.2">
      <c r="A14" s="347"/>
      <c r="B14" s="64">
        <v>7</v>
      </c>
      <c r="C14" s="189" t="s">
        <v>182</v>
      </c>
      <c r="D14" s="189" t="s">
        <v>183</v>
      </c>
      <c r="E14" s="190" t="s">
        <v>704</v>
      </c>
      <c r="F14" s="190" t="s">
        <v>39</v>
      </c>
      <c r="G14" s="188">
        <v>45</v>
      </c>
      <c r="H14" s="188" t="s">
        <v>51</v>
      </c>
      <c r="I14" s="191">
        <v>23.083646999999999</v>
      </c>
      <c r="J14" s="191">
        <v>4.3130700000000006</v>
      </c>
      <c r="K14" s="191">
        <v>4.7475490000000002</v>
      </c>
      <c r="L14" s="191">
        <v>6.8645999999999999E-2</v>
      </c>
      <c r="M14" s="191">
        <v>0</v>
      </c>
      <c r="N14" s="191">
        <v>13.954382000000001</v>
      </c>
      <c r="O14" s="192">
        <v>2325.27</v>
      </c>
      <c r="P14" s="191">
        <v>13.954382000000001</v>
      </c>
      <c r="Q14" s="192">
        <v>2325.27</v>
      </c>
      <c r="R14" s="193">
        <v>6.0011878190489708E-3</v>
      </c>
      <c r="S14" s="191">
        <v>60.2</v>
      </c>
      <c r="T14" s="194">
        <v>0.36127150670674807</v>
      </c>
      <c r="U14" s="194">
        <v>360.07126914293826</v>
      </c>
      <c r="V14" s="285">
        <v>21.676290402404884</v>
      </c>
    </row>
    <row r="15" spans="1:22" s="4" customFormat="1" ht="12.75" x14ac:dyDescent="0.2">
      <c r="A15" s="347"/>
      <c r="B15" s="64">
        <v>8</v>
      </c>
      <c r="C15" s="189" t="s">
        <v>182</v>
      </c>
      <c r="D15" s="189" t="s">
        <v>183</v>
      </c>
      <c r="E15" s="190" t="s">
        <v>705</v>
      </c>
      <c r="F15" s="190" t="s">
        <v>39</v>
      </c>
      <c r="G15" s="188">
        <v>55</v>
      </c>
      <c r="H15" s="188" t="s">
        <v>51</v>
      </c>
      <c r="I15" s="191">
        <v>25.565390999999998</v>
      </c>
      <c r="J15" s="191">
        <v>3.5189999999999997</v>
      </c>
      <c r="K15" s="191">
        <v>7.057036000000001</v>
      </c>
      <c r="L15" s="191">
        <v>-0.255</v>
      </c>
      <c r="M15" s="191">
        <v>0</v>
      </c>
      <c r="N15" s="191">
        <v>15.244355000000001</v>
      </c>
      <c r="O15" s="192">
        <v>2535.52</v>
      </c>
      <c r="P15" s="191">
        <v>15.244355000000001</v>
      </c>
      <c r="Q15" s="192">
        <v>2535.52</v>
      </c>
      <c r="R15" s="193">
        <v>6.0123189720451822E-3</v>
      </c>
      <c r="S15" s="191">
        <v>60.2</v>
      </c>
      <c r="T15" s="194">
        <v>0.36194160211712001</v>
      </c>
      <c r="U15" s="194">
        <v>360.73913832271091</v>
      </c>
      <c r="V15" s="285">
        <v>21.716496127027199</v>
      </c>
    </row>
    <row r="16" spans="1:22" s="4" customFormat="1" ht="12.75" x14ac:dyDescent="0.2">
      <c r="A16" s="347"/>
      <c r="B16" s="64">
        <v>9</v>
      </c>
      <c r="C16" s="189" t="s">
        <v>496</v>
      </c>
      <c r="D16" s="189" t="s">
        <v>497</v>
      </c>
      <c r="E16" s="65" t="s">
        <v>501</v>
      </c>
      <c r="F16" s="85" t="s">
        <v>39</v>
      </c>
      <c r="G16" s="64">
        <v>29</v>
      </c>
      <c r="H16" s="64">
        <v>1981</v>
      </c>
      <c r="I16" s="67">
        <v>19.899999999999999</v>
      </c>
      <c r="J16" s="67">
        <v>3</v>
      </c>
      <c r="K16" s="67">
        <v>4.7</v>
      </c>
      <c r="L16" s="67">
        <v>0.3</v>
      </c>
      <c r="M16" s="67">
        <v>2</v>
      </c>
      <c r="N16" s="67">
        <v>8.8000000000000007</v>
      </c>
      <c r="O16" s="66"/>
      <c r="P16" s="67">
        <v>10.8</v>
      </c>
      <c r="Q16" s="66">
        <v>1736.3</v>
      </c>
      <c r="R16" s="138">
        <v>6.1900000000000002E-3</v>
      </c>
      <c r="S16" s="67">
        <v>74.400000000000006</v>
      </c>
      <c r="T16" s="68">
        <v>0.46</v>
      </c>
      <c r="U16" s="68">
        <v>371.63</v>
      </c>
      <c r="V16" s="97">
        <v>27.65</v>
      </c>
    </row>
    <row r="17" spans="1:22" s="4" customFormat="1" ht="12.75" x14ac:dyDescent="0.2">
      <c r="A17" s="347"/>
      <c r="B17" s="64">
        <v>10</v>
      </c>
      <c r="C17" s="189" t="s">
        <v>182</v>
      </c>
      <c r="D17" s="189" t="s">
        <v>183</v>
      </c>
      <c r="E17" s="190" t="s">
        <v>185</v>
      </c>
      <c r="F17" s="190" t="s">
        <v>39</v>
      </c>
      <c r="G17" s="188">
        <v>75</v>
      </c>
      <c r="H17" s="188" t="s">
        <v>51</v>
      </c>
      <c r="I17" s="191">
        <v>43.758293999999999</v>
      </c>
      <c r="J17" s="191">
        <v>5.7120000000000006</v>
      </c>
      <c r="K17" s="191">
        <v>12.646694</v>
      </c>
      <c r="L17" s="191">
        <v>0.40799999999999997</v>
      </c>
      <c r="M17" s="191">
        <v>0</v>
      </c>
      <c r="N17" s="191">
        <v>24.991599999999998</v>
      </c>
      <c r="O17" s="192">
        <v>3968.67</v>
      </c>
      <c r="P17" s="191">
        <v>24.991599999999998</v>
      </c>
      <c r="Q17" s="192">
        <v>3968.67</v>
      </c>
      <c r="R17" s="193">
        <v>6.2972229991407691E-3</v>
      </c>
      <c r="S17" s="191">
        <v>60.2</v>
      </c>
      <c r="T17" s="194">
        <v>0.37909282454827431</v>
      </c>
      <c r="U17" s="194">
        <v>377.83337994844612</v>
      </c>
      <c r="V17" s="285">
        <v>22.745569472896459</v>
      </c>
    </row>
    <row r="18" spans="1:22" s="4" customFormat="1" ht="12.75" x14ac:dyDescent="0.2">
      <c r="A18" s="347"/>
      <c r="B18" s="64">
        <v>11</v>
      </c>
      <c r="C18" s="189" t="s">
        <v>182</v>
      </c>
      <c r="D18" s="189" t="s">
        <v>183</v>
      </c>
      <c r="E18" s="190" t="s">
        <v>415</v>
      </c>
      <c r="F18" s="190" t="s">
        <v>39</v>
      </c>
      <c r="G18" s="188">
        <v>61</v>
      </c>
      <c r="H18" s="188" t="s">
        <v>51</v>
      </c>
      <c r="I18" s="191">
        <v>27.401897999999999</v>
      </c>
      <c r="J18" s="191">
        <v>3.5189999999999997</v>
      </c>
      <c r="K18" s="191">
        <v>8.3913949999999993</v>
      </c>
      <c r="L18" s="191">
        <v>0.45390000000000003</v>
      </c>
      <c r="M18" s="191">
        <v>0</v>
      </c>
      <c r="N18" s="191">
        <v>15.037602999999999</v>
      </c>
      <c r="O18" s="192">
        <v>2372.4500000000003</v>
      </c>
      <c r="P18" s="191">
        <v>15.037602999999999</v>
      </c>
      <c r="Q18" s="192">
        <v>2372.4500000000003</v>
      </c>
      <c r="R18" s="193">
        <v>6.3384277856224566E-3</v>
      </c>
      <c r="S18" s="191">
        <v>60.2</v>
      </c>
      <c r="T18" s="194">
        <v>0.3815733526944719</v>
      </c>
      <c r="U18" s="194">
        <v>380.30566713734737</v>
      </c>
      <c r="V18" s="285">
        <v>22.894401161668313</v>
      </c>
    </row>
    <row r="19" spans="1:22" s="4" customFormat="1" ht="12.75" x14ac:dyDescent="0.2">
      <c r="A19" s="347"/>
      <c r="B19" s="64">
        <v>12</v>
      </c>
      <c r="C19" s="189" t="s">
        <v>182</v>
      </c>
      <c r="D19" s="189" t="s">
        <v>183</v>
      </c>
      <c r="E19" s="190" t="s">
        <v>555</v>
      </c>
      <c r="F19" s="190" t="s">
        <v>39</v>
      </c>
      <c r="G19" s="188">
        <v>60</v>
      </c>
      <c r="H19" s="188" t="s">
        <v>51</v>
      </c>
      <c r="I19" s="191">
        <v>29.093000000000004</v>
      </c>
      <c r="J19" s="191">
        <v>3.9780000000000002</v>
      </c>
      <c r="K19" s="191">
        <v>7.8895950000000008</v>
      </c>
      <c r="L19" s="191">
        <v>-5.0999999999999997E-2</v>
      </c>
      <c r="M19" s="191">
        <v>0</v>
      </c>
      <c r="N19" s="191">
        <v>17.276405</v>
      </c>
      <c r="O19" s="192">
        <v>2725.38</v>
      </c>
      <c r="P19" s="191">
        <v>17.276405</v>
      </c>
      <c r="Q19" s="192">
        <v>2725.38</v>
      </c>
      <c r="R19" s="193">
        <v>6.3390811556553583E-3</v>
      </c>
      <c r="S19" s="191">
        <v>60.2</v>
      </c>
      <c r="T19" s="194">
        <v>0.38161268557045258</v>
      </c>
      <c r="U19" s="194">
        <v>380.34486933932146</v>
      </c>
      <c r="V19" s="285">
        <v>22.896761134227152</v>
      </c>
    </row>
    <row r="20" spans="1:22" s="4" customFormat="1" ht="12.75" x14ac:dyDescent="0.2">
      <c r="A20" s="347"/>
      <c r="B20" s="64">
        <v>13</v>
      </c>
      <c r="C20" s="189" t="s">
        <v>182</v>
      </c>
      <c r="D20" s="189" t="s">
        <v>183</v>
      </c>
      <c r="E20" s="190" t="s">
        <v>706</v>
      </c>
      <c r="F20" s="190" t="s">
        <v>39</v>
      </c>
      <c r="G20" s="188">
        <v>62</v>
      </c>
      <c r="H20" s="188" t="s">
        <v>51</v>
      </c>
      <c r="I20" s="191">
        <v>31.518591000000001</v>
      </c>
      <c r="J20" s="191">
        <v>3.8250000000000002</v>
      </c>
      <c r="K20" s="191">
        <v>10.000828</v>
      </c>
      <c r="L20" s="191">
        <v>0.39846300000000001</v>
      </c>
      <c r="M20" s="191">
        <v>0</v>
      </c>
      <c r="N20" s="191">
        <v>17.2943</v>
      </c>
      <c r="O20" s="192">
        <v>2726.17</v>
      </c>
      <c r="P20" s="191">
        <v>17.2943</v>
      </c>
      <c r="Q20" s="192">
        <v>2726.17</v>
      </c>
      <c r="R20" s="193">
        <v>6.3438083465081046E-3</v>
      </c>
      <c r="S20" s="191">
        <v>60.2</v>
      </c>
      <c r="T20" s="194">
        <v>0.38189726245978789</v>
      </c>
      <c r="U20" s="194">
        <v>380.62850079048627</v>
      </c>
      <c r="V20" s="285">
        <v>22.913835747587278</v>
      </c>
    </row>
    <row r="21" spans="1:22" ht="12.75" x14ac:dyDescent="0.2">
      <c r="A21" s="347"/>
      <c r="B21" s="64">
        <v>14</v>
      </c>
      <c r="C21" s="195" t="s">
        <v>198</v>
      </c>
      <c r="D21" s="196" t="s">
        <v>201</v>
      </c>
      <c r="E21" s="190" t="s">
        <v>572</v>
      </c>
      <c r="F21" s="190" t="s">
        <v>184</v>
      </c>
      <c r="G21" s="188">
        <v>100</v>
      </c>
      <c r="H21" s="188" t="s">
        <v>51</v>
      </c>
      <c r="I21" s="191">
        <v>41.267249</v>
      </c>
      <c r="J21" s="191">
        <v>3.79738</v>
      </c>
      <c r="K21" s="191">
        <v>8.1730350000000005</v>
      </c>
      <c r="L21" s="191">
        <v>0.63692199999999999</v>
      </c>
      <c r="M21" s="191">
        <v>2.8659970000000001</v>
      </c>
      <c r="N21" s="191">
        <v>25.793914999999998</v>
      </c>
      <c r="O21" s="192">
        <v>4434.32</v>
      </c>
      <c r="P21" s="191">
        <v>28.65991</v>
      </c>
      <c r="Q21" s="192">
        <v>4434.32</v>
      </c>
      <c r="R21" s="193">
        <v>6.4632029262660347E-3</v>
      </c>
      <c r="S21" s="191">
        <v>57.552</v>
      </c>
      <c r="T21" s="194">
        <v>0.37197025481246282</v>
      </c>
      <c r="U21" s="194">
        <v>387.79217557596206</v>
      </c>
      <c r="V21" s="285">
        <v>22.318215288747769</v>
      </c>
    </row>
    <row r="22" spans="1:22" ht="12.75" x14ac:dyDescent="0.2">
      <c r="A22" s="347"/>
      <c r="B22" s="64">
        <v>15</v>
      </c>
      <c r="C22" s="189" t="s">
        <v>182</v>
      </c>
      <c r="D22" s="189" t="s">
        <v>183</v>
      </c>
      <c r="E22" s="190" t="s">
        <v>187</v>
      </c>
      <c r="F22" s="190" t="s">
        <v>39</v>
      </c>
      <c r="G22" s="188">
        <v>45</v>
      </c>
      <c r="H22" s="188" t="s">
        <v>51</v>
      </c>
      <c r="I22" s="191">
        <v>26.219580999999998</v>
      </c>
      <c r="J22" s="191">
        <v>3.7230000000000003</v>
      </c>
      <c r="K22" s="191">
        <v>7.1065970000000007</v>
      </c>
      <c r="L22" s="191">
        <v>0.25928400000000001</v>
      </c>
      <c r="M22" s="191">
        <v>0</v>
      </c>
      <c r="N22" s="191">
        <v>15.130699999999999</v>
      </c>
      <c r="O22" s="192">
        <v>2328.9</v>
      </c>
      <c r="P22" s="191">
        <v>15.130699999999999</v>
      </c>
      <c r="Q22" s="192">
        <v>2328.9</v>
      </c>
      <c r="R22" s="193">
        <v>6.4969298810597272E-3</v>
      </c>
      <c r="S22" s="191">
        <v>60.2</v>
      </c>
      <c r="T22" s="194">
        <v>0.39111517883979557</v>
      </c>
      <c r="U22" s="194">
        <v>389.81579286358362</v>
      </c>
      <c r="V22" s="285">
        <v>23.466910730387735</v>
      </c>
    </row>
    <row r="23" spans="1:22" ht="12.75" x14ac:dyDescent="0.2">
      <c r="A23" s="347"/>
      <c r="B23" s="64">
        <v>16</v>
      </c>
      <c r="C23" s="195" t="s">
        <v>198</v>
      </c>
      <c r="D23" s="196" t="s">
        <v>201</v>
      </c>
      <c r="E23" s="190" t="s">
        <v>425</v>
      </c>
      <c r="F23" s="190" t="s">
        <v>184</v>
      </c>
      <c r="G23" s="188">
        <v>75</v>
      </c>
      <c r="H23" s="188" t="s">
        <v>51</v>
      </c>
      <c r="I23" s="191">
        <v>35.375962000000001</v>
      </c>
      <c r="J23" s="191">
        <v>2.029007</v>
      </c>
      <c r="K23" s="191">
        <v>7.6003449999999999</v>
      </c>
      <c r="L23" s="191">
        <v>-0.21834999999999999</v>
      </c>
      <c r="M23" s="191">
        <v>2.5964999999999998</v>
      </c>
      <c r="N23" s="191">
        <v>23.368459999999999</v>
      </c>
      <c r="O23" s="192">
        <v>3983.3</v>
      </c>
      <c r="P23" s="191">
        <v>25.964960000000001</v>
      </c>
      <c r="Q23" s="192">
        <v>3983.3</v>
      </c>
      <c r="R23" s="193">
        <v>6.5184545477368011E-3</v>
      </c>
      <c r="S23" s="191">
        <v>57.552</v>
      </c>
      <c r="T23" s="194">
        <v>0.37515009613134837</v>
      </c>
      <c r="U23" s="194">
        <v>391.10727286420803</v>
      </c>
      <c r="V23" s="285">
        <v>22.5090057678809</v>
      </c>
    </row>
    <row r="24" spans="1:22" ht="12.75" x14ac:dyDescent="0.2">
      <c r="A24" s="347"/>
      <c r="B24" s="64">
        <v>17</v>
      </c>
      <c r="C24" s="195" t="s">
        <v>198</v>
      </c>
      <c r="D24" s="196" t="s">
        <v>201</v>
      </c>
      <c r="E24" s="190" t="s">
        <v>748</v>
      </c>
      <c r="F24" s="190" t="s">
        <v>184</v>
      </c>
      <c r="G24" s="188">
        <v>45</v>
      </c>
      <c r="H24" s="188" t="s">
        <v>51</v>
      </c>
      <c r="I24" s="191">
        <v>18.928989000000001</v>
      </c>
      <c r="J24" s="191">
        <v>5.3296000000000003E-2</v>
      </c>
      <c r="K24" s="191">
        <v>3.1170599999999999</v>
      </c>
      <c r="L24" s="191">
        <v>0.611653</v>
      </c>
      <c r="M24" s="191">
        <v>1.5146999999999999</v>
      </c>
      <c r="N24" s="191">
        <v>13.63228</v>
      </c>
      <c r="O24" s="192">
        <v>2322.87</v>
      </c>
      <c r="P24" s="191">
        <v>15.146979999999999</v>
      </c>
      <c r="Q24" s="192">
        <v>2322.87</v>
      </c>
      <c r="R24" s="193">
        <v>6.5208040053898837E-3</v>
      </c>
      <c r="S24" s="191">
        <v>57.552</v>
      </c>
      <c r="T24" s="194">
        <v>0.3752853121181986</v>
      </c>
      <c r="U24" s="194">
        <v>391.24824032339302</v>
      </c>
      <c r="V24" s="285">
        <v>22.517118727091916</v>
      </c>
    </row>
    <row r="25" spans="1:22" s="3" customFormat="1" ht="12.75" x14ac:dyDescent="0.2">
      <c r="A25" s="347"/>
      <c r="B25" s="64">
        <v>18</v>
      </c>
      <c r="C25" s="189" t="s">
        <v>137</v>
      </c>
      <c r="D25" s="189" t="s">
        <v>138</v>
      </c>
      <c r="E25" s="190" t="s">
        <v>627</v>
      </c>
      <c r="F25" s="190" t="s">
        <v>384</v>
      </c>
      <c r="G25" s="188">
        <v>60</v>
      </c>
      <c r="H25" s="188">
        <v>1981</v>
      </c>
      <c r="I25" s="191">
        <v>41.577199999999998</v>
      </c>
      <c r="J25" s="191">
        <v>5.0793999999999997</v>
      </c>
      <c r="K25" s="191">
        <v>6.96</v>
      </c>
      <c r="L25" s="191">
        <v>-4.7899999999999998E-2</v>
      </c>
      <c r="M25" s="191">
        <v>2.4586000000000001</v>
      </c>
      <c r="N25" s="191">
        <v>27.127099999999999</v>
      </c>
      <c r="O25" s="192">
        <v>4002.47</v>
      </c>
      <c r="P25" s="191">
        <v>24.398399999999999</v>
      </c>
      <c r="Q25" s="192">
        <v>3697.73</v>
      </c>
      <c r="R25" s="193">
        <v>6.5982102533175754E-3</v>
      </c>
      <c r="S25" s="191">
        <v>58.97</v>
      </c>
      <c r="T25" s="194">
        <v>0.38909645863813741</v>
      </c>
      <c r="U25" s="194">
        <v>395.89261519905449</v>
      </c>
      <c r="V25" s="285">
        <v>23.34578751828824</v>
      </c>
    </row>
    <row r="26" spans="1:22" ht="12.75" x14ac:dyDescent="0.2">
      <c r="A26" s="347"/>
      <c r="B26" s="64">
        <v>19</v>
      </c>
      <c r="C26" s="189" t="s">
        <v>182</v>
      </c>
      <c r="D26" s="189" t="s">
        <v>183</v>
      </c>
      <c r="E26" s="190" t="s">
        <v>707</v>
      </c>
      <c r="F26" s="190" t="s">
        <v>39</v>
      </c>
      <c r="G26" s="188">
        <v>45</v>
      </c>
      <c r="H26" s="188" t="s">
        <v>51</v>
      </c>
      <c r="I26" s="191">
        <v>25.685779</v>
      </c>
      <c r="J26" s="191">
        <v>3.4858499999999997</v>
      </c>
      <c r="K26" s="191">
        <v>7.1344330000000005</v>
      </c>
      <c r="L26" s="191">
        <v>-0.41422199999999998</v>
      </c>
      <c r="M26" s="191">
        <v>0</v>
      </c>
      <c r="N26" s="191">
        <v>15.479718</v>
      </c>
      <c r="O26" s="192">
        <v>2336.12</v>
      </c>
      <c r="P26" s="191">
        <v>15.479718</v>
      </c>
      <c r="Q26" s="192">
        <v>2336.12</v>
      </c>
      <c r="R26" s="193">
        <v>6.6262512199715771E-3</v>
      </c>
      <c r="S26" s="191">
        <v>60.2</v>
      </c>
      <c r="T26" s="194">
        <v>0.39890032344228898</v>
      </c>
      <c r="U26" s="194">
        <v>397.5750731982946</v>
      </c>
      <c r="V26" s="285">
        <v>23.934019406537335</v>
      </c>
    </row>
    <row r="27" spans="1:22" ht="12.75" x14ac:dyDescent="0.2">
      <c r="A27" s="347"/>
      <c r="B27" s="64">
        <v>20</v>
      </c>
      <c r="C27" s="189" t="s">
        <v>182</v>
      </c>
      <c r="D27" s="189" t="s">
        <v>183</v>
      </c>
      <c r="E27" s="190" t="s">
        <v>188</v>
      </c>
      <c r="F27" s="190" t="s">
        <v>39</v>
      </c>
      <c r="G27" s="188">
        <v>15</v>
      </c>
      <c r="H27" s="188" t="s">
        <v>51</v>
      </c>
      <c r="I27" s="191">
        <v>11.848047000000001</v>
      </c>
      <c r="J27" s="191">
        <v>1.173</v>
      </c>
      <c r="K27" s="191">
        <v>3.3074470000000002</v>
      </c>
      <c r="L27" s="191">
        <v>-0.10199999999999999</v>
      </c>
      <c r="M27" s="191">
        <v>0</v>
      </c>
      <c r="N27" s="191">
        <v>7.4696000000000007</v>
      </c>
      <c r="O27" s="192">
        <v>1122.25</v>
      </c>
      <c r="P27" s="191">
        <v>7.4696000000000007</v>
      </c>
      <c r="Q27" s="192">
        <v>1122.25</v>
      </c>
      <c r="R27" s="193">
        <v>6.6559144575629326E-3</v>
      </c>
      <c r="S27" s="191">
        <v>60.2</v>
      </c>
      <c r="T27" s="194">
        <v>0.40068605034528854</v>
      </c>
      <c r="U27" s="194">
        <v>399.35486745377597</v>
      </c>
      <c r="V27" s="285">
        <v>24.041163020717313</v>
      </c>
    </row>
    <row r="28" spans="1:22" ht="12.75" x14ac:dyDescent="0.2">
      <c r="A28" s="347"/>
      <c r="B28" s="64">
        <v>21</v>
      </c>
      <c r="C28" s="189" t="s">
        <v>210</v>
      </c>
      <c r="D28" s="189" t="s">
        <v>211</v>
      </c>
      <c r="E28" s="190" t="s">
        <v>802</v>
      </c>
      <c r="F28" s="190" t="s">
        <v>39</v>
      </c>
      <c r="G28" s="188">
        <v>30</v>
      </c>
      <c r="H28" s="188">
        <v>1992</v>
      </c>
      <c r="I28" s="191">
        <v>20.129000000000001</v>
      </c>
      <c r="J28" s="191">
        <v>2.2629999999999999</v>
      </c>
      <c r="K28" s="191">
        <v>7.3879999999999999</v>
      </c>
      <c r="L28" s="191">
        <v>3.193E-2</v>
      </c>
      <c r="M28" s="191"/>
      <c r="N28" s="191">
        <v>10.446</v>
      </c>
      <c r="O28" s="192">
        <v>1557.91</v>
      </c>
      <c r="P28" s="191">
        <v>10.446</v>
      </c>
      <c r="Q28" s="192">
        <v>1557.91</v>
      </c>
      <c r="R28" s="193">
        <v>6.705137010481991E-3</v>
      </c>
      <c r="S28" s="191">
        <v>71</v>
      </c>
      <c r="T28" s="194">
        <v>0.47606472774422137</v>
      </c>
      <c r="U28" s="194">
        <v>402.30822062891946</v>
      </c>
      <c r="V28" s="285">
        <v>28.563883664653279</v>
      </c>
    </row>
    <row r="29" spans="1:22" ht="12.75" x14ac:dyDescent="0.2">
      <c r="A29" s="347"/>
      <c r="B29" s="64">
        <v>22</v>
      </c>
      <c r="C29" s="189" t="s">
        <v>139</v>
      </c>
      <c r="D29" s="189" t="s">
        <v>140</v>
      </c>
      <c r="E29" s="190" t="s">
        <v>386</v>
      </c>
      <c r="F29" s="190" t="s">
        <v>39</v>
      </c>
      <c r="G29" s="188">
        <v>29</v>
      </c>
      <c r="H29" s="188">
        <v>1989</v>
      </c>
      <c r="I29" s="191">
        <v>19.815999999999999</v>
      </c>
      <c r="J29" s="191">
        <v>2.754</v>
      </c>
      <c r="K29" s="191">
        <v>5.8470000000000004</v>
      </c>
      <c r="L29" s="191">
        <v>0.753</v>
      </c>
      <c r="M29" s="191">
        <v>2.0190000000000001</v>
      </c>
      <c r="N29" s="191">
        <v>9.1959999999999997</v>
      </c>
      <c r="O29" s="192">
        <v>1635.74</v>
      </c>
      <c r="P29" s="191">
        <v>11.215</v>
      </c>
      <c r="Q29" s="192">
        <v>1635.74</v>
      </c>
      <c r="R29" s="193">
        <v>6.8562240942937136E-3</v>
      </c>
      <c r="S29" s="191">
        <v>51.6661</v>
      </c>
      <c r="T29" s="194">
        <v>0.35423435967818845</v>
      </c>
      <c r="U29" s="194">
        <v>411.37344565762277</v>
      </c>
      <c r="V29" s="285">
        <v>21.254061580691303</v>
      </c>
    </row>
    <row r="30" spans="1:22" ht="12.75" x14ac:dyDescent="0.2">
      <c r="A30" s="347"/>
      <c r="B30" s="64">
        <v>23</v>
      </c>
      <c r="C30" s="189" t="s">
        <v>264</v>
      </c>
      <c r="D30" s="189" t="s">
        <v>265</v>
      </c>
      <c r="E30" s="189" t="s">
        <v>280</v>
      </c>
      <c r="F30" s="197" t="s">
        <v>39</v>
      </c>
      <c r="G30" s="198">
        <v>30</v>
      </c>
      <c r="H30" s="198">
        <v>1985</v>
      </c>
      <c r="I30" s="67">
        <v>18.11</v>
      </c>
      <c r="J30" s="67">
        <v>2.7391999999999999</v>
      </c>
      <c r="K30" s="67">
        <v>4.8091999999999997</v>
      </c>
      <c r="L30" s="67">
        <v>-0.29120000000000001</v>
      </c>
      <c r="M30" s="67">
        <v>1.9535</v>
      </c>
      <c r="N30" s="67">
        <v>8.8993000000000002</v>
      </c>
      <c r="O30" s="66">
        <v>1566.56</v>
      </c>
      <c r="P30" s="67">
        <v>10.8528</v>
      </c>
      <c r="Q30" s="66">
        <v>1566.56</v>
      </c>
      <c r="R30" s="138">
        <v>6.9300000000000004E-3</v>
      </c>
      <c r="S30" s="67">
        <v>70.414000000000001</v>
      </c>
      <c r="T30" s="68">
        <v>0.49</v>
      </c>
      <c r="U30" s="68">
        <v>415.67</v>
      </c>
      <c r="V30" s="97">
        <v>29.27</v>
      </c>
    </row>
    <row r="31" spans="1:22" ht="12.75" x14ac:dyDescent="0.2">
      <c r="A31" s="347"/>
      <c r="B31" s="64">
        <v>24</v>
      </c>
      <c r="C31" s="189" t="s">
        <v>206</v>
      </c>
      <c r="D31" s="189" t="s">
        <v>207</v>
      </c>
      <c r="E31" s="190" t="s">
        <v>437</v>
      </c>
      <c r="F31" s="190" t="s">
        <v>209</v>
      </c>
      <c r="G31" s="188">
        <v>20</v>
      </c>
      <c r="H31" s="188">
        <v>1984</v>
      </c>
      <c r="I31" s="191">
        <v>15.282</v>
      </c>
      <c r="J31" s="191">
        <v>1.9550000000000001</v>
      </c>
      <c r="K31" s="191">
        <v>4.806</v>
      </c>
      <c r="L31" s="191">
        <v>-0.376</v>
      </c>
      <c r="M31" s="191">
        <v>1.601</v>
      </c>
      <c r="N31" s="191">
        <v>7.2949999999999999</v>
      </c>
      <c r="O31" s="192">
        <v>1050.8499999999999</v>
      </c>
      <c r="P31" s="191">
        <v>7.2949999999999999</v>
      </c>
      <c r="Q31" s="192">
        <v>1050.8499999999999</v>
      </c>
      <c r="R31" s="193">
        <v>6.9419993338725797E-3</v>
      </c>
      <c r="S31" s="191">
        <v>58.2</v>
      </c>
      <c r="T31" s="194">
        <v>0.40402436123138413</v>
      </c>
      <c r="U31" s="194">
        <v>416.51996003235479</v>
      </c>
      <c r="V31" s="285">
        <v>24.241461673883048</v>
      </c>
    </row>
    <row r="32" spans="1:22" ht="12.75" x14ac:dyDescent="0.2">
      <c r="A32" s="347"/>
      <c r="B32" s="64">
        <v>25</v>
      </c>
      <c r="C32" s="189" t="s">
        <v>206</v>
      </c>
      <c r="D32" s="189" t="s">
        <v>207</v>
      </c>
      <c r="E32" s="190" t="s">
        <v>442</v>
      </c>
      <c r="F32" s="190" t="s">
        <v>209</v>
      </c>
      <c r="G32" s="188">
        <v>20</v>
      </c>
      <c r="H32" s="188">
        <v>1981</v>
      </c>
      <c r="I32" s="191">
        <v>14.162000000000001</v>
      </c>
      <c r="J32" s="191">
        <v>1.8129999999999999</v>
      </c>
      <c r="K32" s="191">
        <v>3.4180000000000001</v>
      </c>
      <c r="L32" s="191"/>
      <c r="M32" s="191">
        <v>1.607</v>
      </c>
      <c r="N32" s="191">
        <v>7.3220000000000001</v>
      </c>
      <c r="O32" s="192">
        <v>1041.52</v>
      </c>
      <c r="P32" s="191">
        <v>7.3220000000000001</v>
      </c>
      <c r="Q32" s="192">
        <v>1041.52</v>
      </c>
      <c r="R32" s="193">
        <v>7.030109839465397E-3</v>
      </c>
      <c r="S32" s="191">
        <v>58.2</v>
      </c>
      <c r="T32" s="194">
        <v>0.40915239265688613</v>
      </c>
      <c r="U32" s="194">
        <v>421.80659036792383</v>
      </c>
      <c r="V32" s="285">
        <v>24.549143559413167</v>
      </c>
    </row>
    <row r="33" spans="1:22" ht="12.75" x14ac:dyDescent="0.2">
      <c r="A33" s="347"/>
      <c r="B33" s="64">
        <v>26</v>
      </c>
      <c r="C33" s="189" t="s">
        <v>236</v>
      </c>
      <c r="D33" s="189" t="s">
        <v>237</v>
      </c>
      <c r="E33" s="190" t="s">
        <v>241</v>
      </c>
      <c r="F33" s="190" t="s">
        <v>39</v>
      </c>
      <c r="G33" s="188">
        <v>36</v>
      </c>
      <c r="H33" s="188" t="s">
        <v>51</v>
      </c>
      <c r="I33" s="199">
        <v>17.151</v>
      </c>
      <c r="J33" s="199">
        <v>1.974</v>
      </c>
      <c r="K33" s="199">
        <v>4.3929999999999998</v>
      </c>
      <c r="L33" s="199">
        <v>0</v>
      </c>
      <c r="M33" s="191">
        <v>3.5587200000000005</v>
      </c>
      <c r="N33" s="191">
        <v>7.2252800000000006</v>
      </c>
      <c r="O33" s="192">
        <v>1482.56</v>
      </c>
      <c r="P33" s="191">
        <v>10.784000000000001</v>
      </c>
      <c r="Q33" s="192">
        <v>1482.56</v>
      </c>
      <c r="R33" s="193">
        <v>7.2739045974530552E-3</v>
      </c>
      <c r="S33" s="191">
        <v>64.31</v>
      </c>
      <c r="T33" s="194">
        <v>0.46778480466220601</v>
      </c>
      <c r="U33" s="194">
        <v>436.4342758471833</v>
      </c>
      <c r="V33" s="285">
        <v>28.067088279732356</v>
      </c>
    </row>
    <row r="34" spans="1:22" ht="12.75" x14ac:dyDescent="0.2">
      <c r="A34" s="347"/>
      <c r="B34" s="64">
        <v>27</v>
      </c>
      <c r="C34" s="189" t="s">
        <v>891</v>
      </c>
      <c r="D34" s="189" t="s">
        <v>892</v>
      </c>
      <c r="E34" s="65" t="s">
        <v>893</v>
      </c>
      <c r="F34" s="85" t="s">
        <v>894</v>
      </c>
      <c r="G34" s="64">
        <v>20</v>
      </c>
      <c r="H34" s="64">
        <v>1988</v>
      </c>
      <c r="I34" s="67">
        <v>12.659000000000001</v>
      </c>
      <c r="J34" s="67">
        <v>1.9573</v>
      </c>
      <c r="K34" s="67">
        <v>2.6520000000000001</v>
      </c>
      <c r="L34" s="67">
        <v>-1.9300000000000095E-2</v>
      </c>
      <c r="M34" s="67">
        <v>1.4523999999999999</v>
      </c>
      <c r="N34" s="67">
        <v>6.6166000000000009</v>
      </c>
      <c r="O34" s="66">
        <v>1097.25</v>
      </c>
      <c r="P34" s="67">
        <v>8.0690000000000008</v>
      </c>
      <c r="Q34" s="66">
        <v>1097.25</v>
      </c>
      <c r="R34" s="138">
        <v>7.3538391433128287E-3</v>
      </c>
      <c r="S34" s="67">
        <v>68.2</v>
      </c>
      <c r="T34" s="68">
        <v>0.50153182957393494</v>
      </c>
      <c r="U34" s="68">
        <v>441.23034859876969</v>
      </c>
      <c r="V34" s="97">
        <v>30.091909774436097</v>
      </c>
    </row>
    <row r="35" spans="1:22" ht="12.75" x14ac:dyDescent="0.2">
      <c r="A35" s="347"/>
      <c r="B35" s="64">
        <v>28</v>
      </c>
      <c r="C35" s="189" t="s">
        <v>357</v>
      </c>
      <c r="D35" s="189" t="s">
        <v>358</v>
      </c>
      <c r="E35" s="65" t="s">
        <v>361</v>
      </c>
      <c r="F35" s="85" t="s">
        <v>175</v>
      </c>
      <c r="G35" s="64">
        <v>32</v>
      </c>
      <c r="H35" s="64">
        <v>1980</v>
      </c>
      <c r="I35" s="67">
        <v>25.6</v>
      </c>
      <c r="J35" s="67">
        <v>5</v>
      </c>
      <c r="K35" s="67">
        <v>5.6</v>
      </c>
      <c r="L35" s="67">
        <v>-0.9</v>
      </c>
      <c r="M35" s="67">
        <v>2.9</v>
      </c>
      <c r="N35" s="67">
        <v>13</v>
      </c>
      <c r="O35" s="66">
        <v>1835.3</v>
      </c>
      <c r="P35" s="67">
        <v>13</v>
      </c>
      <c r="Q35" s="66">
        <v>1768.4</v>
      </c>
      <c r="R35" s="138">
        <v>7.3699999999999998E-3</v>
      </c>
      <c r="S35" s="67">
        <v>80</v>
      </c>
      <c r="T35" s="68">
        <v>0.59</v>
      </c>
      <c r="U35" s="68">
        <v>442.1</v>
      </c>
      <c r="V35" s="97">
        <v>35.369999999999997</v>
      </c>
    </row>
    <row r="36" spans="1:22" ht="12.75" x14ac:dyDescent="0.2">
      <c r="A36" s="347"/>
      <c r="B36" s="64">
        <v>29</v>
      </c>
      <c r="C36" s="189" t="s">
        <v>137</v>
      </c>
      <c r="D36" s="189" t="s">
        <v>138</v>
      </c>
      <c r="E36" s="190" t="s">
        <v>628</v>
      </c>
      <c r="F36" s="190" t="s">
        <v>384</v>
      </c>
      <c r="G36" s="188">
        <v>121</v>
      </c>
      <c r="H36" s="188">
        <v>1966</v>
      </c>
      <c r="I36" s="191">
        <v>63.401000000000003</v>
      </c>
      <c r="J36" s="191">
        <v>7.8558000000000003</v>
      </c>
      <c r="K36" s="191">
        <v>12</v>
      </c>
      <c r="L36" s="191">
        <v>0.82020000000000004</v>
      </c>
      <c r="M36" s="191">
        <v>7.6905000000000001</v>
      </c>
      <c r="N36" s="191">
        <v>35.034500000000001</v>
      </c>
      <c r="O36" s="192">
        <v>5780.94</v>
      </c>
      <c r="P36" s="191">
        <v>42.724899999999998</v>
      </c>
      <c r="Q36" s="192">
        <v>5780.94</v>
      </c>
      <c r="R36" s="193">
        <v>7.3906492715717512E-3</v>
      </c>
      <c r="S36" s="191">
        <v>58.97</v>
      </c>
      <c r="T36" s="194">
        <v>0.43582658754458614</v>
      </c>
      <c r="U36" s="194">
        <v>443.43895629430506</v>
      </c>
      <c r="V36" s="285">
        <v>26.149595252675169</v>
      </c>
    </row>
    <row r="37" spans="1:22" ht="12.75" x14ac:dyDescent="0.2">
      <c r="A37" s="347"/>
      <c r="B37" s="64">
        <v>30</v>
      </c>
      <c r="C37" s="189" t="s">
        <v>264</v>
      </c>
      <c r="D37" s="189" t="s">
        <v>265</v>
      </c>
      <c r="E37" s="189" t="s">
        <v>276</v>
      </c>
      <c r="F37" s="197" t="s">
        <v>39</v>
      </c>
      <c r="G37" s="198">
        <v>60</v>
      </c>
      <c r="H37" s="198">
        <v>1968</v>
      </c>
      <c r="I37" s="67">
        <v>31.47</v>
      </c>
      <c r="J37" s="67">
        <v>4.657</v>
      </c>
      <c r="K37" s="67">
        <v>6.9649999999999999</v>
      </c>
      <c r="L37" s="67">
        <v>-0.47499999999999998</v>
      </c>
      <c r="M37" s="67">
        <v>3.6581000000000001</v>
      </c>
      <c r="N37" s="67">
        <v>16.6648</v>
      </c>
      <c r="O37" s="200">
        <v>2725.93</v>
      </c>
      <c r="P37" s="67">
        <v>20.323</v>
      </c>
      <c r="Q37" s="200">
        <v>2725.93</v>
      </c>
      <c r="R37" s="138">
        <v>7.4599999999999996E-3</v>
      </c>
      <c r="S37" s="67">
        <v>70.414000000000001</v>
      </c>
      <c r="T37" s="68">
        <v>0.52</v>
      </c>
      <c r="U37" s="68">
        <v>447.33</v>
      </c>
      <c r="V37" s="97">
        <v>31.5</v>
      </c>
    </row>
    <row r="38" spans="1:22" ht="12.75" x14ac:dyDescent="0.2">
      <c r="A38" s="347"/>
      <c r="B38" s="64">
        <v>31</v>
      </c>
      <c r="C38" s="189" t="s">
        <v>195</v>
      </c>
      <c r="D38" s="189" t="s">
        <v>372</v>
      </c>
      <c r="E38" s="190" t="s">
        <v>720</v>
      </c>
      <c r="F38" s="190" t="s">
        <v>39</v>
      </c>
      <c r="G38" s="188">
        <v>60</v>
      </c>
      <c r="H38" s="188">
        <v>1967</v>
      </c>
      <c r="I38" s="191">
        <v>33.702960000000004</v>
      </c>
      <c r="J38" s="191">
        <v>5.4060000000000006</v>
      </c>
      <c r="K38" s="191">
        <v>7.8785820000000006</v>
      </c>
      <c r="L38" s="191">
        <v>7.9960000000000003E-2</v>
      </c>
      <c r="M38" s="191"/>
      <c r="N38" s="191">
        <v>20.338418000000001</v>
      </c>
      <c r="O38" s="192">
        <v>2703.07</v>
      </c>
      <c r="P38" s="191">
        <v>20.338418000000001</v>
      </c>
      <c r="Q38" s="192">
        <v>2703.07</v>
      </c>
      <c r="R38" s="193">
        <v>7.5241921222905803E-3</v>
      </c>
      <c r="S38" s="191">
        <v>55.15</v>
      </c>
      <c r="T38" s="194">
        <v>0.41495919554432548</v>
      </c>
      <c r="U38" s="194">
        <v>451.45152733743481</v>
      </c>
      <c r="V38" s="285">
        <v>24.897551732659529</v>
      </c>
    </row>
    <row r="39" spans="1:22" ht="12.75" x14ac:dyDescent="0.2">
      <c r="A39" s="347"/>
      <c r="B39" s="64">
        <v>32</v>
      </c>
      <c r="C39" s="189" t="s">
        <v>139</v>
      </c>
      <c r="D39" s="189" t="s">
        <v>140</v>
      </c>
      <c r="E39" s="190" t="s">
        <v>388</v>
      </c>
      <c r="F39" s="190" t="s">
        <v>39</v>
      </c>
      <c r="G39" s="188">
        <v>29</v>
      </c>
      <c r="H39" s="188">
        <v>1984</v>
      </c>
      <c r="I39" s="191">
        <v>16.216000000000001</v>
      </c>
      <c r="J39" s="191">
        <v>2.754</v>
      </c>
      <c r="K39" s="191">
        <v>2.1800000000000002</v>
      </c>
      <c r="L39" s="191">
        <v>0.32400000000000001</v>
      </c>
      <c r="M39" s="191">
        <v>2.0310000000000001</v>
      </c>
      <c r="N39" s="191">
        <v>9.2509999999999994</v>
      </c>
      <c r="O39" s="192">
        <v>1486.56</v>
      </c>
      <c r="P39" s="191">
        <v>11.282</v>
      </c>
      <c r="Q39" s="192">
        <v>1486.56</v>
      </c>
      <c r="R39" s="193">
        <v>7.5893337638574965E-3</v>
      </c>
      <c r="S39" s="191">
        <v>51.6661</v>
      </c>
      <c r="T39" s="194">
        <v>0.3921112771768378</v>
      </c>
      <c r="U39" s="194">
        <v>455.36002583144978</v>
      </c>
      <c r="V39" s="285">
        <v>23.526676630610268</v>
      </c>
    </row>
    <row r="40" spans="1:22" ht="12.75" x14ac:dyDescent="0.2">
      <c r="A40" s="347"/>
      <c r="B40" s="64">
        <v>33</v>
      </c>
      <c r="C40" s="195" t="s">
        <v>198</v>
      </c>
      <c r="D40" s="196" t="s">
        <v>199</v>
      </c>
      <c r="E40" s="190" t="s">
        <v>423</v>
      </c>
      <c r="F40" s="190" t="s">
        <v>184</v>
      </c>
      <c r="G40" s="188">
        <v>41</v>
      </c>
      <c r="H40" s="188" t="s">
        <v>51</v>
      </c>
      <c r="I40" s="191">
        <v>24.088990000000003</v>
      </c>
      <c r="J40" s="191">
        <v>2.8025139999999999</v>
      </c>
      <c r="K40" s="191">
        <v>4.245736</v>
      </c>
      <c r="L40" s="191">
        <v>-9.9519999999999997E-2</v>
      </c>
      <c r="M40" s="191">
        <v>1.7140280000000001</v>
      </c>
      <c r="N40" s="191">
        <v>15.426232000000001</v>
      </c>
      <c r="O40" s="192">
        <v>315.8</v>
      </c>
      <c r="P40" s="191">
        <v>17.140260000000001</v>
      </c>
      <c r="Q40" s="192">
        <v>2253.5700000000002</v>
      </c>
      <c r="R40" s="193">
        <v>7.6058254236611245E-3</v>
      </c>
      <c r="S40" s="191">
        <v>57.552</v>
      </c>
      <c r="T40" s="194">
        <v>0.43773046478254501</v>
      </c>
      <c r="U40" s="194">
        <v>456.34952541966743</v>
      </c>
      <c r="V40" s="285">
        <v>26.263827886952697</v>
      </c>
    </row>
    <row r="41" spans="1:22" ht="12.75" x14ac:dyDescent="0.2">
      <c r="A41" s="347"/>
      <c r="B41" s="64">
        <v>34</v>
      </c>
      <c r="C41" s="189" t="s">
        <v>264</v>
      </c>
      <c r="D41" s="189" t="s">
        <v>265</v>
      </c>
      <c r="E41" s="189" t="s">
        <v>277</v>
      </c>
      <c r="F41" s="197" t="s">
        <v>39</v>
      </c>
      <c r="G41" s="198">
        <v>60</v>
      </c>
      <c r="H41" s="198">
        <v>1980</v>
      </c>
      <c r="I41" s="67">
        <v>36.44</v>
      </c>
      <c r="J41" s="67">
        <v>5.7980999999999998</v>
      </c>
      <c r="K41" s="67">
        <v>6.3974000000000002</v>
      </c>
      <c r="L41" s="67">
        <v>0.47489999999999999</v>
      </c>
      <c r="M41" s="67">
        <v>4.2785000000000002</v>
      </c>
      <c r="N41" s="67">
        <v>19.491099999999999</v>
      </c>
      <c r="O41" s="200">
        <v>3117.83</v>
      </c>
      <c r="P41" s="67">
        <v>23.769600000000001</v>
      </c>
      <c r="Q41" s="200">
        <v>3117.83</v>
      </c>
      <c r="R41" s="138">
        <v>7.62E-3</v>
      </c>
      <c r="S41" s="67">
        <v>70.414000000000001</v>
      </c>
      <c r="T41" s="68">
        <v>0.54</v>
      </c>
      <c r="U41" s="68">
        <v>457.43</v>
      </c>
      <c r="V41" s="97">
        <v>32.21</v>
      </c>
    </row>
    <row r="42" spans="1:22" ht="12.75" x14ac:dyDescent="0.2">
      <c r="A42" s="347"/>
      <c r="B42" s="64">
        <v>35</v>
      </c>
      <c r="C42" s="195" t="s">
        <v>198</v>
      </c>
      <c r="D42" s="196" t="s">
        <v>199</v>
      </c>
      <c r="E42" s="190" t="s">
        <v>424</v>
      </c>
      <c r="F42" s="190" t="s">
        <v>184</v>
      </c>
      <c r="G42" s="188">
        <v>40</v>
      </c>
      <c r="H42" s="188" t="s">
        <v>51</v>
      </c>
      <c r="I42" s="191">
        <v>25.760978000000001</v>
      </c>
      <c r="J42" s="191">
        <v>3.2809919999999999</v>
      </c>
      <c r="K42" s="191">
        <v>5.6815290000000003</v>
      </c>
      <c r="L42" s="191">
        <v>-0.32299</v>
      </c>
      <c r="M42" s="191">
        <v>1.7121470000000001</v>
      </c>
      <c r="N42" s="191">
        <v>15.4093</v>
      </c>
      <c r="O42" s="192">
        <v>2233.8000000000002</v>
      </c>
      <c r="P42" s="191">
        <v>17.12144</v>
      </c>
      <c r="Q42" s="192">
        <v>2233.8000000000002</v>
      </c>
      <c r="R42" s="193">
        <v>7.664714835705971E-3</v>
      </c>
      <c r="S42" s="191">
        <v>57.552</v>
      </c>
      <c r="T42" s="194">
        <v>0.44111966822455007</v>
      </c>
      <c r="U42" s="194">
        <v>459.88289014235829</v>
      </c>
      <c r="V42" s="285">
        <v>26.467180093473004</v>
      </c>
    </row>
    <row r="43" spans="1:22" ht="12.75" x14ac:dyDescent="0.2">
      <c r="A43" s="347"/>
      <c r="B43" s="64">
        <v>36</v>
      </c>
      <c r="C43" s="189" t="s">
        <v>206</v>
      </c>
      <c r="D43" s="189" t="s">
        <v>207</v>
      </c>
      <c r="E43" s="190" t="s">
        <v>440</v>
      </c>
      <c r="F43" s="190" t="s">
        <v>209</v>
      </c>
      <c r="G43" s="188">
        <v>20</v>
      </c>
      <c r="H43" s="188">
        <v>1982</v>
      </c>
      <c r="I43" s="191">
        <v>17.5</v>
      </c>
      <c r="J43" s="191">
        <v>1.899</v>
      </c>
      <c r="K43" s="191">
        <v>5.5789999999999997</v>
      </c>
      <c r="L43" s="191">
        <v>0.13700000000000001</v>
      </c>
      <c r="M43" s="191">
        <v>1.778</v>
      </c>
      <c r="N43" s="191">
        <v>8.1050000000000004</v>
      </c>
      <c r="O43" s="192">
        <v>1051.81</v>
      </c>
      <c r="P43" s="191">
        <v>8.1050000000000004</v>
      </c>
      <c r="Q43" s="192">
        <v>1051.81</v>
      </c>
      <c r="R43" s="193">
        <v>7.7057643490744537E-3</v>
      </c>
      <c r="S43" s="191">
        <v>58.2</v>
      </c>
      <c r="T43" s="194">
        <v>0.44847548511613322</v>
      </c>
      <c r="U43" s="194">
        <v>462.34586094446723</v>
      </c>
      <c r="V43" s="285">
        <v>26.908529106967997</v>
      </c>
    </row>
    <row r="44" spans="1:22" ht="12.75" x14ac:dyDescent="0.2">
      <c r="A44" s="347"/>
      <c r="B44" s="64">
        <v>37</v>
      </c>
      <c r="C44" s="189" t="s">
        <v>206</v>
      </c>
      <c r="D44" s="189" t="s">
        <v>207</v>
      </c>
      <c r="E44" s="190" t="s">
        <v>438</v>
      </c>
      <c r="F44" s="190" t="s">
        <v>209</v>
      </c>
      <c r="G44" s="188">
        <v>20</v>
      </c>
      <c r="H44" s="188">
        <v>1984</v>
      </c>
      <c r="I44" s="191">
        <v>16.14</v>
      </c>
      <c r="J44" s="191">
        <v>1.849</v>
      </c>
      <c r="K44" s="191">
        <v>4.4640000000000004</v>
      </c>
      <c r="L44" s="191">
        <v>-0.11</v>
      </c>
      <c r="M44" s="191">
        <v>1.788</v>
      </c>
      <c r="N44" s="191">
        <v>8.1489999999999991</v>
      </c>
      <c r="O44" s="192">
        <v>1056.5999999999999</v>
      </c>
      <c r="P44" s="191">
        <v>8.1489999999999991</v>
      </c>
      <c r="Q44" s="192">
        <v>1056.5999999999999</v>
      </c>
      <c r="R44" s="193">
        <v>7.7124739731213327E-3</v>
      </c>
      <c r="S44" s="191">
        <v>58.2</v>
      </c>
      <c r="T44" s="194">
        <v>0.44886598523566157</v>
      </c>
      <c r="U44" s="194">
        <v>462.74843838727998</v>
      </c>
      <c r="V44" s="285">
        <v>26.931959114139694</v>
      </c>
    </row>
    <row r="45" spans="1:22" ht="12.75" x14ac:dyDescent="0.2">
      <c r="A45" s="347"/>
      <c r="B45" s="64">
        <v>38</v>
      </c>
      <c r="C45" s="195" t="s">
        <v>198</v>
      </c>
      <c r="D45" s="196" t="s">
        <v>199</v>
      </c>
      <c r="E45" s="190" t="s">
        <v>573</v>
      </c>
      <c r="F45" s="190" t="s">
        <v>184</v>
      </c>
      <c r="G45" s="188">
        <v>40</v>
      </c>
      <c r="H45" s="188" t="s">
        <v>51</v>
      </c>
      <c r="I45" s="191">
        <v>25.174959999999999</v>
      </c>
      <c r="J45" s="191">
        <v>3.081188</v>
      </c>
      <c r="K45" s="191">
        <v>4.575742</v>
      </c>
      <c r="L45" s="191">
        <v>-2.1190000000000001E-2</v>
      </c>
      <c r="M45" s="191">
        <v>1.753924</v>
      </c>
      <c r="N45" s="191">
        <v>15.785296000000001</v>
      </c>
      <c r="O45" s="192">
        <v>2273.83</v>
      </c>
      <c r="P45" s="191">
        <v>17.53922</v>
      </c>
      <c r="Q45" s="192">
        <v>2273.83</v>
      </c>
      <c r="R45" s="193">
        <v>7.7135142029087491E-3</v>
      </c>
      <c r="S45" s="191">
        <v>57.552</v>
      </c>
      <c r="T45" s="194">
        <v>0.44392816940580432</v>
      </c>
      <c r="U45" s="194">
        <v>462.81085217452494</v>
      </c>
      <c r="V45" s="285">
        <v>26.635690164348258</v>
      </c>
    </row>
    <row r="46" spans="1:22" ht="12.75" x14ac:dyDescent="0.2">
      <c r="A46" s="347"/>
      <c r="B46" s="64">
        <v>39</v>
      </c>
      <c r="C46" s="189" t="s">
        <v>195</v>
      </c>
      <c r="D46" s="189" t="s">
        <v>372</v>
      </c>
      <c r="E46" s="190" t="s">
        <v>563</v>
      </c>
      <c r="F46" s="190" t="s">
        <v>39</v>
      </c>
      <c r="G46" s="188">
        <v>45</v>
      </c>
      <c r="H46" s="188" t="s">
        <v>51</v>
      </c>
      <c r="I46" s="191">
        <v>27.709579999999995</v>
      </c>
      <c r="J46" s="191">
        <v>3.927</v>
      </c>
      <c r="K46" s="191">
        <v>6.592117</v>
      </c>
      <c r="L46" s="191">
        <v>-1.0024200000000001</v>
      </c>
      <c r="M46" s="191"/>
      <c r="N46" s="191">
        <v>18.192882999999998</v>
      </c>
      <c r="O46" s="192">
        <v>2325.65</v>
      </c>
      <c r="P46" s="191">
        <v>18.192882999999998</v>
      </c>
      <c r="Q46" s="192">
        <v>2325.65</v>
      </c>
      <c r="R46" s="193">
        <v>7.8227089200868568E-3</v>
      </c>
      <c r="S46" s="191">
        <v>55.15</v>
      </c>
      <c r="T46" s="194">
        <v>0.43142239694279017</v>
      </c>
      <c r="U46" s="194">
        <v>469.36253520521143</v>
      </c>
      <c r="V46" s="285">
        <v>25.88534381656741</v>
      </c>
    </row>
    <row r="47" spans="1:22" ht="12.75" x14ac:dyDescent="0.2">
      <c r="A47" s="347"/>
      <c r="B47" s="64">
        <v>40</v>
      </c>
      <c r="C47" s="65" t="s">
        <v>172</v>
      </c>
      <c r="D47" s="65" t="s">
        <v>173</v>
      </c>
      <c r="E47" s="202" t="s">
        <v>545</v>
      </c>
      <c r="F47" s="202" t="s">
        <v>175</v>
      </c>
      <c r="G47" s="201">
        <v>12</v>
      </c>
      <c r="H47" s="201" t="s">
        <v>51</v>
      </c>
      <c r="I47" s="203">
        <f>SUM(J47:N47)</f>
        <v>9</v>
      </c>
      <c r="J47" s="203">
        <v>1.4722</v>
      </c>
      <c r="K47" s="203">
        <v>1.7796000000000001</v>
      </c>
      <c r="L47" s="203">
        <v>0.21079999999999999</v>
      </c>
      <c r="M47" s="203">
        <v>0</v>
      </c>
      <c r="N47" s="203">
        <v>5.5373999999999999</v>
      </c>
      <c r="O47" s="204">
        <v>705.43</v>
      </c>
      <c r="P47" s="203">
        <f>N47</f>
        <v>5.5373999999999999</v>
      </c>
      <c r="Q47" s="204">
        <f>O47</f>
        <v>705.43</v>
      </c>
      <c r="R47" s="205">
        <f>P47/Q47</f>
        <v>7.8496803368158438E-3</v>
      </c>
      <c r="S47" s="203">
        <v>43.4</v>
      </c>
      <c r="T47" s="206">
        <f>R47*S47</f>
        <v>0.34067612661780761</v>
      </c>
      <c r="U47" s="206">
        <f>R47*60*1000</f>
        <v>470.9808202089506</v>
      </c>
      <c r="V47" s="286">
        <f>U47*S47/1000</f>
        <v>20.440567597068458</v>
      </c>
    </row>
    <row r="48" spans="1:22" s="2" customFormat="1" ht="12.75" x14ac:dyDescent="0.2">
      <c r="A48" s="347"/>
      <c r="B48" s="64">
        <v>41</v>
      </c>
      <c r="C48" s="189" t="s">
        <v>496</v>
      </c>
      <c r="D48" s="189" t="s">
        <v>497</v>
      </c>
      <c r="E48" s="65" t="s">
        <v>506</v>
      </c>
      <c r="F48" s="85" t="s">
        <v>39</v>
      </c>
      <c r="G48" s="64">
        <v>20</v>
      </c>
      <c r="H48" s="64">
        <v>1975</v>
      </c>
      <c r="I48" s="67">
        <v>13</v>
      </c>
      <c r="J48" s="67">
        <v>2.2000000000000002</v>
      </c>
      <c r="K48" s="67">
        <v>3.3</v>
      </c>
      <c r="L48" s="67">
        <v>-0.6</v>
      </c>
      <c r="M48" s="67">
        <v>1.5</v>
      </c>
      <c r="N48" s="67">
        <v>6.7</v>
      </c>
      <c r="O48" s="66"/>
      <c r="P48" s="67">
        <v>8.1</v>
      </c>
      <c r="Q48" s="66">
        <v>1028.5</v>
      </c>
      <c r="R48" s="138">
        <v>7.9100000000000004E-3</v>
      </c>
      <c r="S48" s="67">
        <v>74.400000000000006</v>
      </c>
      <c r="T48" s="68">
        <v>0.59</v>
      </c>
      <c r="U48" s="68">
        <v>474.67</v>
      </c>
      <c r="V48" s="97">
        <v>35.32</v>
      </c>
    </row>
    <row r="49" spans="1:22" s="2" customFormat="1" ht="12.75" x14ac:dyDescent="0.2">
      <c r="A49" s="347"/>
      <c r="B49" s="64">
        <v>42</v>
      </c>
      <c r="C49" s="207" t="s">
        <v>528</v>
      </c>
      <c r="D49" s="207" t="s">
        <v>529</v>
      </c>
      <c r="E49" s="190" t="s">
        <v>579</v>
      </c>
      <c r="F49" s="208" t="s">
        <v>184</v>
      </c>
      <c r="G49" s="209">
        <v>22</v>
      </c>
      <c r="H49" s="209">
        <v>1986</v>
      </c>
      <c r="I49" s="199">
        <v>15.9</v>
      </c>
      <c r="J49" s="199">
        <v>2.2999999999999998</v>
      </c>
      <c r="K49" s="199">
        <v>4.2</v>
      </c>
      <c r="L49" s="199">
        <v>0.1</v>
      </c>
      <c r="M49" s="199">
        <v>0</v>
      </c>
      <c r="N49" s="199">
        <v>9.3000000000000007</v>
      </c>
      <c r="O49" s="210">
        <v>10171</v>
      </c>
      <c r="P49" s="199">
        <v>9.3000000000000007</v>
      </c>
      <c r="Q49" s="210">
        <v>1171</v>
      </c>
      <c r="R49" s="211">
        <v>7.9299999999999995E-3</v>
      </c>
      <c r="S49" s="199">
        <v>71.83</v>
      </c>
      <c r="T49" s="212">
        <v>0.56999999999999995</v>
      </c>
      <c r="U49" s="212">
        <v>475.7</v>
      </c>
      <c r="V49" s="287">
        <v>34.17</v>
      </c>
    </row>
    <row r="50" spans="1:22" s="2" customFormat="1" ht="12.75" x14ac:dyDescent="0.2">
      <c r="A50" s="347"/>
      <c r="B50" s="64">
        <v>43</v>
      </c>
      <c r="C50" s="189" t="s">
        <v>210</v>
      </c>
      <c r="D50" s="189" t="s">
        <v>211</v>
      </c>
      <c r="E50" s="190" t="s">
        <v>803</v>
      </c>
      <c r="F50" s="190" t="s">
        <v>39</v>
      </c>
      <c r="G50" s="188">
        <v>30</v>
      </c>
      <c r="H50" s="188">
        <v>1992</v>
      </c>
      <c r="I50" s="191">
        <v>20.655000000000001</v>
      </c>
      <c r="J50" s="191">
        <v>2.1579999999999999</v>
      </c>
      <c r="K50" s="191">
        <v>5.5720000000000001</v>
      </c>
      <c r="L50" s="191">
        <v>-6.6000000000000003E-2</v>
      </c>
      <c r="M50" s="191"/>
      <c r="N50" s="191">
        <v>12.991</v>
      </c>
      <c r="O50" s="192">
        <v>1636.64</v>
      </c>
      <c r="P50" s="191">
        <v>12.991</v>
      </c>
      <c r="Q50" s="192">
        <v>1636.64</v>
      </c>
      <c r="R50" s="193">
        <v>7.937603871346172E-3</v>
      </c>
      <c r="S50" s="191">
        <v>71</v>
      </c>
      <c r="T50" s="194">
        <v>0.56356987486557819</v>
      </c>
      <c r="U50" s="194">
        <v>476.25623228077029</v>
      </c>
      <c r="V50" s="285">
        <v>33.814192491934691</v>
      </c>
    </row>
    <row r="51" spans="1:22" s="2" customFormat="1" ht="12.75" x14ac:dyDescent="0.2">
      <c r="A51" s="347"/>
      <c r="B51" s="64">
        <v>44</v>
      </c>
      <c r="C51" s="189" t="s">
        <v>891</v>
      </c>
      <c r="D51" s="189" t="s">
        <v>892</v>
      </c>
      <c r="E51" s="65" t="s">
        <v>897</v>
      </c>
      <c r="F51" s="85" t="s">
        <v>894</v>
      </c>
      <c r="G51" s="64">
        <v>50</v>
      </c>
      <c r="H51" s="64">
        <v>1972</v>
      </c>
      <c r="I51" s="67">
        <v>32.000999999999998</v>
      </c>
      <c r="J51" s="67">
        <v>3.5443000000000002</v>
      </c>
      <c r="K51" s="67">
        <v>7.1980000000000004</v>
      </c>
      <c r="L51" s="67">
        <v>0.22969999999999979</v>
      </c>
      <c r="M51" s="67">
        <v>3.7852999999999999</v>
      </c>
      <c r="N51" s="67">
        <v>17.2437</v>
      </c>
      <c r="O51" s="66">
        <v>2624.04</v>
      </c>
      <c r="P51" s="67">
        <v>21.029</v>
      </c>
      <c r="Q51" s="66">
        <v>2624.04</v>
      </c>
      <c r="R51" s="138">
        <v>8.0139784454505269E-3</v>
      </c>
      <c r="S51" s="67">
        <v>68.2</v>
      </c>
      <c r="T51" s="68">
        <v>0.54655332997972594</v>
      </c>
      <c r="U51" s="68">
        <v>480.83870672703159</v>
      </c>
      <c r="V51" s="97">
        <v>32.793199798783554</v>
      </c>
    </row>
    <row r="52" spans="1:22" s="2" customFormat="1" ht="12.75" x14ac:dyDescent="0.2">
      <c r="A52" s="347"/>
      <c r="B52" s="64">
        <v>45</v>
      </c>
      <c r="C52" s="189" t="s">
        <v>357</v>
      </c>
      <c r="D52" s="189" t="s">
        <v>358</v>
      </c>
      <c r="E52" s="65" t="s">
        <v>360</v>
      </c>
      <c r="F52" s="85" t="s">
        <v>175</v>
      </c>
      <c r="G52" s="64">
        <v>22</v>
      </c>
      <c r="H52" s="64">
        <v>1991</v>
      </c>
      <c r="I52" s="67">
        <v>17</v>
      </c>
      <c r="J52" s="67">
        <v>1.1000000000000001</v>
      </c>
      <c r="K52" s="67">
        <v>4.0999999999999996</v>
      </c>
      <c r="L52" s="67">
        <v>0.3</v>
      </c>
      <c r="M52" s="67">
        <v>2.1</v>
      </c>
      <c r="N52" s="67">
        <v>9.4</v>
      </c>
      <c r="O52" s="66">
        <v>1170.2</v>
      </c>
      <c r="P52" s="67">
        <v>9.4</v>
      </c>
      <c r="Q52" s="66">
        <v>1170.2</v>
      </c>
      <c r="R52" s="138">
        <v>8.0300000000000007E-3</v>
      </c>
      <c r="S52" s="67">
        <v>80</v>
      </c>
      <c r="T52" s="68">
        <v>0.64</v>
      </c>
      <c r="U52" s="68">
        <v>481.97</v>
      </c>
      <c r="V52" s="97">
        <v>38.56</v>
      </c>
    </row>
    <row r="53" spans="1:22" s="2" customFormat="1" ht="12.75" x14ac:dyDescent="0.2">
      <c r="A53" s="347"/>
      <c r="B53" s="64">
        <v>46</v>
      </c>
      <c r="C53" s="189" t="s">
        <v>137</v>
      </c>
      <c r="D53" s="189" t="s">
        <v>138</v>
      </c>
      <c r="E53" s="190" t="s">
        <v>629</v>
      </c>
      <c r="F53" s="190" t="s">
        <v>385</v>
      </c>
      <c r="G53" s="188">
        <v>61</v>
      </c>
      <c r="H53" s="188">
        <v>2006</v>
      </c>
      <c r="I53" s="191">
        <v>47.180500000000002</v>
      </c>
      <c r="J53" s="191">
        <v>9.5114999999999998</v>
      </c>
      <c r="K53" s="191">
        <v>0</v>
      </c>
      <c r="L53" s="191">
        <v>1.4790000000000001</v>
      </c>
      <c r="M53" s="191">
        <v>3.262</v>
      </c>
      <c r="N53" s="191">
        <v>32.927999999999997</v>
      </c>
      <c r="O53" s="192">
        <v>4497.37</v>
      </c>
      <c r="P53" s="191">
        <v>36.19</v>
      </c>
      <c r="Q53" s="192">
        <v>4497.37</v>
      </c>
      <c r="R53" s="193">
        <v>8.0469252029519468E-3</v>
      </c>
      <c r="S53" s="191">
        <v>58.97</v>
      </c>
      <c r="T53" s="194">
        <v>0.4745271792180763</v>
      </c>
      <c r="U53" s="194">
        <v>482.81551217711683</v>
      </c>
      <c r="V53" s="285">
        <v>28.471630753084579</v>
      </c>
    </row>
    <row r="54" spans="1:22" s="2" customFormat="1" ht="12.75" x14ac:dyDescent="0.2">
      <c r="A54" s="347"/>
      <c r="B54" s="64">
        <v>47</v>
      </c>
      <c r="C54" s="189" t="s">
        <v>236</v>
      </c>
      <c r="D54" s="189" t="s">
        <v>237</v>
      </c>
      <c r="E54" s="190" t="s">
        <v>239</v>
      </c>
      <c r="F54" s="190" t="s">
        <v>39</v>
      </c>
      <c r="G54" s="188">
        <v>27</v>
      </c>
      <c r="H54" s="188" t="s">
        <v>51</v>
      </c>
      <c r="I54" s="199">
        <v>15.908999999999999</v>
      </c>
      <c r="J54" s="199">
        <v>2.2949999999999999</v>
      </c>
      <c r="K54" s="199">
        <v>2.7919999999999998</v>
      </c>
      <c r="L54" s="199">
        <v>0</v>
      </c>
      <c r="M54" s="191">
        <v>3.5712600000000001</v>
      </c>
      <c r="N54" s="191">
        <v>7.2507399999999995</v>
      </c>
      <c r="O54" s="192">
        <v>1344.29</v>
      </c>
      <c r="P54" s="191">
        <v>10.821999999999999</v>
      </c>
      <c r="Q54" s="192">
        <v>1344.29</v>
      </c>
      <c r="R54" s="193">
        <v>8.0503462794486308E-3</v>
      </c>
      <c r="S54" s="191">
        <v>64.31</v>
      </c>
      <c r="T54" s="194">
        <v>0.5177177692313415</v>
      </c>
      <c r="U54" s="194">
        <v>483.02077676691783</v>
      </c>
      <c r="V54" s="285">
        <v>31.063066153880484</v>
      </c>
    </row>
    <row r="55" spans="1:22" s="2" customFormat="1" ht="12.75" x14ac:dyDescent="0.2">
      <c r="A55" s="347"/>
      <c r="B55" s="64">
        <v>48</v>
      </c>
      <c r="C55" s="189" t="s">
        <v>891</v>
      </c>
      <c r="D55" s="189" t="s">
        <v>892</v>
      </c>
      <c r="E55" s="65" t="s">
        <v>895</v>
      </c>
      <c r="F55" s="85" t="s">
        <v>894</v>
      </c>
      <c r="G55" s="64">
        <v>20</v>
      </c>
      <c r="H55" s="64">
        <v>1987</v>
      </c>
      <c r="I55" s="67">
        <v>13.51</v>
      </c>
      <c r="J55" s="67">
        <v>1.6399000000000001</v>
      </c>
      <c r="K55" s="67">
        <v>2.8839999999999999</v>
      </c>
      <c r="L55" s="67">
        <v>0.34909999999999997</v>
      </c>
      <c r="M55" s="67">
        <v>1.5549999999999999</v>
      </c>
      <c r="N55" s="67">
        <v>7.0820000000000007</v>
      </c>
      <c r="O55" s="66">
        <v>1068</v>
      </c>
      <c r="P55" s="67">
        <v>8.6370000000000005</v>
      </c>
      <c r="Q55" s="66">
        <v>1068</v>
      </c>
      <c r="R55" s="138">
        <v>8.0870786516853942E-3</v>
      </c>
      <c r="S55" s="67">
        <v>68.2</v>
      </c>
      <c r="T55" s="68">
        <v>0.55153876404494395</v>
      </c>
      <c r="U55" s="68">
        <v>485.22471910112364</v>
      </c>
      <c r="V55" s="97">
        <v>33.092325842696638</v>
      </c>
    </row>
    <row r="56" spans="1:22" ht="12.75" x14ac:dyDescent="0.2">
      <c r="A56" s="347"/>
      <c r="B56" s="64">
        <v>49</v>
      </c>
      <c r="C56" s="65" t="s">
        <v>172</v>
      </c>
      <c r="D56" s="65" t="s">
        <v>173</v>
      </c>
      <c r="E56" s="202" t="s">
        <v>174</v>
      </c>
      <c r="F56" s="202" t="s">
        <v>175</v>
      </c>
      <c r="G56" s="201">
        <v>45</v>
      </c>
      <c r="H56" s="201" t="s">
        <v>51</v>
      </c>
      <c r="I56" s="203">
        <f>SUM(J56:N56)</f>
        <v>28</v>
      </c>
      <c r="J56" s="203">
        <v>5.3263999999999996</v>
      </c>
      <c r="K56" s="203">
        <v>8.9326000000000008</v>
      </c>
      <c r="L56" s="203">
        <v>-1.3994</v>
      </c>
      <c r="M56" s="203">
        <v>0</v>
      </c>
      <c r="N56" s="203">
        <v>15.1404</v>
      </c>
      <c r="O56" s="204">
        <v>1870.08</v>
      </c>
      <c r="P56" s="203">
        <f>N56</f>
        <v>15.1404</v>
      </c>
      <c r="Q56" s="204">
        <f>O56</f>
        <v>1870.08</v>
      </c>
      <c r="R56" s="205">
        <f>P56/Q56</f>
        <v>8.0961242299794657E-3</v>
      </c>
      <c r="S56" s="203">
        <v>43.4</v>
      </c>
      <c r="T56" s="206">
        <f>R56*S56</f>
        <v>0.35137179158110882</v>
      </c>
      <c r="U56" s="206">
        <f>R56*60*1000</f>
        <v>485.76745379876797</v>
      </c>
      <c r="V56" s="286">
        <f>U56*S56/1000</f>
        <v>21.08230749486653</v>
      </c>
    </row>
    <row r="57" spans="1:22" ht="12.75" x14ac:dyDescent="0.2">
      <c r="A57" s="347"/>
      <c r="B57" s="64">
        <v>50</v>
      </c>
      <c r="C57" s="189" t="s">
        <v>139</v>
      </c>
      <c r="D57" s="189" t="s">
        <v>140</v>
      </c>
      <c r="E57" s="190" t="s">
        <v>660</v>
      </c>
      <c r="F57" s="190" t="s">
        <v>39</v>
      </c>
      <c r="G57" s="188">
        <v>30</v>
      </c>
      <c r="H57" s="188">
        <v>1969</v>
      </c>
      <c r="I57" s="191">
        <v>29.853999999999999</v>
      </c>
      <c r="J57" s="191">
        <v>3.2639999999999998</v>
      </c>
      <c r="K57" s="191">
        <v>5.91</v>
      </c>
      <c r="L57" s="191">
        <v>1.1040000000000001</v>
      </c>
      <c r="M57" s="191">
        <v>3.722</v>
      </c>
      <c r="N57" s="191">
        <v>16.957999999999998</v>
      </c>
      <c r="O57" s="192">
        <v>2606.4</v>
      </c>
      <c r="P57" s="191">
        <v>20.081</v>
      </c>
      <c r="Q57" s="192">
        <v>2479.35</v>
      </c>
      <c r="R57" s="193">
        <v>8.0993002198156781E-3</v>
      </c>
      <c r="S57" s="191">
        <v>51.6661</v>
      </c>
      <c r="T57" s="194">
        <v>0.41845925508701881</v>
      </c>
      <c r="U57" s="194">
        <v>485.95801318894064</v>
      </c>
      <c r="V57" s="285">
        <v>25.107555305221126</v>
      </c>
    </row>
    <row r="58" spans="1:22" ht="12.75" x14ac:dyDescent="0.2">
      <c r="A58" s="347"/>
      <c r="B58" s="64">
        <v>51</v>
      </c>
      <c r="C58" s="189" t="s">
        <v>236</v>
      </c>
      <c r="D58" s="189" t="s">
        <v>237</v>
      </c>
      <c r="E58" s="190" t="s">
        <v>238</v>
      </c>
      <c r="F58" s="190" t="s">
        <v>39</v>
      </c>
      <c r="G58" s="188">
        <v>15</v>
      </c>
      <c r="H58" s="188" t="s">
        <v>51</v>
      </c>
      <c r="I58" s="199">
        <v>9.1539999999999999</v>
      </c>
      <c r="J58" s="199">
        <v>0.91800000000000004</v>
      </c>
      <c r="K58" s="199">
        <v>1.5209999999999999</v>
      </c>
      <c r="L58" s="199">
        <v>0</v>
      </c>
      <c r="M58" s="191">
        <v>2.2159499999999999</v>
      </c>
      <c r="N58" s="191">
        <v>4.4990500000000004</v>
      </c>
      <c r="O58" s="192">
        <v>826.86</v>
      </c>
      <c r="P58" s="191">
        <v>6.7149999999999999</v>
      </c>
      <c r="Q58" s="192">
        <v>826.86</v>
      </c>
      <c r="R58" s="193">
        <v>8.1210845850567207E-3</v>
      </c>
      <c r="S58" s="191">
        <v>64.31</v>
      </c>
      <c r="T58" s="194">
        <v>0.52226694966499776</v>
      </c>
      <c r="U58" s="194">
        <v>487.26507510340321</v>
      </c>
      <c r="V58" s="285">
        <v>31.33601697989986</v>
      </c>
    </row>
    <row r="59" spans="1:22" ht="12.75" x14ac:dyDescent="0.2">
      <c r="A59" s="347"/>
      <c r="B59" s="64">
        <v>52</v>
      </c>
      <c r="C59" s="65" t="s">
        <v>172</v>
      </c>
      <c r="D59" s="65" t="s">
        <v>173</v>
      </c>
      <c r="E59" s="202" t="s">
        <v>176</v>
      </c>
      <c r="F59" s="202" t="s">
        <v>175</v>
      </c>
      <c r="G59" s="201">
        <v>60</v>
      </c>
      <c r="H59" s="201" t="s">
        <v>51</v>
      </c>
      <c r="I59" s="203">
        <f>SUM(J59:N59)</f>
        <v>40.5</v>
      </c>
      <c r="J59" s="203">
        <v>4.6795999999999998</v>
      </c>
      <c r="K59" s="203">
        <v>10.237</v>
      </c>
      <c r="L59" s="203">
        <v>6.3399999999999998E-2</v>
      </c>
      <c r="M59" s="203">
        <v>0</v>
      </c>
      <c r="N59" s="203">
        <v>25.52</v>
      </c>
      <c r="O59" s="204">
        <v>3128.28</v>
      </c>
      <c r="P59" s="203">
        <f>N59</f>
        <v>25.52</v>
      </c>
      <c r="Q59" s="204">
        <f>O59</f>
        <v>3128.28</v>
      </c>
      <c r="R59" s="205">
        <f>P59/Q59</f>
        <v>8.1578375337246021E-3</v>
      </c>
      <c r="S59" s="203">
        <v>43.4</v>
      </c>
      <c r="T59" s="206">
        <f>R59*S59</f>
        <v>0.35405014896364773</v>
      </c>
      <c r="U59" s="206">
        <f>R59*60*1000</f>
        <v>489.47025202347612</v>
      </c>
      <c r="V59" s="286">
        <f>U59*S59/1000</f>
        <v>21.243008937818864</v>
      </c>
    </row>
    <row r="60" spans="1:22" ht="12.75" x14ac:dyDescent="0.2">
      <c r="A60" s="347"/>
      <c r="B60" s="64">
        <v>53</v>
      </c>
      <c r="C60" s="189" t="s">
        <v>264</v>
      </c>
      <c r="D60" s="189" t="s">
        <v>265</v>
      </c>
      <c r="E60" s="189" t="s">
        <v>278</v>
      </c>
      <c r="F60" s="197" t="s">
        <v>39</v>
      </c>
      <c r="G60" s="198">
        <v>85</v>
      </c>
      <c r="H60" s="198">
        <v>1970</v>
      </c>
      <c r="I60" s="67">
        <v>47.98</v>
      </c>
      <c r="J60" s="67">
        <v>6.1102999999999996</v>
      </c>
      <c r="K60" s="67">
        <v>11.110300000000001</v>
      </c>
      <c r="L60" s="67">
        <v>-0.1943</v>
      </c>
      <c r="M60" s="67">
        <v>5.5716999999999999</v>
      </c>
      <c r="N60" s="67">
        <v>25.382100000000001</v>
      </c>
      <c r="O60" s="200">
        <v>3789.83</v>
      </c>
      <c r="P60" s="67">
        <v>30.953700000000001</v>
      </c>
      <c r="Q60" s="200">
        <v>3789.83</v>
      </c>
      <c r="R60" s="138">
        <v>8.1700000000000002E-3</v>
      </c>
      <c r="S60" s="67">
        <v>70.414000000000001</v>
      </c>
      <c r="T60" s="68">
        <v>0.57999999999999996</v>
      </c>
      <c r="U60" s="68">
        <v>490.05</v>
      </c>
      <c r="V60" s="97">
        <v>34.51</v>
      </c>
    </row>
    <row r="61" spans="1:22" ht="12.75" x14ac:dyDescent="0.2">
      <c r="A61" s="347"/>
      <c r="B61" s="64">
        <v>54</v>
      </c>
      <c r="C61" s="189" t="s">
        <v>195</v>
      </c>
      <c r="D61" s="189" t="s">
        <v>372</v>
      </c>
      <c r="E61" s="190" t="s">
        <v>564</v>
      </c>
      <c r="F61" s="190" t="s">
        <v>39</v>
      </c>
      <c r="G61" s="188">
        <v>45</v>
      </c>
      <c r="H61" s="188">
        <v>1975</v>
      </c>
      <c r="I61" s="191">
        <v>27.049120000000002</v>
      </c>
      <c r="J61" s="191">
        <v>3.468</v>
      </c>
      <c r="K61" s="191">
        <v>4.6531200000000004</v>
      </c>
      <c r="L61" s="191">
        <v>-0.38488</v>
      </c>
      <c r="M61" s="191"/>
      <c r="N61" s="191">
        <v>19.31288</v>
      </c>
      <c r="O61" s="192">
        <v>2344.7400000000002</v>
      </c>
      <c r="P61" s="191">
        <v>19.31288</v>
      </c>
      <c r="Q61" s="192">
        <v>2344.7400000000002</v>
      </c>
      <c r="R61" s="193">
        <v>8.236682958451683E-3</v>
      </c>
      <c r="S61" s="191">
        <v>55.15</v>
      </c>
      <c r="T61" s="194">
        <v>0.4542530651586103</v>
      </c>
      <c r="U61" s="194">
        <v>494.20097750710096</v>
      </c>
      <c r="V61" s="285">
        <v>27.255183909516617</v>
      </c>
    </row>
    <row r="62" spans="1:22" ht="12.75" x14ac:dyDescent="0.2">
      <c r="A62" s="347"/>
      <c r="B62" s="64">
        <v>55</v>
      </c>
      <c r="C62" s="189" t="s">
        <v>264</v>
      </c>
      <c r="D62" s="189" t="s">
        <v>265</v>
      </c>
      <c r="E62" s="189" t="s">
        <v>275</v>
      </c>
      <c r="F62" s="197" t="s">
        <v>39</v>
      </c>
      <c r="G62" s="198">
        <v>60</v>
      </c>
      <c r="H62" s="198">
        <v>1986</v>
      </c>
      <c r="I62" s="67">
        <v>48.64</v>
      </c>
      <c r="J62" s="67">
        <v>6.9058000000000002</v>
      </c>
      <c r="K62" s="67">
        <v>9.8361000000000001</v>
      </c>
      <c r="L62" s="67">
        <v>-0.58179999999999998</v>
      </c>
      <c r="M62" s="67">
        <v>5.8464</v>
      </c>
      <c r="N62" s="67">
        <v>26.633500000000002</v>
      </c>
      <c r="O62" s="200">
        <v>3939.43</v>
      </c>
      <c r="P62" s="67">
        <v>32.479900000000001</v>
      </c>
      <c r="Q62" s="200">
        <v>3939.43</v>
      </c>
      <c r="R62" s="138">
        <v>8.2400000000000008E-3</v>
      </c>
      <c r="S62" s="67">
        <v>70.414000000000001</v>
      </c>
      <c r="T62" s="68">
        <v>0.57999999999999996</v>
      </c>
      <c r="U62" s="68">
        <v>494.69</v>
      </c>
      <c r="V62" s="97">
        <v>34.83</v>
      </c>
    </row>
    <row r="63" spans="1:22" ht="12.75" x14ac:dyDescent="0.2">
      <c r="A63" s="347"/>
      <c r="B63" s="64">
        <v>56</v>
      </c>
      <c r="C63" s="189" t="s">
        <v>210</v>
      </c>
      <c r="D63" s="189" t="s">
        <v>211</v>
      </c>
      <c r="E63" s="190" t="s">
        <v>804</v>
      </c>
      <c r="F63" s="190" t="s">
        <v>39</v>
      </c>
      <c r="G63" s="188">
        <v>30</v>
      </c>
      <c r="H63" s="188">
        <v>1991</v>
      </c>
      <c r="I63" s="191">
        <v>21.12</v>
      </c>
      <c r="J63" s="191">
        <v>3.0529999999999999</v>
      </c>
      <c r="K63" s="191">
        <v>5.1260000000000003</v>
      </c>
      <c r="L63" s="191">
        <v>-0.248</v>
      </c>
      <c r="M63" s="191"/>
      <c r="N63" s="191">
        <v>13.189</v>
      </c>
      <c r="O63" s="192">
        <v>1585.55</v>
      </c>
      <c r="P63" s="191">
        <v>13.189</v>
      </c>
      <c r="Q63" s="192">
        <v>1585.55</v>
      </c>
      <c r="R63" s="193">
        <v>8.3182491879789343E-3</v>
      </c>
      <c r="S63" s="191">
        <v>71</v>
      </c>
      <c r="T63" s="194">
        <v>0.59059569234650433</v>
      </c>
      <c r="U63" s="194">
        <v>499.09495127873606</v>
      </c>
      <c r="V63" s="285">
        <v>35.435741540790261</v>
      </c>
    </row>
    <row r="64" spans="1:22" ht="12.75" x14ac:dyDescent="0.2">
      <c r="A64" s="347"/>
      <c r="B64" s="64">
        <v>57</v>
      </c>
      <c r="C64" s="189" t="s">
        <v>195</v>
      </c>
      <c r="D64" s="189" t="s">
        <v>372</v>
      </c>
      <c r="E64" s="190" t="s">
        <v>721</v>
      </c>
      <c r="F64" s="190" t="s">
        <v>39</v>
      </c>
      <c r="G64" s="188">
        <v>45</v>
      </c>
      <c r="H64" s="188">
        <v>1990</v>
      </c>
      <c r="I64" s="191">
        <v>31.42024</v>
      </c>
      <c r="J64" s="191">
        <v>5.1000000000000005</v>
      </c>
      <c r="K64" s="191">
        <v>6.4594730000000009</v>
      </c>
      <c r="L64" s="191">
        <v>0.22724</v>
      </c>
      <c r="M64" s="191"/>
      <c r="N64" s="191">
        <v>19.633527000000001</v>
      </c>
      <c r="O64" s="192">
        <v>2325.5500000000002</v>
      </c>
      <c r="P64" s="191">
        <v>19.633527000000001</v>
      </c>
      <c r="Q64" s="192">
        <v>2325.5500000000002</v>
      </c>
      <c r="R64" s="193">
        <v>8.4425305841628866E-3</v>
      </c>
      <c r="S64" s="191">
        <v>55.15</v>
      </c>
      <c r="T64" s="194">
        <v>0.46560556171658318</v>
      </c>
      <c r="U64" s="194">
        <v>506.55183504977322</v>
      </c>
      <c r="V64" s="285">
        <v>27.93633370299499</v>
      </c>
    </row>
    <row r="65" spans="1:22" ht="12.75" x14ac:dyDescent="0.2">
      <c r="A65" s="347"/>
      <c r="B65" s="64">
        <v>58</v>
      </c>
      <c r="C65" s="65" t="s">
        <v>172</v>
      </c>
      <c r="D65" s="65" t="s">
        <v>173</v>
      </c>
      <c r="E65" s="202" t="s">
        <v>684</v>
      </c>
      <c r="F65" s="202" t="s">
        <v>175</v>
      </c>
      <c r="G65" s="201">
        <v>20</v>
      </c>
      <c r="H65" s="201" t="s">
        <v>51</v>
      </c>
      <c r="I65" s="203">
        <f>SUM(J65:N65)</f>
        <v>14.5</v>
      </c>
      <c r="J65" s="203">
        <v>1.7245999999999999</v>
      </c>
      <c r="K65" s="203">
        <v>3.4748000000000001</v>
      </c>
      <c r="L65" s="203">
        <v>0.1114</v>
      </c>
      <c r="M65" s="203">
        <v>0</v>
      </c>
      <c r="N65" s="203">
        <v>9.1891999999999996</v>
      </c>
      <c r="O65" s="204">
        <v>1087.6600000000001</v>
      </c>
      <c r="P65" s="203">
        <f>N65</f>
        <v>9.1891999999999996</v>
      </c>
      <c r="Q65" s="204">
        <f>O65</f>
        <v>1087.6600000000001</v>
      </c>
      <c r="R65" s="205">
        <f>P65/Q65</f>
        <v>8.4485960686243849E-3</v>
      </c>
      <c r="S65" s="203">
        <v>43.4</v>
      </c>
      <c r="T65" s="206">
        <f>R65*S65</f>
        <v>0.3666690693782983</v>
      </c>
      <c r="U65" s="206">
        <f>R65*60*1000</f>
        <v>506.91576411746308</v>
      </c>
      <c r="V65" s="286">
        <f>U65*S65/1000</f>
        <v>22.000144162697897</v>
      </c>
    </row>
    <row r="66" spans="1:22" ht="12.75" x14ac:dyDescent="0.2">
      <c r="A66" s="347"/>
      <c r="B66" s="64">
        <v>59</v>
      </c>
      <c r="C66" s="189" t="s">
        <v>264</v>
      </c>
      <c r="D66" s="189" t="s">
        <v>265</v>
      </c>
      <c r="E66" s="189" t="s">
        <v>268</v>
      </c>
      <c r="F66" s="197" t="s">
        <v>39</v>
      </c>
      <c r="G66" s="198">
        <v>50</v>
      </c>
      <c r="H66" s="198">
        <v>1978</v>
      </c>
      <c r="I66" s="67">
        <v>31.95</v>
      </c>
      <c r="J66" s="67">
        <v>3.8128000000000002</v>
      </c>
      <c r="K66" s="67">
        <v>6.0682</v>
      </c>
      <c r="L66" s="67">
        <v>0.2162</v>
      </c>
      <c r="M66" s="67">
        <v>3.9335</v>
      </c>
      <c r="N66" s="67">
        <v>17.9193</v>
      </c>
      <c r="O66" s="200">
        <v>2587.0500000000002</v>
      </c>
      <c r="P66" s="67">
        <v>21.852799999999998</v>
      </c>
      <c r="Q66" s="200">
        <v>2587.0500000000002</v>
      </c>
      <c r="R66" s="138">
        <v>8.4499999999999992E-3</v>
      </c>
      <c r="S66" s="67">
        <v>70.414000000000001</v>
      </c>
      <c r="T66" s="68">
        <v>0.59</v>
      </c>
      <c r="U66" s="68">
        <v>506.82</v>
      </c>
      <c r="V66" s="97">
        <v>35.69</v>
      </c>
    </row>
    <row r="67" spans="1:22" ht="12.75" x14ac:dyDescent="0.2">
      <c r="A67" s="347"/>
      <c r="B67" s="64">
        <v>60</v>
      </c>
      <c r="C67" s="189" t="s">
        <v>206</v>
      </c>
      <c r="D67" s="189" t="s">
        <v>207</v>
      </c>
      <c r="E67" s="190" t="s">
        <v>436</v>
      </c>
      <c r="F67" s="190" t="s">
        <v>209</v>
      </c>
      <c r="G67" s="188">
        <v>36</v>
      </c>
      <c r="H67" s="188">
        <v>1983</v>
      </c>
      <c r="I67" s="191">
        <v>35.164000000000001</v>
      </c>
      <c r="J67" s="191">
        <v>4.0229999999999997</v>
      </c>
      <c r="K67" s="191">
        <v>10.701000000000001</v>
      </c>
      <c r="L67" s="191">
        <v>-0.97399999999999998</v>
      </c>
      <c r="M67" s="191">
        <v>3.8540000000000001</v>
      </c>
      <c r="N67" s="191">
        <v>17.559000000000001</v>
      </c>
      <c r="O67" s="192">
        <v>2073.62</v>
      </c>
      <c r="P67" s="191">
        <v>17.559000000000001</v>
      </c>
      <c r="Q67" s="192">
        <v>2073.62</v>
      </c>
      <c r="R67" s="193">
        <v>8.4678002719881188E-3</v>
      </c>
      <c r="S67" s="191">
        <v>58.2</v>
      </c>
      <c r="T67" s="194">
        <v>0.49282597582970855</v>
      </c>
      <c r="U67" s="194">
        <v>508.0680163192871</v>
      </c>
      <c r="V67" s="285">
        <v>29.56955854978251</v>
      </c>
    </row>
    <row r="68" spans="1:22" ht="12.75" x14ac:dyDescent="0.2">
      <c r="A68" s="347"/>
      <c r="B68" s="64">
        <v>61</v>
      </c>
      <c r="C68" s="189" t="s">
        <v>357</v>
      </c>
      <c r="D68" s="189" t="s">
        <v>358</v>
      </c>
      <c r="E68" s="65" t="s">
        <v>359</v>
      </c>
      <c r="F68" s="85" t="s">
        <v>175</v>
      </c>
      <c r="G68" s="64">
        <v>22</v>
      </c>
      <c r="H68" s="64">
        <v>1983</v>
      </c>
      <c r="I68" s="67">
        <v>17</v>
      </c>
      <c r="J68" s="67">
        <v>2</v>
      </c>
      <c r="K68" s="67">
        <v>4</v>
      </c>
      <c r="L68" s="67">
        <v>0</v>
      </c>
      <c r="M68" s="67">
        <v>1.1000000000000001</v>
      </c>
      <c r="N68" s="67">
        <v>9.6</v>
      </c>
      <c r="O68" s="66">
        <v>1178.5</v>
      </c>
      <c r="P68" s="67">
        <v>9.6</v>
      </c>
      <c r="Q68" s="66">
        <v>1128.5999999999999</v>
      </c>
      <c r="R68" s="138">
        <v>8.5100000000000002E-3</v>
      </c>
      <c r="S68" s="67">
        <v>80</v>
      </c>
      <c r="T68" s="68">
        <v>0.68</v>
      </c>
      <c r="U68" s="68">
        <v>510.37</v>
      </c>
      <c r="V68" s="97">
        <v>40.83</v>
      </c>
    </row>
    <row r="69" spans="1:22" ht="12.75" x14ac:dyDescent="0.2">
      <c r="A69" s="347"/>
      <c r="B69" s="64">
        <v>62</v>
      </c>
      <c r="C69" s="189" t="s">
        <v>195</v>
      </c>
      <c r="D69" s="189" t="s">
        <v>372</v>
      </c>
      <c r="E69" s="190" t="s">
        <v>565</v>
      </c>
      <c r="F69" s="190" t="s">
        <v>39</v>
      </c>
      <c r="G69" s="188">
        <v>65</v>
      </c>
      <c r="H69" s="188">
        <v>1987</v>
      </c>
      <c r="I69" s="191">
        <v>36.005690999999999</v>
      </c>
      <c r="J69" s="191">
        <v>4.335</v>
      </c>
      <c r="K69" s="191">
        <v>12.179873000000001</v>
      </c>
      <c r="L69" s="191">
        <v>-0.69130899999999995</v>
      </c>
      <c r="M69" s="191"/>
      <c r="N69" s="191">
        <v>20.182127000000001</v>
      </c>
      <c r="O69" s="192">
        <v>2365.5</v>
      </c>
      <c r="P69" s="191">
        <v>20.182127000000001</v>
      </c>
      <c r="Q69" s="192">
        <v>2365.5</v>
      </c>
      <c r="R69" s="193">
        <v>8.531865144789685E-3</v>
      </c>
      <c r="S69" s="191">
        <v>55.15</v>
      </c>
      <c r="T69" s="194">
        <v>0.47053236273515114</v>
      </c>
      <c r="U69" s="194">
        <v>511.91190868738113</v>
      </c>
      <c r="V69" s="285">
        <v>28.23194176410907</v>
      </c>
    </row>
    <row r="70" spans="1:22" ht="12.75" x14ac:dyDescent="0.2">
      <c r="A70" s="347"/>
      <c r="B70" s="64">
        <v>63</v>
      </c>
      <c r="C70" s="189" t="s">
        <v>139</v>
      </c>
      <c r="D70" s="189" t="s">
        <v>140</v>
      </c>
      <c r="E70" s="190" t="s">
        <v>661</v>
      </c>
      <c r="F70" s="190" t="s">
        <v>39</v>
      </c>
      <c r="G70" s="188">
        <v>45</v>
      </c>
      <c r="H70" s="188">
        <v>1967</v>
      </c>
      <c r="I70" s="191">
        <v>27.49</v>
      </c>
      <c r="J70" s="191">
        <v>2.1190000000000002</v>
      </c>
      <c r="K70" s="191">
        <v>9.3510000000000009</v>
      </c>
      <c r="L70" s="191">
        <v>-5.5E-2</v>
      </c>
      <c r="M70" s="191">
        <v>2.8839999999999999</v>
      </c>
      <c r="N70" s="191">
        <v>13.135999999999999</v>
      </c>
      <c r="O70" s="192">
        <v>1869.57</v>
      </c>
      <c r="P70" s="191">
        <v>16.02</v>
      </c>
      <c r="Q70" s="192">
        <v>1869.57</v>
      </c>
      <c r="R70" s="193">
        <v>8.5688152890771672E-3</v>
      </c>
      <c r="S70" s="191">
        <v>51.6661</v>
      </c>
      <c r="T70" s="194">
        <v>0.44271726760698982</v>
      </c>
      <c r="U70" s="194">
        <v>514.12891734463005</v>
      </c>
      <c r="V70" s="285">
        <v>26.563036056419392</v>
      </c>
    </row>
    <row r="71" spans="1:22" ht="12.75" x14ac:dyDescent="0.2">
      <c r="A71" s="347"/>
      <c r="B71" s="64">
        <v>64</v>
      </c>
      <c r="C71" s="189" t="s">
        <v>96</v>
      </c>
      <c r="D71" s="189" t="s">
        <v>97</v>
      </c>
      <c r="E71" s="190" t="s">
        <v>101</v>
      </c>
      <c r="F71" s="190"/>
      <c r="G71" s="188">
        <v>86</v>
      </c>
      <c r="H71" s="188">
        <v>2006</v>
      </c>
      <c r="I71" s="191">
        <v>54.97</v>
      </c>
      <c r="J71" s="191">
        <v>12.036</v>
      </c>
      <c r="K71" s="191">
        <v>-0.33648699999999998</v>
      </c>
      <c r="L71" s="191">
        <v>0</v>
      </c>
      <c r="M71" s="191">
        <v>0</v>
      </c>
      <c r="N71" s="191">
        <v>43.270583000000002</v>
      </c>
      <c r="O71" s="192">
        <v>5046.72</v>
      </c>
      <c r="P71" s="191">
        <v>43.270582999999995</v>
      </c>
      <c r="Q71" s="192">
        <v>5046.72</v>
      </c>
      <c r="R71" s="193">
        <v>8.5740011334094202E-3</v>
      </c>
      <c r="S71" s="191">
        <v>53.4</v>
      </c>
      <c r="T71" s="194">
        <v>0.45785166052406301</v>
      </c>
      <c r="U71" s="194">
        <v>514.44006800456521</v>
      </c>
      <c r="V71" s="285">
        <v>27.471099631443781</v>
      </c>
    </row>
    <row r="72" spans="1:22" ht="12.75" x14ac:dyDescent="0.2">
      <c r="A72" s="347"/>
      <c r="B72" s="64">
        <v>65</v>
      </c>
      <c r="C72" s="189" t="s">
        <v>891</v>
      </c>
      <c r="D72" s="189" t="s">
        <v>892</v>
      </c>
      <c r="E72" s="65" t="s">
        <v>896</v>
      </c>
      <c r="F72" s="85" t="s">
        <v>894</v>
      </c>
      <c r="G72" s="64">
        <v>20</v>
      </c>
      <c r="H72" s="64">
        <v>1985</v>
      </c>
      <c r="I72" s="67">
        <v>14.428000000000001</v>
      </c>
      <c r="J72" s="67">
        <v>1.6928000000000001</v>
      </c>
      <c r="K72" s="67">
        <v>3.96</v>
      </c>
      <c r="L72" s="67">
        <v>-6.0800000000000187E-2</v>
      </c>
      <c r="M72" s="67">
        <v>1.59</v>
      </c>
      <c r="N72" s="67">
        <v>7.2460000000000004</v>
      </c>
      <c r="O72" s="66">
        <v>1102.3</v>
      </c>
      <c r="P72" s="67">
        <v>8.8360000000000003</v>
      </c>
      <c r="Q72" s="66">
        <v>1028.55</v>
      </c>
      <c r="R72" s="138">
        <v>8.5907345291915804E-3</v>
      </c>
      <c r="S72" s="67">
        <v>68.2</v>
      </c>
      <c r="T72" s="68">
        <v>0.5858880948908658</v>
      </c>
      <c r="U72" s="68">
        <v>515.4440717514949</v>
      </c>
      <c r="V72" s="97">
        <v>35.153285693451949</v>
      </c>
    </row>
    <row r="73" spans="1:22" ht="12.75" x14ac:dyDescent="0.2">
      <c r="A73" s="347"/>
      <c r="B73" s="64">
        <v>66</v>
      </c>
      <c r="C73" s="65" t="s">
        <v>172</v>
      </c>
      <c r="D73" s="65" t="s">
        <v>173</v>
      </c>
      <c r="E73" s="202" t="s">
        <v>685</v>
      </c>
      <c r="F73" s="202" t="s">
        <v>175</v>
      </c>
      <c r="G73" s="201">
        <v>20</v>
      </c>
      <c r="H73" s="201" t="s">
        <v>51</v>
      </c>
      <c r="I73" s="203">
        <f>SUM(J73:N73)</f>
        <v>15.1</v>
      </c>
      <c r="J73" s="203">
        <v>2.8393000000000002</v>
      </c>
      <c r="K73" s="203">
        <v>3.4483999999999999</v>
      </c>
      <c r="L73" s="203">
        <v>-0.18729999999999999</v>
      </c>
      <c r="M73" s="203">
        <v>0</v>
      </c>
      <c r="N73" s="203">
        <v>8.9995999999999992</v>
      </c>
      <c r="O73" s="204">
        <v>1047.24</v>
      </c>
      <c r="P73" s="203">
        <f>N73</f>
        <v>8.9995999999999992</v>
      </c>
      <c r="Q73" s="204">
        <f>O73</f>
        <v>1047.24</v>
      </c>
      <c r="R73" s="205">
        <f>P73/Q73</f>
        <v>8.5936366066995135E-3</v>
      </c>
      <c r="S73" s="203">
        <v>43.4</v>
      </c>
      <c r="T73" s="206">
        <f>R73*S73</f>
        <v>0.3729638287307589</v>
      </c>
      <c r="U73" s="206">
        <f>R73*60*1000</f>
        <v>515.61819640197086</v>
      </c>
      <c r="V73" s="286">
        <f>U73*S73/1000</f>
        <v>22.377829723845533</v>
      </c>
    </row>
    <row r="74" spans="1:22" ht="12.75" x14ac:dyDescent="0.2">
      <c r="A74" s="347"/>
      <c r="B74" s="64">
        <v>67</v>
      </c>
      <c r="C74" s="189" t="s">
        <v>195</v>
      </c>
      <c r="D74" s="189" t="s">
        <v>372</v>
      </c>
      <c r="E74" s="190" t="s">
        <v>196</v>
      </c>
      <c r="F74" s="190" t="s">
        <v>39</v>
      </c>
      <c r="G74" s="188">
        <v>30</v>
      </c>
      <c r="H74" s="188">
        <v>1987</v>
      </c>
      <c r="I74" s="191">
        <v>18.3687</v>
      </c>
      <c r="J74" s="191">
        <v>3.5189999999999997</v>
      </c>
      <c r="K74" s="191">
        <v>4.2732990000000006</v>
      </c>
      <c r="L74" s="191">
        <v>-2.4302999999999999</v>
      </c>
      <c r="M74" s="191"/>
      <c r="N74" s="191">
        <v>13.006701000000001</v>
      </c>
      <c r="O74" s="192">
        <v>1510.76</v>
      </c>
      <c r="P74" s="191">
        <v>13.006701000000001</v>
      </c>
      <c r="Q74" s="192">
        <v>1510.76</v>
      </c>
      <c r="R74" s="193">
        <v>8.6093760756175714E-3</v>
      </c>
      <c r="S74" s="191">
        <v>55.15</v>
      </c>
      <c r="T74" s="194">
        <v>0.47480709057030906</v>
      </c>
      <c r="U74" s="194">
        <v>516.5625645370543</v>
      </c>
      <c r="V74" s="285">
        <v>28.488425434218545</v>
      </c>
    </row>
    <row r="75" spans="1:22" ht="12.75" x14ac:dyDescent="0.2">
      <c r="A75" s="347"/>
      <c r="B75" s="64">
        <v>68</v>
      </c>
      <c r="C75" s="207" t="s">
        <v>528</v>
      </c>
      <c r="D75" s="207" t="s">
        <v>529</v>
      </c>
      <c r="E75" s="190" t="s">
        <v>828</v>
      </c>
      <c r="F75" s="208" t="s">
        <v>184</v>
      </c>
      <c r="G75" s="209">
        <v>45</v>
      </c>
      <c r="H75" s="209">
        <v>1968</v>
      </c>
      <c r="I75" s="199">
        <v>27.2</v>
      </c>
      <c r="J75" s="199">
        <v>2.8</v>
      </c>
      <c r="K75" s="199">
        <v>7.7</v>
      </c>
      <c r="L75" s="199">
        <v>0.2</v>
      </c>
      <c r="M75" s="199">
        <v>1.2</v>
      </c>
      <c r="N75" s="199">
        <v>15.2</v>
      </c>
      <c r="O75" s="210">
        <v>1903.6</v>
      </c>
      <c r="P75" s="199">
        <v>16.399999999999999</v>
      </c>
      <c r="Q75" s="210">
        <v>1903.6</v>
      </c>
      <c r="R75" s="211">
        <v>8.6400000000000001E-3</v>
      </c>
      <c r="S75" s="199">
        <v>71.83</v>
      </c>
      <c r="T75" s="212">
        <v>0.62</v>
      </c>
      <c r="U75" s="212">
        <v>518.15</v>
      </c>
      <c r="V75" s="287">
        <v>37.22</v>
      </c>
    </row>
    <row r="76" spans="1:22" ht="12.75" x14ac:dyDescent="0.2">
      <c r="A76" s="347"/>
      <c r="B76" s="64">
        <v>69</v>
      </c>
      <c r="C76" s="195" t="s">
        <v>32</v>
      </c>
      <c r="D76" s="195" t="s">
        <v>33</v>
      </c>
      <c r="E76" s="213" t="s">
        <v>41</v>
      </c>
      <c r="F76" s="201"/>
      <c r="G76" s="201">
        <v>62</v>
      </c>
      <c r="H76" s="201">
        <v>2007</v>
      </c>
      <c r="I76" s="203">
        <v>43.277999999999999</v>
      </c>
      <c r="J76" s="203">
        <v>10.070796</v>
      </c>
      <c r="K76" s="203">
        <v>0</v>
      </c>
      <c r="L76" s="203">
        <v>-0.83979800000000004</v>
      </c>
      <c r="M76" s="203">
        <v>0</v>
      </c>
      <c r="N76" s="203">
        <v>34.046998000000002</v>
      </c>
      <c r="O76" s="204">
        <v>3936.72</v>
      </c>
      <c r="P76" s="203">
        <v>34.046998000000002</v>
      </c>
      <c r="Q76" s="204">
        <v>3936.72</v>
      </c>
      <c r="R76" s="214">
        <v>8.6485698754292916E-3</v>
      </c>
      <c r="S76" s="203">
        <v>55</v>
      </c>
      <c r="T76" s="203">
        <v>0.47567134314861104</v>
      </c>
      <c r="U76" s="203">
        <v>518.91419252575758</v>
      </c>
      <c r="V76" s="288">
        <v>28.540280588916666</v>
      </c>
    </row>
    <row r="77" spans="1:22" ht="12.75" x14ac:dyDescent="0.2">
      <c r="A77" s="347"/>
      <c r="B77" s="64">
        <v>70</v>
      </c>
      <c r="C77" s="189" t="s">
        <v>139</v>
      </c>
      <c r="D77" s="189" t="s">
        <v>140</v>
      </c>
      <c r="E77" s="190" t="s">
        <v>662</v>
      </c>
      <c r="F77" s="190" t="s">
        <v>39</v>
      </c>
      <c r="G77" s="188">
        <v>21</v>
      </c>
      <c r="H77" s="188">
        <v>1980</v>
      </c>
      <c r="I77" s="191">
        <v>14.382999999999999</v>
      </c>
      <c r="J77" s="191">
        <v>1.9379999999999999</v>
      </c>
      <c r="K77" s="191">
        <v>3.3889999999999998</v>
      </c>
      <c r="L77" s="191">
        <v>-0.29199999999999998</v>
      </c>
      <c r="M77" s="191">
        <v>1.63</v>
      </c>
      <c r="N77" s="191">
        <v>7.4260000000000002</v>
      </c>
      <c r="O77" s="192">
        <v>1046.24</v>
      </c>
      <c r="P77" s="191">
        <v>9.0559999999999992</v>
      </c>
      <c r="Q77" s="192">
        <v>1046.24</v>
      </c>
      <c r="R77" s="193">
        <v>8.6557577611255532E-3</v>
      </c>
      <c r="S77" s="191">
        <v>51.6661</v>
      </c>
      <c r="T77" s="194">
        <v>0.44720924606208895</v>
      </c>
      <c r="U77" s="194">
        <v>519.34546566753318</v>
      </c>
      <c r="V77" s="285">
        <v>26.832554763725337</v>
      </c>
    </row>
    <row r="78" spans="1:22" ht="12.75" x14ac:dyDescent="0.2">
      <c r="A78" s="347"/>
      <c r="B78" s="64">
        <v>71</v>
      </c>
      <c r="C78" s="189" t="s">
        <v>195</v>
      </c>
      <c r="D78" s="189" t="s">
        <v>372</v>
      </c>
      <c r="E78" s="190" t="s">
        <v>722</v>
      </c>
      <c r="F78" s="190" t="s">
        <v>39</v>
      </c>
      <c r="G78" s="188">
        <v>72</v>
      </c>
      <c r="H78" s="188">
        <v>2012</v>
      </c>
      <c r="I78" s="191">
        <v>43.334292000000005</v>
      </c>
      <c r="J78" s="191">
        <v>6.375</v>
      </c>
      <c r="K78" s="191">
        <v>1.4008400000000001</v>
      </c>
      <c r="L78" s="191">
        <v>-1.7727080000000002</v>
      </c>
      <c r="M78" s="191"/>
      <c r="N78" s="191">
        <v>37.331160000000004</v>
      </c>
      <c r="O78" s="192">
        <v>4297.3500000000004</v>
      </c>
      <c r="P78" s="191">
        <v>37.331160000000004</v>
      </c>
      <c r="Q78" s="192">
        <v>4297.3500000000004</v>
      </c>
      <c r="R78" s="193">
        <v>8.687018744109742E-3</v>
      </c>
      <c r="S78" s="191">
        <v>55.15</v>
      </c>
      <c r="T78" s="194">
        <v>0.47908908373765224</v>
      </c>
      <c r="U78" s="194">
        <v>521.2211246465846</v>
      </c>
      <c r="V78" s="285">
        <v>28.745345024259137</v>
      </c>
    </row>
    <row r="79" spans="1:22" ht="12.75" x14ac:dyDescent="0.2">
      <c r="A79" s="347"/>
      <c r="B79" s="64">
        <v>72</v>
      </c>
      <c r="C79" s="207" t="s">
        <v>528</v>
      </c>
      <c r="D79" s="207" t="s">
        <v>529</v>
      </c>
      <c r="E79" s="190" t="s">
        <v>829</v>
      </c>
      <c r="F79" s="208" t="s">
        <v>184</v>
      </c>
      <c r="G79" s="209">
        <v>20</v>
      </c>
      <c r="H79" s="209">
        <v>1977</v>
      </c>
      <c r="I79" s="199">
        <v>13.8</v>
      </c>
      <c r="J79" s="199">
        <v>1.2</v>
      </c>
      <c r="K79" s="199">
        <v>2.9</v>
      </c>
      <c r="L79" s="199">
        <v>0.6</v>
      </c>
      <c r="M79" s="199">
        <v>0.6</v>
      </c>
      <c r="N79" s="199">
        <v>8.5</v>
      </c>
      <c r="O79" s="210">
        <v>1045.0999999999999</v>
      </c>
      <c r="P79" s="199">
        <v>9.1</v>
      </c>
      <c r="Q79" s="210">
        <v>1045.0999999999999</v>
      </c>
      <c r="R79" s="211">
        <v>8.6899999999999998E-3</v>
      </c>
      <c r="S79" s="199">
        <v>71.83</v>
      </c>
      <c r="T79" s="212">
        <v>0.62</v>
      </c>
      <c r="U79" s="212">
        <v>521.29</v>
      </c>
      <c r="V79" s="287">
        <v>37.44</v>
      </c>
    </row>
    <row r="80" spans="1:22" ht="12.75" x14ac:dyDescent="0.2">
      <c r="A80" s="347"/>
      <c r="B80" s="64">
        <v>73</v>
      </c>
      <c r="C80" s="207" t="s">
        <v>528</v>
      </c>
      <c r="D80" s="207" t="s">
        <v>529</v>
      </c>
      <c r="E80" s="190" t="s">
        <v>581</v>
      </c>
      <c r="F80" s="208" t="s">
        <v>184</v>
      </c>
      <c r="G80" s="209">
        <v>20</v>
      </c>
      <c r="H80" s="209">
        <v>1976</v>
      </c>
      <c r="I80" s="199">
        <v>14.6</v>
      </c>
      <c r="J80" s="199">
        <v>1.8</v>
      </c>
      <c r="K80" s="199">
        <v>4.0999999999999996</v>
      </c>
      <c r="L80" s="199">
        <v>-0.4</v>
      </c>
      <c r="M80" s="199">
        <v>2</v>
      </c>
      <c r="N80" s="199">
        <v>7.1</v>
      </c>
      <c r="O80" s="210">
        <v>1049</v>
      </c>
      <c r="P80" s="199">
        <v>9.1</v>
      </c>
      <c r="Q80" s="210">
        <v>1049</v>
      </c>
      <c r="R80" s="211">
        <v>8.6899999999999998E-3</v>
      </c>
      <c r="S80" s="199">
        <v>71.83</v>
      </c>
      <c r="T80" s="212">
        <v>0.62</v>
      </c>
      <c r="U80" s="212">
        <v>521.46</v>
      </c>
      <c r="V80" s="287">
        <v>37.46</v>
      </c>
    </row>
    <row r="81" spans="1:22" ht="12.75" x14ac:dyDescent="0.2">
      <c r="A81" s="347"/>
      <c r="B81" s="64">
        <v>74</v>
      </c>
      <c r="C81" s="189" t="s">
        <v>428</v>
      </c>
      <c r="D81" s="189" t="s">
        <v>434</v>
      </c>
      <c r="E81" s="190" t="s">
        <v>202</v>
      </c>
      <c r="F81" s="190" t="s">
        <v>39</v>
      </c>
      <c r="G81" s="188">
        <v>20</v>
      </c>
      <c r="H81" s="188">
        <v>1983</v>
      </c>
      <c r="I81" s="191">
        <v>15.18</v>
      </c>
      <c r="J81" s="191">
        <v>1.4018679999999999</v>
      </c>
      <c r="K81" s="191">
        <v>3.5239340000000001</v>
      </c>
      <c r="L81" s="191">
        <v>0.29694199999999998</v>
      </c>
      <c r="M81" s="191">
        <v>1.792306</v>
      </c>
      <c r="N81" s="191">
        <v>9.9574929999999995</v>
      </c>
      <c r="O81" s="192">
        <v>1143.9000000000001</v>
      </c>
      <c r="P81" s="191">
        <v>9.9574929999999995</v>
      </c>
      <c r="Q81" s="192">
        <v>1143.9000000000001</v>
      </c>
      <c r="R81" s="193">
        <v>8.6999999999999994E-3</v>
      </c>
      <c r="S81" s="191">
        <v>72.266999999999996</v>
      </c>
      <c r="T81" s="194">
        <v>0.62872289999999997</v>
      </c>
      <c r="U81" s="194">
        <v>522</v>
      </c>
      <c r="V81" s="285">
        <v>37.723373999999993</v>
      </c>
    </row>
    <row r="82" spans="1:22" ht="12.75" x14ac:dyDescent="0.2">
      <c r="A82" s="347"/>
      <c r="B82" s="64">
        <v>75</v>
      </c>
      <c r="C82" s="189" t="s">
        <v>137</v>
      </c>
      <c r="D82" s="189" t="s">
        <v>138</v>
      </c>
      <c r="E82" s="190" t="s">
        <v>630</v>
      </c>
      <c r="F82" s="190" t="s">
        <v>385</v>
      </c>
      <c r="G82" s="188">
        <v>106</v>
      </c>
      <c r="H82" s="188">
        <v>2004</v>
      </c>
      <c r="I82" s="191">
        <v>76.181700000000006</v>
      </c>
      <c r="J82" s="191">
        <v>16.003799999999998</v>
      </c>
      <c r="K82" s="191">
        <v>0</v>
      </c>
      <c r="L82" s="191">
        <v>0.69869999999999999</v>
      </c>
      <c r="M82" s="191">
        <v>15.1412</v>
      </c>
      <c r="N82" s="191">
        <v>44.338000000000001</v>
      </c>
      <c r="O82" s="192">
        <v>6605.47</v>
      </c>
      <c r="P82" s="191">
        <v>53.179099999999998</v>
      </c>
      <c r="Q82" s="192">
        <v>6109.93</v>
      </c>
      <c r="R82" s="193">
        <v>8.703716736525622E-3</v>
      </c>
      <c r="S82" s="191">
        <v>58.97</v>
      </c>
      <c r="T82" s="194">
        <v>0.5132581759529159</v>
      </c>
      <c r="U82" s="194">
        <v>522.22300419153737</v>
      </c>
      <c r="V82" s="285">
        <v>30.795490557174958</v>
      </c>
    </row>
    <row r="83" spans="1:22" ht="12.75" x14ac:dyDescent="0.2">
      <c r="A83" s="347"/>
      <c r="B83" s="64">
        <v>76</v>
      </c>
      <c r="C83" s="189" t="s">
        <v>195</v>
      </c>
      <c r="D83" s="189" t="s">
        <v>372</v>
      </c>
      <c r="E83" s="190" t="s">
        <v>723</v>
      </c>
      <c r="F83" s="190" t="s">
        <v>39</v>
      </c>
      <c r="G83" s="188">
        <v>60</v>
      </c>
      <c r="H83" s="188">
        <v>1964</v>
      </c>
      <c r="I83" s="191">
        <v>34.405739999999994</v>
      </c>
      <c r="J83" s="191">
        <v>5.1000000000000005</v>
      </c>
      <c r="K83" s="191">
        <v>5.2253400000000001</v>
      </c>
      <c r="L83" s="191">
        <v>-1.18926</v>
      </c>
      <c r="M83" s="191"/>
      <c r="N83" s="191">
        <v>25.269659999999998</v>
      </c>
      <c r="O83" s="192">
        <v>2879.62</v>
      </c>
      <c r="P83" s="191">
        <v>25.269659999999998</v>
      </c>
      <c r="Q83" s="192">
        <v>2879.62</v>
      </c>
      <c r="R83" s="193">
        <v>8.7753453580680773E-3</v>
      </c>
      <c r="S83" s="191">
        <v>55.15</v>
      </c>
      <c r="T83" s="194">
        <v>0.48396029649745442</v>
      </c>
      <c r="U83" s="194">
        <v>526.52072148408467</v>
      </c>
      <c r="V83" s="285">
        <v>29.037617789847271</v>
      </c>
    </row>
    <row r="84" spans="1:22" ht="12.75" x14ac:dyDescent="0.2">
      <c r="A84" s="347"/>
      <c r="B84" s="64">
        <v>77</v>
      </c>
      <c r="C84" s="189" t="s">
        <v>891</v>
      </c>
      <c r="D84" s="189" t="s">
        <v>892</v>
      </c>
      <c r="E84" s="65" t="s">
        <v>899</v>
      </c>
      <c r="F84" s="85" t="s">
        <v>894</v>
      </c>
      <c r="G84" s="64">
        <v>50</v>
      </c>
      <c r="H84" s="64">
        <v>1972</v>
      </c>
      <c r="I84" s="67">
        <v>32.78</v>
      </c>
      <c r="J84" s="67">
        <v>4.4436</v>
      </c>
      <c r="K84" s="67">
        <v>4.6820000000000004</v>
      </c>
      <c r="L84" s="67">
        <v>1.2683999999999997</v>
      </c>
      <c r="M84" s="67"/>
      <c r="N84" s="67">
        <v>22.385999999999999</v>
      </c>
      <c r="O84" s="66">
        <v>2546.9299999999998</v>
      </c>
      <c r="P84" s="67">
        <v>22.385999999999999</v>
      </c>
      <c r="Q84" s="66">
        <v>2546.9299999999998</v>
      </c>
      <c r="R84" s="138">
        <v>8.7894052840085911E-3</v>
      </c>
      <c r="S84" s="67">
        <v>68.2</v>
      </c>
      <c r="T84" s="68">
        <v>0.59943744036938595</v>
      </c>
      <c r="U84" s="68">
        <v>527.3643170405154</v>
      </c>
      <c r="V84" s="97">
        <v>35.966246422163152</v>
      </c>
    </row>
    <row r="85" spans="1:22" ht="12.75" x14ac:dyDescent="0.2">
      <c r="A85" s="347"/>
      <c r="B85" s="64">
        <v>78</v>
      </c>
      <c r="C85" s="189" t="s">
        <v>206</v>
      </c>
      <c r="D85" s="189" t="s">
        <v>207</v>
      </c>
      <c r="E85" s="190" t="s">
        <v>441</v>
      </c>
      <c r="F85" s="190" t="s">
        <v>209</v>
      </c>
      <c r="G85" s="188">
        <v>20</v>
      </c>
      <c r="H85" s="188">
        <v>1983</v>
      </c>
      <c r="I85" s="191">
        <v>16.773</v>
      </c>
      <c r="J85" s="191">
        <v>1.173</v>
      </c>
      <c r="K85" s="191">
        <v>3.5750000000000002</v>
      </c>
      <c r="L85" s="191">
        <v>0.60199999999999998</v>
      </c>
      <c r="M85" s="191">
        <v>2.0550000000000002</v>
      </c>
      <c r="N85" s="191">
        <v>9.3670000000000009</v>
      </c>
      <c r="O85" s="192">
        <v>1063.0999999999999</v>
      </c>
      <c r="P85" s="191">
        <v>9.3670000000000009</v>
      </c>
      <c r="Q85" s="192">
        <v>1063.0999999999999</v>
      </c>
      <c r="R85" s="193">
        <v>8.8110243627128222E-3</v>
      </c>
      <c r="S85" s="191">
        <v>58.2</v>
      </c>
      <c r="T85" s="194">
        <v>0.51280161790988632</v>
      </c>
      <c r="U85" s="194">
        <v>528.66146176276925</v>
      </c>
      <c r="V85" s="285">
        <v>30.768097074593175</v>
      </c>
    </row>
    <row r="86" spans="1:22" ht="12.75" x14ac:dyDescent="0.2">
      <c r="A86" s="347"/>
      <c r="B86" s="64">
        <v>79</v>
      </c>
      <c r="C86" s="189" t="s">
        <v>139</v>
      </c>
      <c r="D86" s="189" t="s">
        <v>140</v>
      </c>
      <c r="E86" s="190" t="s">
        <v>387</v>
      </c>
      <c r="F86" s="190" t="s">
        <v>39</v>
      </c>
      <c r="G86" s="188">
        <v>31</v>
      </c>
      <c r="H86" s="188">
        <v>1987</v>
      </c>
      <c r="I86" s="191">
        <v>22.91</v>
      </c>
      <c r="J86" s="191">
        <v>2.8559999999999999</v>
      </c>
      <c r="K86" s="191">
        <v>5.9630000000000001</v>
      </c>
      <c r="L86" s="191">
        <v>-0.13200000000000001</v>
      </c>
      <c r="M86" s="191">
        <v>2.536</v>
      </c>
      <c r="N86" s="191">
        <v>11.555</v>
      </c>
      <c r="O86" s="192">
        <v>1593.25</v>
      </c>
      <c r="P86" s="191">
        <v>14.090999999999999</v>
      </c>
      <c r="Q86" s="192">
        <v>1593.25</v>
      </c>
      <c r="R86" s="193">
        <v>8.8441864114231911E-3</v>
      </c>
      <c r="S86" s="191">
        <v>51.6661</v>
      </c>
      <c r="T86" s="194">
        <v>0.45694461955123172</v>
      </c>
      <c r="U86" s="194">
        <v>530.6511846853914</v>
      </c>
      <c r="V86" s="285">
        <v>27.416677173073904</v>
      </c>
    </row>
    <row r="87" spans="1:22" ht="12.75" x14ac:dyDescent="0.2">
      <c r="A87" s="347"/>
      <c r="B87" s="64">
        <v>80</v>
      </c>
      <c r="C87" s="65" t="s">
        <v>172</v>
      </c>
      <c r="D87" s="65" t="s">
        <v>173</v>
      </c>
      <c r="E87" s="202" t="s">
        <v>177</v>
      </c>
      <c r="F87" s="202" t="s">
        <v>175</v>
      </c>
      <c r="G87" s="201">
        <v>30</v>
      </c>
      <c r="H87" s="201" t="s">
        <v>51</v>
      </c>
      <c r="I87" s="203">
        <f>SUM(J87:N87)</f>
        <v>22.5</v>
      </c>
      <c r="J87" s="203">
        <v>3.3388</v>
      </c>
      <c r="K87" s="203">
        <v>4.0095999999999998</v>
      </c>
      <c r="L87" s="203">
        <v>-7.4800000000000005E-2</v>
      </c>
      <c r="M87" s="203">
        <v>0</v>
      </c>
      <c r="N87" s="203">
        <v>15.2264</v>
      </c>
      <c r="O87" s="204">
        <v>1720.83</v>
      </c>
      <c r="P87" s="203">
        <f>N87</f>
        <v>15.2264</v>
      </c>
      <c r="Q87" s="204">
        <f>O87</f>
        <v>1720.83</v>
      </c>
      <c r="R87" s="205">
        <f>P87/Q87</f>
        <v>8.8482883259822301E-3</v>
      </c>
      <c r="S87" s="203">
        <v>43.4</v>
      </c>
      <c r="T87" s="206">
        <f>R87*S87</f>
        <v>0.3840157133476288</v>
      </c>
      <c r="U87" s="206">
        <f>R87*60*1000</f>
        <v>530.89729955893381</v>
      </c>
      <c r="V87" s="286">
        <f>U87*S87/1000</f>
        <v>23.040942800857728</v>
      </c>
    </row>
    <row r="88" spans="1:22" ht="12.75" x14ac:dyDescent="0.2">
      <c r="A88" s="347"/>
      <c r="B88" s="64">
        <v>81</v>
      </c>
      <c r="C88" s="207" t="s">
        <v>528</v>
      </c>
      <c r="D88" s="207" t="s">
        <v>529</v>
      </c>
      <c r="E88" s="190" t="s">
        <v>580</v>
      </c>
      <c r="F88" s="208" t="s">
        <v>184</v>
      </c>
      <c r="G88" s="209">
        <v>22</v>
      </c>
      <c r="H88" s="209">
        <v>1987</v>
      </c>
      <c r="I88" s="199">
        <v>17</v>
      </c>
      <c r="J88" s="199">
        <v>2.2000000000000002</v>
      </c>
      <c r="K88" s="199">
        <v>4.0999999999999996</v>
      </c>
      <c r="L88" s="199">
        <v>0</v>
      </c>
      <c r="M88" s="199">
        <v>0.6</v>
      </c>
      <c r="N88" s="199">
        <v>10.1</v>
      </c>
      <c r="O88" s="210">
        <v>1213.8</v>
      </c>
      <c r="P88" s="199">
        <v>10.7</v>
      </c>
      <c r="Q88" s="210">
        <v>1213.8</v>
      </c>
      <c r="R88" s="211">
        <v>8.8500000000000002E-3</v>
      </c>
      <c r="S88" s="199">
        <v>71.83</v>
      </c>
      <c r="T88" s="212">
        <v>0.64</v>
      </c>
      <c r="U88" s="212">
        <v>530.85</v>
      </c>
      <c r="V88" s="287">
        <v>38.130000000000003</v>
      </c>
    </row>
    <row r="89" spans="1:22" ht="12.75" x14ac:dyDescent="0.2">
      <c r="A89" s="347"/>
      <c r="B89" s="64">
        <v>82</v>
      </c>
      <c r="C89" s="189" t="s">
        <v>195</v>
      </c>
      <c r="D89" s="189" t="s">
        <v>372</v>
      </c>
      <c r="E89" s="190" t="s">
        <v>724</v>
      </c>
      <c r="F89" s="190" t="s">
        <v>39</v>
      </c>
      <c r="G89" s="188">
        <v>60</v>
      </c>
      <c r="H89" s="188" t="s">
        <v>51</v>
      </c>
      <c r="I89" s="191">
        <v>33.8645</v>
      </c>
      <c r="J89" s="191">
        <v>3.6210000000000004</v>
      </c>
      <c r="K89" s="191">
        <v>6.9547929999999996</v>
      </c>
      <c r="L89" s="191">
        <v>-0.62850000000000006</v>
      </c>
      <c r="M89" s="191"/>
      <c r="N89" s="191">
        <v>23.917206999999998</v>
      </c>
      <c r="O89" s="192">
        <v>2701.09</v>
      </c>
      <c r="P89" s="191">
        <v>23.917206999999998</v>
      </c>
      <c r="Q89" s="192">
        <v>2701.09</v>
      </c>
      <c r="R89" s="193">
        <v>8.854650159750321E-3</v>
      </c>
      <c r="S89" s="191">
        <v>55.15</v>
      </c>
      <c r="T89" s="194">
        <v>0.48833395631023019</v>
      </c>
      <c r="U89" s="194">
        <v>531.27900958501925</v>
      </c>
      <c r="V89" s="285">
        <v>29.300037378613812</v>
      </c>
    </row>
    <row r="90" spans="1:22" ht="12.75" x14ac:dyDescent="0.2">
      <c r="A90" s="347"/>
      <c r="B90" s="64">
        <v>83</v>
      </c>
      <c r="C90" s="207" t="s">
        <v>528</v>
      </c>
      <c r="D90" s="207" t="s">
        <v>529</v>
      </c>
      <c r="E90" s="190" t="s">
        <v>830</v>
      </c>
      <c r="F90" s="208" t="s">
        <v>184</v>
      </c>
      <c r="G90" s="209">
        <v>18</v>
      </c>
      <c r="H90" s="209">
        <v>1982</v>
      </c>
      <c r="I90" s="199">
        <v>13.3</v>
      </c>
      <c r="J90" s="199">
        <v>2.1</v>
      </c>
      <c r="K90" s="199">
        <v>2.4</v>
      </c>
      <c r="L90" s="199">
        <v>0.1</v>
      </c>
      <c r="M90" s="199">
        <v>0.1</v>
      </c>
      <c r="N90" s="199">
        <v>8.6</v>
      </c>
      <c r="O90" s="210">
        <v>986.6</v>
      </c>
      <c r="P90" s="199">
        <v>8.6999999999999993</v>
      </c>
      <c r="Q90" s="210">
        <v>986.6</v>
      </c>
      <c r="R90" s="211">
        <v>8.8599999999999998E-3</v>
      </c>
      <c r="S90" s="199">
        <v>71.83</v>
      </c>
      <c r="T90" s="212">
        <v>0.64</v>
      </c>
      <c r="U90" s="212">
        <v>531.78</v>
      </c>
      <c r="V90" s="287">
        <v>38.200000000000003</v>
      </c>
    </row>
    <row r="91" spans="1:22" ht="12.75" x14ac:dyDescent="0.2">
      <c r="A91" s="347"/>
      <c r="B91" s="64">
        <v>84</v>
      </c>
      <c r="C91" s="189" t="s">
        <v>195</v>
      </c>
      <c r="D91" s="189" t="s">
        <v>372</v>
      </c>
      <c r="E91" s="190" t="s">
        <v>725</v>
      </c>
      <c r="F91" s="190" t="s">
        <v>39</v>
      </c>
      <c r="G91" s="188">
        <v>60</v>
      </c>
      <c r="H91" s="188">
        <v>1964</v>
      </c>
      <c r="I91" s="191">
        <v>35.85378</v>
      </c>
      <c r="J91" s="191">
        <v>5.7629999999999999</v>
      </c>
      <c r="K91" s="191">
        <v>6.9926329999999997</v>
      </c>
      <c r="L91" s="191">
        <v>-0.86621999999999999</v>
      </c>
      <c r="M91" s="191"/>
      <c r="N91" s="191">
        <v>23.964367000000003</v>
      </c>
      <c r="O91" s="192">
        <v>2701.1</v>
      </c>
      <c r="P91" s="191">
        <v>23.964367000000003</v>
      </c>
      <c r="Q91" s="192">
        <v>2701.1</v>
      </c>
      <c r="R91" s="193">
        <v>8.8720769316204522E-3</v>
      </c>
      <c r="S91" s="191">
        <v>55.15</v>
      </c>
      <c r="T91" s="194">
        <v>0.48929504277886793</v>
      </c>
      <c r="U91" s="194">
        <v>532.32461589722709</v>
      </c>
      <c r="V91" s="285">
        <v>29.357702566732073</v>
      </c>
    </row>
    <row r="92" spans="1:22" ht="12.75" x14ac:dyDescent="0.2">
      <c r="A92" s="347"/>
      <c r="B92" s="64">
        <v>85</v>
      </c>
      <c r="C92" s="189" t="s">
        <v>213</v>
      </c>
      <c r="D92" s="189" t="s">
        <v>447</v>
      </c>
      <c r="E92" s="65" t="s">
        <v>449</v>
      </c>
      <c r="F92" s="85" t="s">
        <v>214</v>
      </c>
      <c r="G92" s="64">
        <v>15</v>
      </c>
      <c r="H92" s="64">
        <v>1978</v>
      </c>
      <c r="I92" s="67">
        <v>10.7</v>
      </c>
      <c r="J92" s="67">
        <v>0.6</v>
      </c>
      <c r="K92" s="67">
        <v>2.1</v>
      </c>
      <c r="L92" s="67">
        <v>0.9</v>
      </c>
      <c r="M92" s="67">
        <v>0</v>
      </c>
      <c r="N92" s="67">
        <v>7.1</v>
      </c>
      <c r="O92" s="66">
        <v>799.1</v>
      </c>
      <c r="P92" s="67">
        <v>7.1</v>
      </c>
      <c r="Q92" s="66">
        <v>799.1</v>
      </c>
      <c r="R92" s="138">
        <v>8.8800000000000007E-3</v>
      </c>
      <c r="S92" s="67">
        <v>77.28</v>
      </c>
      <c r="T92" s="68">
        <v>0.69</v>
      </c>
      <c r="U92" s="68">
        <v>533.09</v>
      </c>
      <c r="V92" s="97">
        <v>41.2</v>
      </c>
    </row>
    <row r="93" spans="1:22" ht="12.75" x14ac:dyDescent="0.2">
      <c r="A93" s="347"/>
      <c r="B93" s="64">
        <v>86</v>
      </c>
      <c r="C93" s="195" t="s">
        <v>32</v>
      </c>
      <c r="D93" s="195" t="s">
        <v>33</v>
      </c>
      <c r="E93" s="213" t="s">
        <v>382</v>
      </c>
      <c r="F93" s="201" t="s">
        <v>34</v>
      </c>
      <c r="G93" s="201">
        <v>70</v>
      </c>
      <c r="H93" s="201">
        <v>2008</v>
      </c>
      <c r="I93" s="203">
        <v>54.401000000000003</v>
      </c>
      <c r="J93" s="203">
        <v>11.850451</v>
      </c>
      <c r="K93" s="203">
        <v>0</v>
      </c>
      <c r="L93" s="203">
        <v>0</v>
      </c>
      <c r="M93" s="203">
        <v>0</v>
      </c>
      <c r="N93" s="203">
        <v>42.722000999999999</v>
      </c>
      <c r="O93" s="204">
        <v>4787.37</v>
      </c>
      <c r="P93" s="203">
        <v>42.722000999999999</v>
      </c>
      <c r="Q93" s="204">
        <v>4787.37</v>
      </c>
      <c r="R93" s="214">
        <v>8.9238978813001718E-3</v>
      </c>
      <c r="S93" s="203">
        <v>55</v>
      </c>
      <c r="T93" s="203">
        <v>0.49081438347150946</v>
      </c>
      <c r="U93" s="203">
        <v>535.43387287801033</v>
      </c>
      <c r="V93" s="288">
        <v>29.448863008290569</v>
      </c>
    </row>
    <row r="94" spans="1:22" ht="12.75" x14ac:dyDescent="0.2">
      <c r="A94" s="347"/>
      <c r="B94" s="64">
        <v>87</v>
      </c>
      <c r="C94" s="189" t="s">
        <v>213</v>
      </c>
      <c r="D94" s="189" t="s">
        <v>447</v>
      </c>
      <c r="E94" s="65" t="s">
        <v>453</v>
      </c>
      <c r="F94" s="85" t="s">
        <v>214</v>
      </c>
      <c r="G94" s="64">
        <v>6</v>
      </c>
      <c r="H94" s="64">
        <v>1978</v>
      </c>
      <c r="I94" s="67">
        <v>3.9</v>
      </c>
      <c r="J94" s="67">
        <v>0.3</v>
      </c>
      <c r="K94" s="67">
        <v>0.9</v>
      </c>
      <c r="L94" s="67">
        <v>-0.1</v>
      </c>
      <c r="M94" s="67">
        <v>0</v>
      </c>
      <c r="N94" s="67">
        <v>2.8</v>
      </c>
      <c r="O94" s="66">
        <v>311.60000000000002</v>
      </c>
      <c r="P94" s="67">
        <v>2.8</v>
      </c>
      <c r="Q94" s="66">
        <v>311.60000000000002</v>
      </c>
      <c r="R94" s="138">
        <v>8.9899999999999997E-3</v>
      </c>
      <c r="S94" s="67">
        <v>77.28</v>
      </c>
      <c r="T94" s="68">
        <v>0.69</v>
      </c>
      <c r="U94" s="68">
        <v>539.22</v>
      </c>
      <c r="V94" s="97">
        <v>41.67</v>
      </c>
    </row>
    <row r="95" spans="1:22" ht="12.75" x14ac:dyDescent="0.2">
      <c r="A95" s="347"/>
      <c r="B95" s="64">
        <v>88</v>
      </c>
      <c r="C95" s="207" t="s">
        <v>528</v>
      </c>
      <c r="D95" s="207" t="s">
        <v>529</v>
      </c>
      <c r="E95" s="190" t="s">
        <v>831</v>
      </c>
      <c r="F95" s="208" t="s">
        <v>184</v>
      </c>
      <c r="G95" s="209">
        <v>50</v>
      </c>
      <c r="H95" s="209" t="s">
        <v>51</v>
      </c>
      <c r="I95" s="199">
        <v>35</v>
      </c>
      <c r="J95" s="199">
        <v>4.4000000000000004</v>
      </c>
      <c r="K95" s="199">
        <v>8.3000000000000007</v>
      </c>
      <c r="L95" s="199">
        <v>-0.6</v>
      </c>
      <c r="M95" s="199">
        <v>0</v>
      </c>
      <c r="N95" s="199">
        <v>22.9</v>
      </c>
      <c r="O95" s="210">
        <v>2547.8000000000002</v>
      </c>
      <c r="P95" s="199">
        <v>22.9</v>
      </c>
      <c r="Q95" s="210">
        <v>2547.8000000000002</v>
      </c>
      <c r="R95" s="211">
        <v>8.9899999999999997E-3</v>
      </c>
      <c r="S95" s="199">
        <v>71.83</v>
      </c>
      <c r="T95" s="212">
        <v>0.65</v>
      </c>
      <c r="U95" s="212">
        <v>539.32000000000005</v>
      </c>
      <c r="V95" s="287">
        <v>38.74</v>
      </c>
    </row>
    <row r="96" spans="1:22" ht="12.75" x14ac:dyDescent="0.2">
      <c r="A96" s="347"/>
      <c r="B96" s="64">
        <v>89</v>
      </c>
      <c r="C96" s="189" t="s">
        <v>496</v>
      </c>
      <c r="D96" s="189" t="s">
        <v>497</v>
      </c>
      <c r="E96" s="65" t="s">
        <v>500</v>
      </c>
      <c r="F96" s="85" t="s">
        <v>39</v>
      </c>
      <c r="G96" s="64">
        <v>30</v>
      </c>
      <c r="H96" s="64">
        <v>1992</v>
      </c>
      <c r="I96" s="67">
        <v>26</v>
      </c>
      <c r="J96" s="67">
        <v>2.7</v>
      </c>
      <c r="K96" s="67">
        <v>4.9000000000000004</v>
      </c>
      <c r="L96" s="67">
        <v>0.7</v>
      </c>
      <c r="M96" s="67">
        <v>3.2</v>
      </c>
      <c r="N96" s="67">
        <v>14.5</v>
      </c>
      <c r="O96" s="66"/>
      <c r="P96" s="67">
        <v>17.7</v>
      </c>
      <c r="Q96" s="66">
        <v>1966.7</v>
      </c>
      <c r="R96" s="138">
        <v>8.9999999999999993E-3</v>
      </c>
      <c r="S96" s="67">
        <v>74.400000000000006</v>
      </c>
      <c r="T96" s="68">
        <v>0.67</v>
      </c>
      <c r="U96" s="68">
        <v>539.71</v>
      </c>
      <c r="V96" s="97">
        <v>40.15</v>
      </c>
    </row>
    <row r="97" spans="1:22" ht="12.75" x14ac:dyDescent="0.2">
      <c r="A97" s="347"/>
      <c r="B97" s="64">
        <v>90</v>
      </c>
      <c r="C97" s="189" t="s">
        <v>496</v>
      </c>
      <c r="D97" s="189" t="s">
        <v>497</v>
      </c>
      <c r="E97" s="65" t="s">
        <v>498</v>
      </c>
      <c r="F97" s="85" t="s">
        <v>39</v>
      </c>
      <c r="G97" s="64">
        <v>20</v>
      </c>
      <c r="H97" s="64">
        <v>1976</v>
      </c>
      <c r="I97" s="67">
        <v>13.8</v>
      </c>
      <c r="J97" s="67">
        <v>2.1</v>
      </c>
      <c r="K97" s="67">
        <v>3.3</v>
      </c>
      <c r="L97" s="67">
        <v>-0.3</v>
      </c>
      <c r="M97" s="67">
        <v>1.6</v>
      </c>
      <c r="N97" s="67">
        <v>7.1</v>
      </c>
      <c r="O97" s="66"/>
      <c r="P97" s="67">
        <v>8.6999999999999993</v>
      </c>
      <c r="Q97" s="66">
        <v>963.4</v>
      </c>
      <c r="R97" s="138">
        <v>9.0200000000000002E-3</v>
      </c>
      <c r="S97" s="67">
        <v>74.400000000000006</v>
      </c>
      <c r="T97" s="68">
        <v>0.67</v>
      </c>
      <c r="U97" s="68">
        <v>541.4</v>
      </c>
      <c r="V97" s="97">
        <v>40.28</v>
      </c>
    </row>
    <row r="98" spans="1:22" ht="12.75" x14ac:dyDescent="0.2">
      <c r="A98" s="347"/>
      <c r="B98" s="64">
        <v>91</v>
      </c>
      <c r="C98" s="189" t="s">
        <v>213</v>
      </c>
      <c r="D98" s="189" t="s">
        <v>447</v>
      </c>
      <c r="E98" s="65" t="s">
        <v>216</v>
      </c>
      <c r="F98" s="85" t="s">
        <v>214</v>
      </c>
      <c r="G98" s="64">
        <v>11</v>
      </c>
      <c r="H98" s="64">
        <v>1989</v>
      </c>
      <c r="I98" s="67">
        <v>8.4</v>
      </c>
      <c r="J98" s="67">
        <v>0.5</v>
      </c>
      <c r="K98" s="67">
        <v>1.8</v>
      </c>
      <c r="L98" s="67">
        <v>0.2</v>
      </c>
      <c r="M98" s="67">
        <v>1.1000000000000001</v>
      </c>
      <c r="N98" s="67">
        <v>4.8</v>
      </c>
      <c r="O98" s="66">
        <v>652.4</v>
      </c>
      <c r="P98" s="67">
        <v>5.9</v>
      </c>
      <c r="Q98" s="66">
        <v>652.4</v>
      </c>
      <c r="R98" s="138">
        <v>9.0399999999999994E-3</v>
      </c>
      <c r="S98" s="67">
        <v>77.28</v>
      </c>
      <c r="T98" s="68">
        <v>0.7</v>
      </c>
      <c r="U98" s="68">
        <v>542.58000000000004</v>
      </c>
      <c r="V98" s="97">
        <v>41.93</v>
      </c>
    </row>
    <row r="99" spans="1:22" ht="12.75" x14ac:dyDescent="0.2">
      <c r="A99" s="347"/>
      <c r="B99" s="64">
        <v>92</v>
      </c>
      <c r="C99" s="65" t="s">
        <v>172</v>
      </c>
      <c r="D99" s="65" t="s">
        <v>173</v>
      </c>
      <c r="E99" s="202" t="s">
        <v>546</v>
      </c>
      <c r="F99" s="202" t="s">
        <v>175</v>
      </c>
      <c r="G99" s="201">
        <v>25</v>
      </c>
      <c r="H99" s="201" t="s">
        <v>51</v>
      </c>
      <c r="I99" s="203">
        <f>SUM(J99:N99)</f>
        <v>17.8</v>
      </c>
      <c r="J99" s="203">
        <v>2.0506000000000002</v>
      </c>
      <c r="K99" s="203">
        <v>3.7538</v>
      </c>
      <c r="L99" s="203">
        <v>0.44840000000000002</v>
      </c>
      <c r="M99" s="203">
        <v>0</v>
      </c>
      <c r="N99" s="203">
        <v>11.5472</v>
      </c>
      <c r="O99" s="204">
        <v>1275.81</v>
      </c>
      <c r="P99" s="203">
        <f>N99</f>
        <v>11.5472</v>
      </c>
      <c r="Q99" s="204">
        <f>O99</f>
        <v>1275.81</v>
      </c>
      <c r="R99" s="205">
        <f>P99/Q99</f>
        <v>9.0508774817566889E-3</v>
      </c>
      <c r="S99" s="203">
        <v>43.4</v>
      </c>
      <c r="T99" s="206">
        <f>R99*S99</f>
        <v>0.3928080827082403</v>
      </c>
      <c r="U99" s="206">
        <f>R99*60*1000</f>
        <v>543.05264890540127</v>
      </c>
      <c r="V99" s="286">
        <f>U99*S99/1000</f>
        <v>23.568484962494413</v>
      </c>
    </row>
    <row r="100" spans="1:22" ht="12.75" x14ac:dyDescent="0.2">
      <c r="A100" s="347"/>
      <c r="B100" s="64">
        <v>93</v>
      </c>
      <c r="C100" s="189" t="s">
        <v>206</v>
      </c>
      <c r="D100" s="189" t="s">
        <v>207</v>
      </c>
      <c r="E100" s="190" t="s">
        <v>444</v>
      </c>
      <c r="F100" s="190" t="s">
        <v>209</v>
      </c>
      <c r="G100" s="188">
        <v>20</v>
      </c>
      <c r="H100" s="188">
        <v>1981</v>
      </c>
      <c r="I100" s="191">
        <v>17.518000000000001</v>
      </c>
      <c r="J100" s="191">
        <v>2.9609999999999999</v>
      </c>
      <c r="K100" s="191">
        <v>3.7250000000000001</v>
      </c>
      <c r="L100" s="191">
        <v>-0.435</v>
      </c>
      <c r="M100" s="191">
        <v>2.028</v>
      </c>
      <c r="N100" s="191">
        <v>9.2379999999999995</v>
      </c>
      <c r="O100" s="192">
        <v>1019.7</v>
      </c>
      <c r="P100" s="191">
        <v>9.2379999999999995</v>
      </c>
      <c r="Q100" s="192">
        <v>1019.7</v>
      </c>
      <c r="R100" s="193">
        <v>9.0595273119544947E-3</v>
      </c>
      <c r="S100" s="191">
        <v>58.2</v>
      </c>
      <c r="T100" s="194">
        <v>0.52726448955575167</v>
      </c>
      <c r="U100" s="194">
        <v>543.57163871726971</v>
      </c>
      <c r="V100" s="285">
        <v>31.635869373345098</v>
      </c>
    </row>
    <row r="101" spans="1:22" ht="12.75" x14ac:dyDescent="0.2">
      <c r="A101" s="347"/>
      <c r="B101" s="64">
        <v>94</v>
      </c>
      <c r="C101" s="207" t="s">
        <v>528</v>
      </c>
      <c r="D101" s="207" t="s">
        <v>529</v>
      </c>
      <c r="E101" s="190" t="s">
        <v>832</v>
      </c>
      <c r="F101" s="208" t="s">
        <v>184</v>
      </c>
      <c r="G101" s="209">
        <v>75</v>
      </c>
      <c r="H101" s="209" t="s">
        <v>51</v>
      </c>
      <c r="I101" s="199">
        <v>46.3</v>
      </c>
      <c r="J101" s="199">
        <v>7.8</v>
      </c>
      <c r="K101" s="199">
        <v>8.1</v>
      </c>
      <c r="L101" s="199">
        <v>-0.4</v>
      </c>
      <c r="M101" s="199">
        <v>0</v>
      </c>
      <c r="N101" s="199">
        <v>30.8</v>
      </c>
      <c r="O101" s="210">
        <v>3389.1</v>
      </c>
      <c r="P101" s="199">
        <v>30.8</v>
      </c>
      <c r="Q101" s="210">
        <v>3389.1</v>
      </c>
      <c r="R101" s="211">
        <v>9.0799999999999995E-3</v>
      </c>
      <c r="S101" s="199">
        <v>71.83</v>
      </c>
      <c r="T101" s="212">
        <v>0.65</v>
      </c>
      <c r="U101" s="212">
        <v>545.04</v>
      </c>
      <c r="V101" s="287">
        <v>39.15</v>
      </c>
    </row>
    <row r="102" spans="1:22" ht="12.75" x14ac:dyDescent="0.2">
      <c r="A102" s="347"/>
      <c r="B102" s="64">
        <v>95</v>
      </c>
      <c r="C102" s="207" t="s">
        <v>528</v>
      </c>
      <c r="D102" s="207" t="s">
        <v>529</v>
      </c>
      <c r="E102" s="190" t="s">
        <v>583</v>
      </c>
      <c r="F102" s="208" t="s">
        <v>184</v>
      </c>
      <c r="G102" s="209">
        <v>22</v>
      </c>
      <c r="H102" s="209" t="s">
        <v>51</v>
      </c>
      <c r="I102" s="199">
        <v>15.3</v>
      </c>
      <c r="J102" s="199">
        <v>1.6</v>
      </c>
      <c r="K102" s="199">
        <v>3.3</v>
      </c>
      <c r="L102" s="199">
        <v>-0.2</v>
      </c>
      <c r="M102" s="199">
        <v>0</v>
      </c>
      <c r="N102" s="199">
        <v>10.5</v>
      </c>
      <c r="O102" s="210">
        <v>1161.0999999999999</v>
      </c>
      <c r="P102" s="199">
        <v>10.6</v>
      </c>
      <c r="Q102" s="210">
        <v>1161.0999999999999</v>
      </c>
      <c r="R102" s="211">
        <v>9.0900000000000009E-3</v>
      </c>
      <c r="S102" s="199">
        <v>71.83</v>
      </c>
      <c r="T102" s="212">
        <v>0.65</v>
      </c>
      <c r="U102" s="212">
        <v>545.54999999999995</v>
      </c>
      <c r="V102" s="287">
        <v>39.19</v>
      </c>
    </row>
    <row r="103" spans="1:22" ht="12.75" x14ac:dyDescent="0.2">
      <c r="A103" s="347"/>
      <c r="B103" s="64">
        <v>96</v>
      </c>
      <c r="C103" s="189" t="s">
        <v>213</v>
      </c>
      <c r="D103" s="189" t="s">
        <v>447</v>
      </c>
      <c r="E103" s="65" t="s">
        <v>448</v>
      </c>
      <c r="F103" s="85" t="s">
        <v>214</v>
      </c>
      <c r="G103" s="64">
        <v>12</v>
      </c>
      <c r="H103" s="64">
        <v>1980</v>
      </c>
      <c r="I103" s="67">
        <v>7.7</v>
      </c>
      <c r="J103" s="67">
        <v>0.9</v>
      </c>
      <c r="K103" s="67">
        <v>1.1000000000000001</v>
      </c>
      <c r="L103" s="67">
        <v>-0.2</v>
      </c>
      <c r="M103" s="67">
        <v>1.1000000000000001</v>
      </c>
      <c r="N103" s="67">
        <v>4.8</v>
      </c>
      <c r="O103" s="66">
        <v>648.20000000000005</v>
      </c>
      <c r="P103" s="67">
        <v>5.9</v>
      </c>
      <c r="Q103" s="66">
        <v>648.20000000000005</v>
      </c>
      <c r="R103" s="138">
        <v>9.1000000000000004E-3</v>
      </c>
      <c r="S103" s="67">
        <v>77.28</v>
      </c>
      <c r="T103" s="68">
        <v>0.7</v>
      </c>
      <c r="U103" s="68">
        <v>546.12</v>
      </c>
      <c r="V103" s="97">
        <v>42.2</v>
      </c>
    </row>
    <row r="104" spans="1:22" ht="12.75" x14ac:dyDescent="0.2">
      <c r="A104" s="347"/>
      <c r="B104" s="64">
        <v>97</v>
      </c>
      <c r="C104" s="207" t="s">
        <v>528</v>
      </c>
      <c r="D104" s="207" t="s">
        <v>529</v>
      </c>
      <c r="E104" s="190" t="s">
        <v>582</v>
      </c>
      <c r="F104" s="208" t="s">
        <v>184</v>
      </c>
      <c r="G104" s="209">
        <v>22</v>
      </c>
      <c r="H104" s="209">
        <v>1987</v>
      </c>
      <c r="I104" s="199">
        <v>16.399999999999999</v>
      </c>
      <c r="J104" s="199">
        <v>1.8</v>
      </c>
      <c r="K104" s="199">
        <v>3.7</v>
      </c>
      <c r="L104" s="199">
        <v>0.3</v>
      </c>
      <c r="M104" s="199">
        <v>0.3</v>
      </c>
      <c r="N104" s="199">
        <v>10.199999999999999</v>
      </c>
      <c r="O104" s="210">
        <v>1153.5999999999999</v>
      </c>
      <c r="P104" s="199">
        <v>10.5</v>
      </c>
      <c r="Q104" s="210">
        <v>1153.5999999999999</v>
      </c>
      <c r="R104" s="211">
        <v>9.11E-3</v>
      </c>
      <c r="S104" s="199">
        <v>71.83</v>
      </c>
      <c r="T104" s="212">
        <v>0.65</v>
      </c>
      <c r="U104" s="212">
        <v>546.33000000000004</v>
      </c>
      <c r="V104" s="287">
        <v>39.24</v>
      </c>
    </row>
    <row r="105" spans="1:22" ht="12.75" x14ac:dyDescent="0.2">
      <c r="A105" s="347"/>
      <c r="B105" s="64">
        <v>98</v>
      </c>
      <c r="C105" s="189" t="s">
        <v>139</v>
      </c>
      <c r="D105" s="189" t="s">
        <v>140</v>
      </c>
      <c r="E105" s="190" t="s">
        <v>537</v>
      </c>
      <c r="F105" s="190" t="s">
        <v>39</v>
      </c>
      <c r="G105" s="188">
        <v>23</v>
      </c>
      <c r="H105" s="188">
        <v>1991</v>
      </c>
      <c r="I105" s="191">
        <v>15.92</v>
      </c>
      <c r="J105" s="191">
        <v>2.8050000000000002</v>
      </c>
      <c r="K105" s="191">
        <v>1.9630000000000001</v>
      </c>
      <c r="L105" s="191">
        <v>0.255</v>
      </c>
      <c r="M105" s="191">
        <v>2.0070000000000001</v>
      </c>
      <c r="N105" s="191">
        <v>9.1449999999999996</v>
      </c>
      <c r="O105" s="192">
        <v>1222.06</v>
      </c>
      <c r="P105" s="191">
        <v>11.151999999999999</v>
      </c>
      <c r="Q105" s="192">
        <v>1222.06</v>
      </c>
      <c r="R105" s="193">
        <v>9.1255748490254151E-3</v>
      </c>
      <c r="S105" s="191">
        <v>51.6661</v>
      </c>
      <c r="T105" s="194">
        <v>0.471482862707232</v>
      </c>
      <c r="U105" s="194">
        <v>547.53449094152495</v>
      </c>
      <c r="V105" s="285">
        <v>28.288971762433921</v>
      </c>
    </row>
    <row r="106" spans="1:22" ht="12.75" x14ac:dyDescent="0.2">
      <c r="A106" s="347"/>
      <c r="B106" s="64">
        <v>99</v>
      </c>
      <c r="C106" s="189" t="s">
        <v>608</v>
      </c>
      <c r="D106" s="196" t="s">
        <v>614</v>
      </c>
      <c r="E106" s="190" t="s">
        <v>612</v>
      </c>
      <c r="F106" s="190" t="s">
        <v>212</v>
      </c>
      <c r="G106" s="188">
        <v>60</v>
      </c>
      <c r="H106" s="188" t="s">
        <v>610</v>
      </c>
      <c r="I106" s="191">
        <v>47.931690000000003</v>
      </c>
      <c r="J106" s="191">
        <v>6.2089999999999996</v>
      </c>
      <c r="K106" s="191">
        <v>11.597</v>
      </c>
      <c r="L106" s="191">
        <v>-3.8309999999999997E-2</v>
      </c>
      <c r="M106" s="191"/>
      <c r="N106" s="191">
        <v>30.164000000000001</v>
      </c>
      <c r="O106" s="192">
        <v>3292.01</v>
      </c>
      <c r="P106" s="191">
        <v>30.164000000000001</v>
      </c>
      <c r="Q106" s="192">
        <v>3292.01</v>
      </c>
      <c r="R106" s="193">
        <v>9.1627911215336529E-3</v>
      </c>
      <c r="S106" s="191">
        <v>72.92</v>
      </c>
      <c r="T106" s="194">
        <v>0.66815072858223401</v>
      </c>
      <c r="U106" s="194">
        <v>549.76746729201921</v>
      </c>
      <c r="V106" s="285">
        <v>40.089043714934043</v>
      </c>
    </row>
    <row r="107" spans="1:22" ht="12.75" x14ac:dyDescent="0.2">
      <c r="A107" s="347"/>
      <c r="B107" s="64">
        <v>100</v>
      </c>
      <c r="C107" s="65" t="s">
        <v>172</v>
      </c>
      <c r="D107" s="65" t="s">
        <v>173</v>
      </c>
      <c r="E107" s="202" t="s">
        <v>412</v>
      </c>
      <c r="F107" s="202" t="s">
        <v>175</v>
      </c>
      <c r="G107" s="201">
        <v>55</v>
      </c>
      <c r="H107" s="201" t="s">
        <v>51</v>
      </c>
      <c r="I107" s="203">
        <f>SUM(J107:N107)</f>
        <v>38</v>
      </c>
      <c r="J107" s="203">
        <v>4.0454999999999997</v>
      </c>
      <c r="K107" s="203">
        <v>11.2476</v>
      </c>
      <c r="L107" s="203">
        <v>-0.27150000000000002</v>
      </c>
      <c r="M107" s="203">
        <v>0</v>
      </c>
      <c r="N107" s="203">
        <v>22.978400000000001</v>
      </c>
      <c r="O107" s="204">
        <v>2498.02</v>
      </c>
      <c r="P107" s="203">
        <f>N107</f>
        <v>22.978400000000001</v>
      </c>
      <c r="Q107" s="204">
        <f>O107</f>
        <v>2498.02</v>
      </c>
      <c r="R107" s="205">
        <f>P107/Q107</f>
        <v>9.1986453270990632E-3</v>
      </c>
      <c r="S107" s="203">
        <v>43.4</v>
      </c>
      <c r="T107" s="206">
        <f>R107*S107</f>
        <v>0.39922120719609933</v>
      </c>
      <c r="U107" s="206">
        <f>R107*60*1000</f>
        <v>551.91871962594371</v>
      </c>
      <c r="V107" s="286">
        <f>U107*S107/1000</f>
        <v>23.953272431765956</v>
      </c>
    </row>
    <row r="108" spans="1:22" ht="12.75" x14ac:dyDescent="0.2">
      <c r="A108" s="347"/>
      <c r="B108" s="64">
        <v>101</v>
      </c>
      <c r="C108" s="215" t="s">
        <v>141</v>
      </c>
      <c r="D108" s="216" t="s">
        <v>145</v>
      </c>
      <c r="E108" s="216" t="s">
        <v>399</v>
      </c>
      <c r="F108" s="217" t="s">
        <v>39</v>
      </c>
      <c r="G108" s="218">
        <v>20</v>
      </c>
      <c r="H108" s="219" t="s">
        <v>146</v>
      </c>
      <c r="I108" s="220">
        <v>12.53</v>
      </c>
      <c r="J108" s="220">
        <v>1.41</v>
      </c>
      <c r="K108" s="220">
        <v>2.09</v>
      </c>
      <c r="L108" s="220">
        <v>0.02</v>
      </c>
      <c r="M108" s="220">
        <v>1.91</v>
      </c>
      <c r="N108" s="220">
        <v>7.1</v>
      </c>
      <c r="O108" s="221">
        <v>960.25</v>
      </c>
      <c r="P108" s="220">
        <v>9.01</v>
      </c>
      <c r="Q108" s="221">
        <v>960.25</v>
      </c>
      <c r="R108" s="222">
        <v>9.3829731840666484E-3</v>
      </c>
      <c r="S108" s="223">
        <v>61.8</v>
      </c>
      <c r="T108" s="224">
        <v>0.57986774277531883</v>
      </c>
      <c r="U108" s="224">
        <v>562.97839104399895</v>
      </c>
      <c r="V108" s="289">
        <v>34.79206456651913</v>
      </c>
    </row>
    <row r="109" spans="1:22" ht="12.75" x14ac:dyDescent="0.2">
      <c r="A109" s="347"/>
      <c r="B109" s="64">
        <v>102</v>
      </c>
      <c r="C109" s="189" t="s">
        <v>96</v>
      </c>
      <c r="D109" s="189" t="s">
        <v>97</v>
      </c>
      <c r="E109" s="190" t="s">
        <v>383</v>
      </c>
      <c r="F109" s="190"/>
      <c r="G109" s="188">
        <v>60</v>
      </c>
      <c r="H109" s="188">
        <v>2005</v>
      </c>
      <c r="I109" s="191">
        <v>62.17</v>
      </c>
      <c r="J109" s="191">
        <v>11.528074999999999</v>
      </c>
      <c r="K109" s="191">
        <v>4.7160299999999999</v>
      </c>
      <c r="L109" s="191">
        <v>-0.61407599999999996</v>
      </c>
      <c r="M109" s="191">
        <v>0</v>
      </c>
      <c r="N109" s="191">
        <v>46.540030000000002</v>
      </c>
      <c r="O109" s="192">
        <v>4933.47</v>
      </c>
      <c r="P109" s="191">
        <v>44.783789993452899</v>
      </c>
      <c r="Q109" s="192">
        <v>4747.3</v>
      </c>
      <c r="R109" s="193">
        <v>9.4335285306285464E-3</v>
      </c>
      <c r="S109" s="191">
        <v>53.4</v>
      </c>
      <c r="T109" s="194">
        <v>0.50375042353556432</v>
      </c>
      <c r="U109" s="194">
        <v>566.01171183771282</v>
      </c>
      <c r="V109" s="285">
        <v>30.225025412133867</v>
      </c>
    </row>
    <row r="110" spans="1:22" ht="12.75" x14ac:dyDescent="0.2">
      <c r="A110" s="347"/>
      <c r="B110" s="64">
        <v>103</v>
      </c>
      <c r="C110" s="189" t="s">
        <v>137</v>
      </c>
      <c r="D110" s="189" t="s">
        <v>138</v>
      </c>
      <c r="E110" s="190" t="s">
        <v>631</v>
      </c>
      <c r="F110" s="190" t="s">
        <v>385</v>
      </c>
      <c r="G110" s="188">
        <v>62</v>
      </c>
      <c r="H110" s="188">
        <v>2010</v>
      </c>
      <c r="I110" s="191">
        <v>39.756999999999998</v>
      </c>
      <c r="J110" s="191">
        <v>6.4260000000000002</v>
      </c>
      <c r="K110" s="191">
        <v>0</v>
      </c>
      <c r="L110" s="191">
        <v>1.071</v>
      </c>
      <c r="M110" s="191">
        <v>5.5446999999999997</v>
      </c>
      <c r="N110" s="191">
        <v>26.715299999999999</v>
      </c>
      <c r="O110" s="192">
        <v>3413.02</v>
      </c>
      <c r="P110" s="191">
        <v>32.26</v>
      </c>
      <c r="Q110" s="192">
        <v>3413.02</v>
      </c>
      <c r="R110" s="193">
        <v>9.4520395426923951E-3</v>
      </c>
      <c r="S110" s="191">
        <v>58.97</v>
      </c>
      <c r="T110" s="194">
        <v>0.55738677183257057</v>
      </c>
      <c r="U110" s="194">
        <v>567.12237256154378</v>
      </c>
      <c r="V110" s="285">
        <v>33.443206309954235</v>
      </c>
    </row>
    <row r="111" spans="1:22" ht="12.75" x14ac:dyDescent="0.2">
      <c r="A111" s="347"/>
      <c r="B111" s="64">
        <v>104</v>
      </c>
      <c r="C111" s="189" t="s">
        <v>139</v>
      </c>
      <c r="D111" s="189" t="s">
        <v>140</v>
      </c>
      <c r="E111" s="190" t="s">
        <v>663</v>
      </c>
      <c r="F111" s="190" t="s">
        <v>39</v>
      </c>
      <c r="G111" s="188">
        <v>20</v>
      </c>
      <c r="H111" s="188">
        <v>1993</v>
      </c>
      <c r="I111" s="191">
        <v>19.13</v>
      </c>
      <c r="J111" s="191">
        <v>2.3290000000000002</v>
      </c>
      <c r="K111" s="191">
        <v>2.387</v>
      </c>
      <c r="L111" s="191">
        <v>5.5E-2</v>
      </c>
      <c r="M111" s="191">
        <v>2.5950000000000002</v>
      </c>
      <c r="N111" s="191">
        <v>11.819000000000001</v>
      </c>
      <c r="O111" s="192">
        <v>1515.92</v>
      </c>
      <c r="P111" s="191">
        <v>14.414</v>
      </c>
      <c r="Q111" s="192">
        <v>1515.92</v>
      </c>
      <c r="R111" s="193">
        <v>9.5084173307298531E-3</v>
      </c>
      <c r="S111" s="191">
        <v>51.6661</v>
      </c>
      <c r="T111" s="194">
        <v>0.49126284065122167</v>
      </c>
      <c r="U111" s="194">
        <v>570.50503984379122</v>
      </c>
      <c r="V111" s="285">
        <v>29.475770439073301</v>
      </c>
    </row>
    <row r="112" spans="1:22" ht="12.75" x14ac:dyDescent="0.2">
      <c r="A112" s="347"/>
      <c r="B112" s="64">
        <v>105</v>
      </c>
      <c r="C112" s="189" t="s">
        <v>357</v>
      </c>
      <c r="D112" s="189" t="s">
        <v>358</v>
      </c>
      <c r="E112" s="65" t="s">
        <v>868</v>
      </c>
      <c r="F112" s="85" t="s">
        <v>175</v>
      </c>
      <c r="G112" s="64">
        <v>41</v>
      </c>
      <c r="H112" s="64">
        <v>1968</v>
      </c>
      <c r="I112" s="67">
        <v>29.1</v>
      </c>
      <c r="J112" s="67">
        <v>4.2</v>
      </c>
      <c r="K112" s="67">
        <v>7.2</v>
      </c>
      <c r="L112" s="67">
        <v>-0.3</v>
      </c>
      <c r="M112" s="67">
        <v>0</v>
      </c>
      <c r="N112" s="67">
        <v>18</v>
      </c>
      <c r="O112" s="66">
        <v>1886.7</v>
      </c>
      <c r="P112" s="67">
        <v>18</v>
      </c>
      <c r="Q112" s="66">
        <v>1886.7</v>
      </c>
      <c r="R112" s="138">
        <v>9.5300000000000003E-3</v>
      </c>
      <c r="S112" s="67">
        <v>80</v>
      </c>
      <c r="T112" s="68">
        <v>0.76</v>
      </c>
      <c r="U112" s="68">
        <v>571.79</v>
      </c>
      <c r="V112" s="97">
        <v>45.74</v>
      </c>
    </row>
    <row r="113" spans="1:22" ht="12.75" x14ac:dyDescent="0.2">
      <c r="A113" s="347"/>
      <c r="B113" s="64">
        <v>106</v>
      </c>
      <c r="C113" s="195" t="s">
        <v>32</v>
      </c>
      <c r="D113" s="195" t="s">
        <v>33</v>
      </c>
      <c r="E113" s="213" t="s">
        <v>44</v>
      </c>
      <c r="F113" s="201" t="s">
        <v>35</v>
      </c>
      <c r="G113" s="201">
        <v>87</v>
      </c>
      <c r="H113" s="201">
        <v>1983</v>
      </c>
      <c r="I113" s="203">
        <v>57.04</v>
      </c>
      <c r="J113" s="203">
        <v>7.9979810000000002</v>
      </c>
      <c r="K113" s="203">
        <v>17.659734</v>
      </c>
      <c r="L113" s="203">
        <v>-0.85798099999999999</v>
      </c>
      <c r="M113" s="203">
        <v>5.8032450000000004</v>
      </c>
      <c r="N113" s="203">
        <v>32.240009000000001</v>
      </c>
      <c r="O113" s="204">
        <v>3382.64</v>
      </c>
      <c r="P113" s="203">
        <v>32.240009000000001</v>
      </c>
      <c r="Q113" s="204">
        <v>3382.64</v>
      </c>
      <c r="R113" s="214">
        <v>9.5310198543149729E-3</v>
      </c>
      <c r="S113" s="203">
        <v>55</v>
      </c>
      <c r="T113" s="203">
        <v>0.52420609198732349</v>
      </c>
      <c r="U113" s="203">
        <v>571.86119125889832</v>
      </c>
      <c r="V113" s="288">
        <v>31.452365519239407</v>
      </c>
    </row>
    <row r="114" spans="1:22" ht="12.75" x14ac:dyDescent="0.2">
      <c r="A114" s="347"/>
      <c r="B114" s="64">
        <v>107</v>
      </c>
      <c r="C114" s="189" t="s">
        <v>428</v>
      </c>
      <c r="D114" s="189" t="s">
        <v>434</v>
      </c>
      <c r="E114" s="190" t="s">
        <v>430</v>
      </c>
      <c r="F114" s="190" t="s">
        <v>39</v>
      </c>
      <c r="G114" s="188">
        <v>22</v>
      </c>
      <c r="H114" s="188">
        <v>1986</v>
      </c>
      <c r="I114" s="191">
        <v>15.56</v>
      </c>
      <c r="J114" s="191">
        <v>1.4930730000000001</v>
      </c>
      <c r="K114" s="191">
        <v>2.942078</v>
      </c>
      <c r="L114" s="191">
        <v>0.18992700000000001</v>
      </c>
      <c r="M114" s="191">
        <v>1.9682630000000001</v>
      </c>
      <c r="N114" s="191">
        <v>10.934901999999999</v>
      </c>
      <c r="O114" s="192">
        <v>1144.1600000000001</v>
      </c>
      <c r="P114" s="191">
        <v>10.934901999999999</v>
      </c>
      <c r="Q114" s="192">
        <v>1144.1600000000001</v>
      </c>
      <c r="R114" s="193">
        <v>9.5499999999999995E-3</v>
      </c>
      <c r="S114" s="191">
        <v>72.266999999999996</v>
      </c>
      <c r="T114" s="194">
        <v>0.69014984999999995</v>
      </c>
      <c r="U114" s="194">
        <v>573</v>
      </c>
      <c r="V114" s="285">
        <v>41.408990999999993</v>
      </c>
    </row>
    <row r="115" spans="1:22" ht="12.75" x14ac:dyDescent="0.2">
      <c r="A115" s="347"/>
      <c r="B115" s="64">
        <v>108</v>
      </c>
      <c r="C115" s="189" t="s">
        <v>428</v>
      </c>
      <c r="D115" s="189" t="s">
        <v>434</v>
      </c>
      <c r="E115" s="190" t="s">
        <v>756</v>
      </c>
      <c r="F115" s="190" t="s">
        <v>39</v>
      </c>
      <c r="G115" s="188">
        <v>21</v>
      </c>
      <c r="H115" s="188">
        <v>1982</v>
      </c>
      <c r="I115" s="191">
        <v>17.274999999999999</v>
      </c>
      <c r="J115" s="191">
        <v>1.8896729999999999</v>
      </c>
      <c r="K115" s="191">
        <v>4.2353120000000004</v>
      </c>
      <c r="L115" s="191">
        <v>0.20136999999999999</v>
      </c>
      <c r="M115" s="191">
        <v>1.970742</v>
      </c>
      <c r="N115" s="191">
        <v>10.948655</v>
      </c>
      <c r="O115" s="192">
        <v>1139.95</v>
      </c>
      <c r="P115" s="191">
        <v>10.948655</v>
      </c>
      <c r="Q115" s="192">
        <v>1139.95</v>
      </c>
      <c r="R115" s="193">
        <v>9.5999999999999992E-3</v>
      </c>
      <c r="S115" s="191">
        <v>72.266999999999996</v>
      </c>
      <c r="T115" s="194">
        <v>0.69376319999999991</v>
      </c>
      <c r="U115" s="194">
        <v>576</v>
      </c>
      <c r="V115" s="285">
        <v>41.625792000000004</v>
      </c>
    </row>
    <row r="116" spans="1:22" ht="12.75" x14ac:dyDescent="0.2">
      <c r="A116" s="347"/>
      <c r="B116" s="64">
        <v>109</v>
      </c>
      <c r="C116" s="189" t="s">
        <v>139</v>
      </c>
      <c r="D116" s="189" t="s">
        <v>140</v>
      </c>
      <c r="E116" s="190" t="s">
        <v>664</v>
      </c>
      <c r="F116" s="190" t="s">
        <v>39</v>
      </c>
      <c r="G116" s="188">
        <v>31</v>
      </c>
      <c r="H116" s="188">
        <v>1961</v>
      </c>
      <c r="I116" s="191">
        <v>18.463999999999999</v>
      </c>
      <c r="J116" s="191">
        <v>2.04</v>
      </c>
      <c r="K116" s="191">
        <v>2.8210000000000002</v>
      </c>
      <c r="L116" s="191">
        <v>-9.8000000000000004E-2</v>
      </c>
      <c r="M116" s="191">
        <v>2.448</v>
      </c>
      <c r="N116" s="191">
        <v>11.154999999999999</v>
      </c>
      <c r="O116" s="192">
        <v>1392.83</v>
      </c>
      <c r="P116" s="191">
        <v>12.987</v>
      </c>
      <c r="Q116" s="192">
        <v>1345.28</v>
      </c>
      <c r="R116" s="193">
        <v>9.6537523786869653E-3</v>
      </c>
      <c r="S116" s="191">
        <v>51.6661</v>
      </c>
      <c r="T116" s="194">
        <v>0.49877173577247863</v>
      </c>
      <c r="U116" s="194">
        <v>579.22514272121794</v>
      </c>
      <c r="V116" s="285">
        <v>29.926304146348716</v>
      </c>
    </row>
    <row r="117" spans="1:22" ht="12.75" x14ac:dyDescent="0.2">
      <c r="A117" s="347"/>
      <c r="B117" s="64">
        <v>110</v>
      </c>
      <c r="C117" s="65" t="s">
        <v>473</v>
      </c>
      <c r="D117" s="65" t="s">
        <v>474</v>
      </c>
      <c r="E117" s="190" t="s">
        <v>475</v>
      </c>
      <c r="F117" s="190" t="s">
        <v>184</v>
      </c>
      <c r="G117" s="188">
        <v>51</v>
      </c>
      <c r="H117" s="188">
        <v>1983</v>
      </c>
      <c r="I117" s="191">
        <v>42.587000000000003</v>
      </c>
      <c r="J117" s="191">
        <v>5.5229999999999997</v>
      </c>
      <c r="K117" s="191">
        <v>10.637</v>
      </c>
      <c r="L117" s="191">
        <v>1.528</v>
      </c>
      <c r="M117" s="191"/>
      <c r="N117" s="191">
        <v>26.427</v>
      </c>
      <c r="O117" s="192">
        <v>2741.26</v>
      </c>
      <c r="P117" s="191">
        <v>24.427</v>
      </c>
      <c r="Q117" s="192">
        <v>2524.91</v>
      </c>
      <c r="R117" s="193">
        <v>9.6744042361905976E-3</v>
      </c>
      <c r="S117" s="191">
        <v>65.180000000000007</v>
      </c>
      <c r="T117" s="194">
        <v>0.63057766811490323</v>
      </c>
      <c r="U117" s="194">
        <v>580.46425417143587</v>
      </c>
      <c r="V117" s="285">
        <v>37.834660086894196</v>
      </c>
    </row>
    <row r="118" spans="1:22" ht="12.75" x14ac:dyDescent="0.2">
      <c r="A118" s="347"/>
      <c r="B118" s="64">
        <v>111</v>
      </c>
      <c r="C118" s="65" t="s">
        <v>172</v>
      </c>
      <c r="D118" s="65" t="s">
        <v>173</v>
      </c>
      <c r="E118" s="202" t="s">
        <v>686</v>
      </c>
      <c r="F118" s="202" t="s">
        <v>175</v>
      </c>
      <c r="G118" s="201">
        <v>19</v>
      </c>
      <c r="H118" s="201" t="s">
        <v>51</v>
      </c>
      <c r="I118" s="203">
        <f>SUM(J118:N118)</f>
        <v>18.7</v>
      </c>
      <c r="J118" s="203">
        <v>1.2619</v>
      </c>
      <c r="K118" s="203">
        <v>3.8635999999999999</v>
      </c>
      <c r="L118" s="203">
        <v>0.1661</v>
      </c>
      <c r="M118" s="203">
        <v>0</v>
      </c>
      <c r="N118" s="203">
        <v>13.4084</v>
      </c>
      <c r="O118" s="204">
        <v>1384.8</v>
      </c>
      <c r="P118" s="203">
        <f>N118</f>
        <v>13.4084</v>
      </c>
      <c r="Q118" s="204">
        <f>O118</f>
        <v>1384.8</v>
      </c>
      <c r="R118" s="205">
        <f>P118/Q118</f>
        <v>9.6825534373194688E-3</v>
      </c>
      <c r="S118" s="203">
        <v>43.4</v>
      </c>
      <c r="T118" s="206">
        <f>R118*S118</f>
        <v>0.42022281917966492</v>
      </c>
      <c r="U118" s="206">
        <f>R118*60*1000</f>
        <v>580.95320623916814</v>
      </c>
      <c r="V118" s="286">
        <f>U118*S118/1000</f>
        <v>25.213369150779897</v>
      </c>
    </row>
    <row r="119" spans="1:22" ht="12.75" x14ac:dyDescent="0.2">
      <c r="A119" s="347"/>
      <c r="B119" s="64">
        <v>112</v>
      </c>
      <c r="C119" s="189" t="s">
        <v>496</v>
      </c>
      <c r="D119" s="189" t="s">
        <v>497</v>
      </c>
      <c r="E119" s="65" t="s">
        <v>505</v>
      </c>
      <c r="F119" s="85" t="s">
        <v>40</v>
      </c>
      <c r="G119" s="64">
        <v>4</v>
      </c>
      <c r="H119" s="64">
        <v>1969</v>
      </c>
      <c r="I119" s="67">
        <v>1.5</v>
      </c>
      <c r="J119" s="67">
        <v>0</v>
      </c>
      <c r="K119" s="67">
        <v>0</v>
      </c>
      <c r="L119" s="67">
        <v>0</v>
      </c>
      <c r="M119" s="67">
        <v>0</v>
      </c>
      <c r="N119" s="67">
        <v>1.5</v>
      </c>
      <c r="O119" s="66"/>
      <c r="P119" s="67">
        <v>1.5</v>
      </c>
      <c r="Q119" s="66">
        <v>155.30000000000001</v>
      </c>
      <c r="R119" s="138">
        <v>9.6900000000000007E-3</v>
      </c>
      <c r="S119" s="67">
        <v>74.400000000000006</v>
      </c>
      <c r="T119" s="68">
        <v>0.72</v>
      </c>
      <c r="U119" s="68">
        <v>581.46</v>
      </c>
      <c r="V119" s="97">
        <v>43.26</v>
      </c>
    </row>
    <row r="120" spans="1:22" ht="12.75" x14ac:dyDescent="0.2">
      <c r="A120" s="347"/>
      <c r="B120" s="64">
        <v>113</v>
      </c>
      <c r="C120" s="189" t="s">
        <v>608</v>
      </c>
      <c r="D120" s="196" t="s">
        <v>614</v>
      </c>
      <c r="E120" s="190" t="s">
        <v>609</v>
      </c>
      <c r="F120" s="190" t="s">
        <v>212</v>
      </c>
      <c r="G120" s="188">
        <v>10</v>
      </c>
      <c r="H120" s="188" t="s">
        <v>610</v>
      </c>
      <c r="I120" s="191">
        <v>9.0781999999999989</v>
      </c>
      <c r="J120" s="191">
        <v>0.97599999999999998</v>
      </c>
      <c r="K120" s="191">
        <v>1.9350000000000001</v>
      </c>
      <c r="L120" s="191">
        <v>-5.7799999999999997E-2</v>
      </c>
      <c r="M120" s="191"/>
      <c r="N120" s="191">
        <v>6.2249999999999996</v>
      </c>
      <c r="O120" s="192">
        <v>641.72</v>
      </c>
      <c r="P120" s="191">
        <v>6.2249999999999996</v>
      </c>
      <c r="Q120" s="192">
        <v>641.72</v>
      </c>
      <c r="R120" s="193">
        <v>9.7004924266035023E-3</v>
      </c>
      <c r="S120" s="191">
        <v>72.92</v>
      </c>
      <c r="T120" s="194">
        <v>0.70735990774792745</v>
      </c>
      <c r="U120" s="194">
        <v>582.02954559621014</v>
      </c>
      <c r="V120" s="285">
        <v>42.441594464875642</v>
      </c>
    </row>
    <row r="121" spans="1:22" ht="12.75" x14ac:dyDescent="0.2">
      <c r="A121" s="347"/>
      <c r="B121" s="64">
        <v>114</v>
      </c>
      <c r="C121" s="189" t="s">
        <v>891</v>
      </c>
      <c r="D121" s="189" t="s">
        <v>892</v>
      </c>
      <c r="E121" s="65" t="s">
        <v>898</v>
      </c>
      <c r="F121" s="85" t="s">
        <v>894</v>
      </c>
      <c r="G121" s="64">
        <v>40</v>
      </c>
      <c r="H121" s="64">
        <v>1983</v>
      </c>
      <c r="I121" s="67">
        <v>29.76</v>
      </c>
      <c r="J121" s="67">
        <v>4.1261999999999999</v>
      </c>
      <c r="K121" s="67">
        <v>5.6740000000000004</v>
      </c>
      <c r="L121" s="67">
        <v>-0.14819999999999967</v>
      </c>
      <c r="M121" s="67">
        <v>3.619383</v>
      </c>
      <c r="N121" s="67">
        <v>16.488617000000001</v>
      </c>
      <c r="O121" s="66">
        <v>2068.54</v>
      </c>
      <c r="P121" s="67">
        <v>20.108000000000001</v>
      </c>
      <c r="Q121" s="66">
        <v>2068.54</v>
      </c>
      <c r="R121" s="138">
        <v>9.7208659247585254E-3</v>
      </c>
      <c r="S121" s="67">
        <v>68.2</v>
      </c>
      <c r="T121" s="68">
        <v>0.66296305606853145</v>
      </c>
      <c r="U121" s="68">
        <v>583.25195548551153</v>
      </c>
      <c r="V121" s="97">
        <v>39.777783364111883</v>
      </c>
    </row>
    <row r="122" spans="1:22" ht="12.75" x14ac:dyDescent="0.2">
      <c r="A122" s="347"/>
      <c r="B122" s="64">
        <v>115</v>
      </c>
      <c r="C122" s="189" t="s">
        <v>428</v>
      </c>
      <c r="D122" s="189" t="s">
        <v>434</v>
      </c>
      <c r="E122" s="190" t="s">
        <v>429</v>
      </c>
      <c r="F122" s="190" t="s">
        <v>39</v>
      </c>
      <c r="G122" s="188">
        <v>50</v>
      </c>
      <c r="H122" s="188">
        <v>1977</v>
      </c>
      <c r="I122" s="191">
        <v>36.078000000000003</v>
      </c>
      <c r="J122" s="191">
        <v>3.6825429999999999</v>
      </c>
      <c r="K122" s="191">
        <v>6.5815999999999999</v>
      </c>
      <c r="L122" s="191">
        <v>0.72946699999999998</v>
      </c>
      <c r="M122" s="191">
        <v>4.515091</v>
      </c>
      <c r="N122" s="191">
        <v>25.084305000000001</v>
      </c>
      <c r="O122" s="192">
        <v>2555.87</v>
      </c>
      <c r="P122" s="191">
        <v>25.084305000000001</v>
      </c>
      <c r="Q122" s="192">
        <v>2555.87</v>
      </c>
      <c r="R122" s="193">
        <v>9.8099999999999993E-3</v>
      </c>
      <c r="S122" s="191">
        <v>72.266999999999996</v>
      </c>
      <c r="T122" s="194">
        <v>0.7089392699999999</v>
      </c>
      <c r="U122" s="194">
        <v>588.6</v>
      </c>
      <c r="V122" s="285">
        <v>42.5363562</v>
      </c>
    </row>
    <row r="123" spans="1:22" ht="12.75" x14ac:dyDescent="0.2">
      <c r="A123" s="347"/>
      <c r="B123" s="64">
        <v>116</v>
      </c>
      <c r="C123" s="189" t="s">
        <v>264</v>
      </c>
      <c r="D123" s="189" t="s">
        <v>265</v>
      </c>
      <c r="E123" s="189" t="s">
        <v>279</v>
      </c>
      <c r="F123" s="197" t="s">
        <v>39</v>
      </c>
      <c r="G123" s="198">
        <v>24</v>
      </c>
      <c r="H123" s="198">
        <v>1991</v>
      </c>
      <c r="I123" s="67">
        <v>16.07</v>
      </c>
      <c r="J123" s="67">
        <v>2.0893000000000002</v>
      </c>
      <c r="K123" s="67">
        <v>2.6522999999999999</v>
      </c>
      <c r="L123" s="67">
        <v>-0.1004</v>
      </c>
      <c r="M123" s="67">
        <v>2.0571999999999999</v>
      </c>
      <c r="N123" s="67">
        <v>9.3714999999999993</v>
      </c>
      <c r="O123" s="200">
        <v>1163.97</v>
      </c>
      <c r="P123" s="67">
        <v>11.428699999999999</v>
      </c>
      <c r="Q123" s="200">
        <v>1163.97</v>
      </c>
      <c r="R123" s="138">
        <v>9.8200000000000006E-3</v>
      </c>
      <c r="S123" s="67">
        <v>70.414000000000001</v>
      </c>
      <c r="T123" s="68">
        <v>0.69</v>
      </c>
      <c r="U123" s="68">
        <v>589.12</v>
      </c>
      <c r="V123" s="97">
        <v>41.48</v>
      </c>
    </row>
    <row r="124" spans="1:22" ht="12.75" x14ac:dyDescent="0.2">
      <c r="A124" s="347"/>
      <c r="B124" s="64">
        <v>117</v>
      </c>
      <c r="C124" s="189" t="s">
        <v>264</v>
      </c>
      <c r="D124" s="189" t="s">
        <v>265</v>
      </c>
      <c r="E124" s="189" t="s">
        <v>273</v>
      </c>
      <c r="F124" s="197" t="s">
        <v>39</v>
      </c>
      <c r="G124" s="198">
        <v>55</v>
      </c>
      <c r="H124" s="198">
        <v>1966</v>
      </c>
      <c r="I124" s="67">
        <v>36</v>
      </c>
      <c r="J124" s="67">
        <v>4.2831999999999999</v>
      </c>
      <c r="K124" s="67">
        <v>6.5952000000000002</v>
      </c>
      <c r="L124" s="67">
        <v>-0.1522</v>
      </c>
      <c r="M124" s="67">
        <v>4.5492999999999997</v>
      </c>
      <c r="N124" s="67">
        <v>20.724499999999999</v>
      </c>
      <c r="O124" s="200">
        <v>2562.34</v>
      </c>
      <c r="P124" s="67">
        <v>25.273800000000001</v>
      </c>
      <c r="Q124" s="200">
        <v>2562.34</v>
      </c>
      <c r="R124" s="138">
        <v>9.8600000000000007E-3</v>
      </c>
      <c r="S124" s="67">
        <v>70.414000000000001</v>
      </c>
      <c r="T124" s="68">
        <v>0.69</v>
      </c>
      <c r="U124" s="68">
        <v>591.80999999999995</v>
      </c>
      <c r="V124" s="97">
        <v>41.67</v>
      </c>
    </row>
    <row r="125" spans="1:22" ht="12.75" x14ac:dyDescent="0.2">
      <c r="A125" s="347"/>
      <c r="B125" s="64">
        <v>118</v>
      </c>
      <c r="C125" s="189" t="s">
        <v>428</v>
      </c>
      <c r="D125" s="189" t="s">
        <v>434</v>
      </c>
      <c r="E125" s="190" t="s">
        <v>757</v>
      </c>
      <c r="F125" s="190" t="s">
        <v>39</v>
      </c>
      <c r="G125" s="188">
        <v>12</v>
      </c>
      <c r="H125" s="188">
        <v>1990</v>
      </c>
      <c r="I125" s="191">
        <v>9.4260000000000002</v>
      </c>
      <c r="J125" s="191">
        <v>0.90343399999999996</v>
      </c>
      <c r="K125" s="191">
        <v>1.338022</v>
      </c>
      <c r="L125" s="191">
        <v>0.16756599999999999</v>
      </c>
      <c r="M125" s="191">
        <v>0</v>
      </c>
      <c r="N125" s="191">
        <v>7.0169779999999999</v>
      </c>
      <c r="O125" s="192">
        <v>707.4</v>
      </c>
      <c r="P125" s="191">
        <v>7.0169779999999999</v>
      </c>
      <c r="Q125" s="192">
        <v>707.4</v>
      </c>
      <c r="R125" s="193">
        <v>9.9100000000000004E-3</v>
      </c>
      <c r="S125" s="191">
        <v>72.266999999999996</v>
      </c>
      <c r="T125" s="194">
        <v>0.71616597000000004</v>
      </c>
      <c r="U125" s="194">
        <v>594.6</v>
      </c>
      <c r="V125" s="285">
        <v>42.969958200000001</v>
      </c>
    </row>
    <row r="126" spans="1:22" ht="12.75" x14ac:dyDescent="0.2">
      <c r="A126" s="347"/>
      <c r="B126" s="64">
        <v>119</v>
      </c>
      <c r="C126" s="189" t="s">
        <v>236</v>
      </c>
      <c r="D126" s="189" t="s">
        <v>237</v>
      </c>
      <c r="E126" s="190" t="s">
        <v>813</v>
      </c>
      <c r="F126" s="190" t="s">
        <v>39</v>
      </c>
      <c r="G126" s="188">
        <v>18</v>
      </c>
      <c r="H126" s="188" t="s">
        <v>51</v>
      </c>
      <c r="I126" s="199">
        <v>13</v>
      </c>
      <c r="J126" s="199">
        <v>1.4410000000000001</v>
      </c>
      <c r="K126" s="199">
        <v>2.5790000000000002</v>
      </c>
      <c r="L126" s="199">
        <v>0</v>
      </c>
      <c r="M126" s="191">
        <v>2.9634000000000005</v>
      </c>
      <c r="N126" s="191">
        <v>6.0166000000000004</v>
      </c>
      <c r="O126" s="192">
        <v>901.35</v>
      </c>
      <c r="P126" s="191">
        <v>8.98</v>
      </c>
      <c r="Q126" s="192">
        <v>901.35</v>
      </c>
      <c r="R126" s="193">
        <v>9.9628335274865483E-3</v>
      </c>
      <c r="S126" s="191">
        <v>64.31</v>
      </c>
      <c r="T126" s="194">
        <v>0.64070982415265998</v>
      </c>
      <c r="U126" s="194">
        <v>597.77001164919284</v>
      </c>
      <c r="V126" s="285">
        <v>38.442589449159591</v>
      </c>
    </row>
    <row r="127" spans="1:22" ht="12.75" x14ac:dyDescent="0.2">
      <c r="A127" s="347"/>
      <c r="B127" s="64">
        <v>120</v>
      </c>
      <c r="C127" s="189" t="s">
        <v>236</v>
      </c>
      <c r="D127" s="189" t="s">
        <v>237</v>
      </c>
      <c r="E127" s="190" t="s">
        <v>240</v>
      </c>
      <c r="F127" s="190" t="s">
        <v>39</v>
      </c>
      <c r="G127" s="188">
        <v>24</v>
      </c>
      <c r="H127" s="188" t="s">
        <v>51</v>
      </c>
      <c r="I127" s="199">
        <v>15.984999999999999</v>
      </c>
      <c r="J127" s="199">
        <v>1.1220000000000001</v>
      </c>
      <c r="K127" s="199">
        <v>3.698</v>
      </c>
      <c r="L127" s="199">
        <v>0</v>
      </c>
      <c r="M127" s="191">
        <v>3.68445</v>
      </c>
      <c r="N127" s="191">
        <v>7.48055</v>
      </c>
      <c r="O127" s="192">
        <v>1118.24</v>
      </c>
      <c r="P127" s="191">
        <v>11.164999999999999</v>
      </c>
      <c r="Q127" s="192">
        <v>1118.24</v>
      </c>
      <c r="R127" s="193">
        <v>9.9844398340248955E-3</v>
      </c>
      <c r="S127" s="191">
        <v>64.31</v>
      </c>
      <c r="T127" s="194">
        <v>0.64209932572614103</v>
      </c>
      <c r="U127" s="194">
        <v>599.06639004149372</v>
      </c>
      <c r="V127" s="285">
        <v>38.525959543568462</v>
      </c>
    </row>
    <row r="128" spans="1:22" ht="12.75" x14ac:dyDescent="0.2">
      <c r="A128" s="347"/>
      <c r="B128" s="64">
        <v>121</v>
      </c>
      <c r="C128" s="215" t="s">
        <v>141</v>
      </c>
      <c r="D128" s="215" t="s">
        <v>142</v>
      </c>
      <c r="E128" s="216" t="s">
        <v>395</v>
      </c>
      <c r="F128" s="217" t="s">
        <v>39</v>
      </c>
      <c r="G128" s="218">
        <v>40</v>
      </c>
      <c r="H128" s="219" t="s">
        <v>51</v>
      </c>
      <c r="I128" s="220">
        <v>36.380000000000003</v>
      </c>
      <c r="J128" s="220">
        <v>4.99</v>
      </c>
      <c r="K128" s="220">
        <v>6.18</v>
      </c>
      <c r="L128" s="220">
        <v>0.21</v>
      </c>
      <c r="M128" s="220">
        <v>4.5</v>
      </c>
      <c r="N128" s="220">
        <v>20.5</v>
      </c>
      <c r="O128" s="225">
        <v>2495.71</v>
      </c>
      <c r="P128" s="220">
        <v>25</v>
      </c>
      <c r="Q128" s="225">
        <v>2495.71</v>
      </c>
      <c r="R128" s="222">
        <v>1.0017189497177156E-2</v>
      </c>
      <c r="S128" s="223">
        <v>61.8</v>
      </c>
      <c r="T128" s="224">
        <v>0.6190623109255482</v>
      </c>
      <c r="U128" s="224">
        <v>601.03136983062927</v>
      </c>
      <c r="V128" s="289">
        <v>37.143738655532886</v>
      </c>
    </row>
    <row r="129" spans="1:22" ht="12.75" x14ac:dyDescent="0.2">
      <c r="A129" s="347"/>
      <c r="B129" s="64">
        <v>122</v>
      </c>
      <c r="C129" s="189" t="s">
        <v>139</v>
      </c>
      <c r="D129" s="189" t="s">
        <v>140</v>
      </c>
      <c r="E129" s="190" t="s">
        <v>538</v>
      </c>
      <c r="F129" s="190" t="s">
        <v>39</v>
      </c>
      <c r="G129" s="188">
        <v>68</v>
      </c>
      <c r="H129" s="188">
        <v>1962</v>
      </c>
      <c r="I129" s="191">
        <v>35.317999999999998</v>
      </c>
      <c r="J129" s="191">
        <v>5.6609999999999996</v>
      </c>
      <c r="K129" s="191"/>
      <c r="L129" s="191">
        <v>0.187</v>
      </c>
      <c r="M129" s="191">
        <v>5.3380000000000001</v>
      </c>
      <c r="N129" s="191">
        <v>24.318999999999999</v>
      </c>
      <c r="O129" s="192">
        <v>3060.53</v>
      </c>
      <c r="P129" s="191">
        <v>29.442</v>
      </c>
      <c r="Q129" s="192">
        <v>2937.1</v>
      </c>
      <c r="R129" s="193">
        <v>1.0024173504477206E-2</v>
      </c>
      <c r="S129" s="191">
        <v>51.6661</v>
      </c>
      <c r="T129" s="194">
        <v>0.51790995069966972</v>
      </c>
      <c r="U129" s="194">
        <v>601.45041026863237</v>
      </c>
      <c r="V129" s="285">
        <v>31.074597041980184</v>
      </c>
    </row>
    <row r="130" spans="1:22" ht="12.75" x14ac:dyDescent="0.2">
      <c r="A130" s="347"/>
      <c r="B130" s="64">
        <v>123</v>
      </c>
      <c r="C130" s="195" t="s">
        <v>32</v>
      </c>
      <c r="D130" s="195" t="s">
        <v>33</v>
      </c>
      <c r="E130" s="213" t="s">
        <v>45</v>
      </c>
      <c r="F130" s="201"/>
      <c r="G130" s="201">
        <v>36</v>
      </c>
      <c r="H130" s="201">
        <v>1987</v>
      </c>
      <c r="I130" s="203">
        <v>33.140999999999998</v>
      </c>
      <c r="J130" s="203">
        <v>5.0562620000000003</v>
      </c>
      <c r="K130" s="203">
        <v>6.9483639999999998</v>
      </c>
      <c r="L130" s="203">
        <v>-0.72126000000000001</v>
      </c>
      <c r="M130" s="203">
        <v>0</v>
      </c>
      <c r="N130" s="203">
        <v>21.857634000000001</v>
      </c>
      <c r="O130" s="204">
        <v>2176.88</v>
      </c>
      <c r="P130" s="203">
        <v>21.857634000000001</v>
      </c>
      <c r="Q130" s="204">
        <v>2176.88</v>
      </c>
      <c r="R130" s="214">
        <v>1.0040807945316232E-2</v>
      </c>
      <c r="S130" s="203">
        <v>55</v>
      </c>
      <c r="T130" s="203">
        <v>0.55224443699239278</v>
      </c>
      <c r="U130" s="203">
        <v>602.44847671897389</v>
      </c>
      <c r="V130" s="288">
        <v>33.134666219543561</v>
      </c>
    </row>
    <row r="131" spans="1:22" ht="12.75" x14ac:dyDescent="0.2">
      <c r="A131" s="347"/>
      <c r="B131" s="64">
        <v>124</v>
      </c>
      <c r="C131" s="189" t="s">
        <v>137</v>
      </c>
      <c r="D131" s="189" t="s">
        <v>138</v>
      </c>
      <c r="E131" s="190" t="s">
        <v>632</v>
      </c>
      <c r="F131" s="190" t="s">
        <v>385</v>
      </c>
      <c r="G131" s="188">
        <v>40</v>
      </c>
      <c r="H131" s="188">
        <v>2004</v>
      </c>
      <c r="I131" s="191">
        <v>38.061599999999999</v>
      </c>
      <c r="J131" s="191">
        <v>5.7119999999999997</v>
      </c>
      <c r="K131" s="191">
        <v>0</v>
      </c>
      <c r="L131" s="191">
        <v>0.38250000000000001</v>
      </c>
      <c r="M131" s="191">
        <v>3.8075000000000001</v>
      </c>
      <c r="N131" s="191">
        <v>28.159600000000001</v>
      </c>
      <c r="O131" s="192">
        <v>3183.52</v>
      </c>
      <c r="P131" s="191">
        <v>31.967099999999999</v>
      </c>
      <c r="Q131" s="192">
        <v>3183.52</v>
      </c>
      <c r="R131" s="193">
        <v>1.0041432125446047E-2</v>
      </c>
      <c r="S131" s="191">
        <v>58.97</v>
      </c>
      <c r="T131" s="194">
        <v>0.59214325243755339</v>
      </c>
      <c r="U131" s="194">
        <v>602.48592752676279</v>
      </c>
      <c r="V131" s="285">
        <v>35.528595146253203</v>
      </c>
    </row>
    <row r="132" spans="1:22" ht="12.75" x14ac:dyDescent="0.2">
      <c r="A132" s="347"/>
      <c r="B132" s="64">
        <v>125</v>
      </c>
      <c r="C132" s="189" t="s">
        <v>264</v>
      </c>
      <c r="D132" s="189" t="s">
        <v>265</v>
      </c>
      <c r="E132" s="189" t="s">
        <v>272</v>
      </c>
      <c r="F132" s="197" t="s">
        <v>39</v>
      </c>
      <c r="G132" s="198">
        <v>12</v>
      </c>
      <c r="H132" s="198">
        <v>1963</v>
      </c>
      <c r="I132" s="67">
        <v>7.07</v>
      </c>
      <c r="J132" s="67">
        <v>0.78310000000000002</v>
      </c>
      <c r="K132" s="67">
        <v>0.95440000000000003</v>
      </c>
      <c r="L132" s="67">
        <v>-1.8100000000000002E-2</v>
      </c>
      <c r="M132" s="67">
        <v>0.96309999999999996</v>
      </c>
      <c r="N132" s="67">
        <v>4.3875000000000002</v>
      </c>
      <c r="O132" s="200">
        <v>532.45000000000005</v>
      </c>
      <c r="P132" s="67">
        <v>5.3506</v>
      </c>
      <c r="Q132" s="200">
        <v>532.45000000000005</v>
      </c>
      <c r="R132" s="138">
        <v>1.005E-2</v>
      </c>
      <c r="S132" s="67">
        <v>70.414000000000001</v>
      </c>
      <c r="T132" s="68">
        <v>0.71</v>
      </c>
      <c r="U132" s="68">
        <v>602.94000000000005</v>
      </c>
      <c r="V132" s="97">
        <v>42.46</v>
      </c>
    </row>
    <row r="133" spans="1:22" s="99" customFormat="1" ht="12.75" x14ac:dyDescent="0.2">
      <c r="A133" s="347"/>
      <c r="B133" s="64">
        <v>126</v>
      </c>
      <c r="C133" s="189" t="s">
        <v>932</v>
      </c>
      <c r="D133" s="189" t="s">
        <v>933</v>
      </c>
      <c r="E133" s="190" t="s">
        <v>935</v>
      </c>
      <c r="F133" s="190" t="s">
        <v>39</v>
      </c>
      <c r="G133" s="188">
        <v>40</v>
      </c>
      <c r="H133" s="188">
        <v>1969</v>
      </c>
      <c r="I133" s="191">
        <v>27.3</v>
      </c>
      <c r="J133" s="191">
        <v>3.1</v>
      </c>
      <c r="K133" s="191">
        <v>4.9000000000000004</v>
      </c>
      <c r="L133" s="191">
        <v>-0.4</v>
      </c>
      <c r="M133" s="191">
        <v>2.98</v>
      </c>
      <c r="N133" s="191">
        <v>16.716000000000001</v>
      </c>
      <c r="O133" s="192">
        <v>1944</v>
      </c>
      <c r="P133" s="191">
        <v>19.7</v>
      </c>
      <c r="Q133" s="192">
        <v>1944</v>
      </c>
      <c r="R133" s="193">
        <v>1.0133744855967079E-2</v>
      </c>
      <c r="S133" s="191">
        <v>55.6</v>
      </c>
      <c r="T133" s="194">
        <v>0.56343621399176957</v>
      </c>
      <c r="U133" s="194">
        <v>608.02469135802471</v>
      </c>
      <c r="V133" s="285">
        <v>33.806172839506175</v>
      </c>
    </row>
    <row r="134" spans="1:22" s="99" customFormat="1" ht="12.75" x14ac:dyDescent="0.2">
      <c r="A134" s="347"/>
      <c r="B134" s="64">
        <v>127</v>
      </c>
      <c r="C134" s="189" t="s">
        <v>357</v>
      </c>
      <c r="D134" s="189" t="s">
        <v>358</v>
      </c>
      <c r="E134" s="65" t="s">
        <v>470</v>
      </c>
      <c r="F134" s="85" t="s">
        <v>175</v>
      </c>
      <c r="G134" s="64">
        <v>8</v>
      </c>
      <c r="H134" s="64">
        <v>1975</v>
      </c>
      <c r="I134" s="67">
        <v>8.4</v>
      </c>
      <c r="J134" s="67">
        <v>1</v>
      </c>
      <c r="K134" s="67">
        <v>1.3</v>
      </c>
      <c r="L134" s="67">
        <v>0.2</v>
      </c>
      <c r="M134" s="67">
        <v>0</v>
      </c>
      <c r="N134" s="67">
        <v>5.9</v>
      </c>
      <c r="O134" s="66">
        <v>574.4</v>
      </c>
      <c r="P134" s="67">
        <v>5.9</v>
      </c>
      <c r="Q134" s="66">
        <v>574.4</v>
      </c>
      <c r="R134" s="138">
        <v>1.022E-2</v>
      </c>
      <c r="S134" s="67">
        <v>80</v>
      </c>
      <c r="T134" s="68">
        <v>0.82</v>
      </c>
      <c r="U134" s="68">
        <v>613.15</v>
      </c>
      <c r="V134" s="97">
        <v>49.05</v>
      </c>
    </row>
    <row r="135" spans="1:22" s="99" customFormat="1" ht="12.75" x14ac:dyDescent="0.2">
      <c r="A135" s="347"/>
      <c r="B135" s="64">
        <v>128</v>
      </c>
      <c r="C135" s="189" t="s">
        <v>428</v>
      </c>
      <c r="D135" s="189" t="s">
        <v>434</v>
      </c>
      <c r="E135" s="190" t="s">
        <v>759</v>
      </c>
      <c r="F135" s="190" t="s">
        <v>39</v>
      </c>
      <c r="G135" s="188">
        <v>10</v>
      </c>
      <c r="H135" s="188">
        <v>1963</v>
      </c>
      <c r="I135" s="191">
        <v>6.5090000000000003</v>
      </c>
      <c r="J135" s="191">
        <v>0.31924000000000002</v>
      </c>
      <c r="K135" s="191">
        <v>1.4186780000000001</v>
      </c>
      <c r="L135" s="191">
        <v>0.13976</v>
      </c>
      <c r="M135" s="191">
        <v>0.834538</v>
      </c>
      <c r="N135" s="191">
        <v>4.6363219999999998</v>
      </c>
      <c r="O135" s="192">
        <v>453.09</v>
      </c>
      <c r="P135" s="191">
        <v>4.6363219999999998</v>
      </c>
      <c r="Q135" s="192">
        <v>453.09</v>
      </c>
      <c r="R135" s="193">
        <v>1.023E-2</v>
      </c>
      <c r="S135" s="191">
        <v>72.266999999999996</v>
      </c>
      <c r="T135" s="194">
        <v>0.73929140999999987</v>
      </c>
      <c r="U135" s="194">
        <v>613.80000000000007</v>
      </c>
      <c r="V135" s="285">
        <v>44.357484600000006</v>
      </c>
    </row>
    <row r="136" spans="1:22" s="99" customFormat="1" ht="12.75" x14ac:dyDescent="0.2">
      <c r="A136" s="347"/>
      <c r="B136" s="64">
        <v>129</v>
      </c>
      <c r="C136" s="189" t="s">
        <v>236</v>
      </c>
      <c r="D136" s="189" t="s">
        <v>237</v>
      </c>
      <c r="E136" s="190" t="s">
        <v>814</v>
      </c>
      <c r="F136" s="190" t="s">
        <v>39</v>
      </c>
      <c r="G136" s="188">
        <v>16</v>
      </c>
      <c r="H136" s="188" t="s">
        <v>51</v>
      </c>
      <c r="I136" s="199">
        <v>10.879000000000001</v>
      </c>
      <c r="J136" s="199">
        <v>0.58199999999999996</v>
      </c>
      <c r="K136" s="199">
        <v>1.849</v>
      </c>
      <c r="L136" s="199">
        <v>0</v>
      </c>
      <c r="M136" s="191">
        <v>2.7878400000000001</v>
      </c>
      <c r="N136" s="191">
        <v>5.6601600000000003</v>
      </c>
      <c r="O136" s="192">
        <v>824.49</v>
      </c>
      <c r="P136" s="191">
        <v>8.4480000000000004</v>
      </c>
      <c r="Q136" s="192">
        <v>824.49</v>
      </c>
      <c r="R136" s="193">
        <v>1.0246334097442055E-2</v>
      </c>
      <c r="S136" s="191">
        <v>64.31</v>
      </c>
      <c r="T136" s="194">
        <v>0.65894174580649856</v>
      </c>
      <c r="U136" s="194">
        <v>614.78004584652331</v>
      </c>
      <c r="V136" s="285">
        <v>39.536504748389916</v>
      </c>
    </row>
    <row r="137" spans="1:22" s="99" customFormat="1" ht="12.75" x14ac:dyDescent="0.2">
      <c r="A137" s="347"/>
      <c r="B137" s="64">
        <v>130</v>
      </c>
      <c r="C137" s="189" t="s">
        <v>496</v>
      </c>
      <c r="D137" s="189" t="s">
        <v>497</v>
      </c>
      <c r="E137" s="65" t="s">
        <v>499</v>
      </c>
      <c r="F137" s="85" t="s">
        <v>212</v>
      </c>
      <c r="G137" s="64">
        <v>39</v>
      </c>
      <c r="H137" s="64">
        <v>1977</v>
      </c>
      <c r="I137" s="67">
        <v>34</v>
      </c>
      <c r="J137" s="67">
        <v>3</v>
      </c>
      <c r="K137" s="67">
        <v>6.5</v>
      </c>
      <c r="L137" s="67">
        <v>0.4</v>
      </c>
      <c r="M137" s="67">
        <v>0</v>
      </c>
      <c r="N137" s="67">
        <v>23.3</v>
      </c>
      <c r="O137" s="66"/>
      <c r="P137" s="67">
        <v>23.3</v>
      </c>
      <c r="Q137" s="66">
        <v>2262.8000000000002</v>
      </c>
      <c r="R137" s="138">
        <v>1.0290000000000001E-2</v>
      </c>
      <c r="S137" s="67">
        <v>74.400000000000006</v>
      </c>
      <c r="T137" s="68">
        <v>0.77</v>
      </c>
      <c r="U137" s="68">
        <v>617.26</v>
      </c>
      <c r="V137" s="97">
        <v>45.92</v>
      </c>
    </row>
    <row r="138" spans="1:22" s="99" customFormat="1" ht="12.75" x14ac:dyDescent="0.2">
      <c r="A138" s="347"/>
      <c r="B138" s="64">
        <v>131</v>
      </c>
      <c r="C138" s="195" t="s">
        <v>32</v>
      </c>
      <c r="D138" s="195" t="s">
        <v>33</v>
      </c>
      <c r="E138" s="213" t="s">
        <v>42</v>
      </c>
      <c r="F138" s="201"/>
      <c r="G138" s="201">
        <v>47</v>
      </c>
      <c r="H138" s="201">
        <v>2007</v>
      </c>
      <c r="I138" s="203">
        <v>38.442</v>
      </c>
      <c r="J138" s="203">
        <v>8.8914480000000005</v>
      </c>
      <c r="K138" s="203">
        <v>0.94971700000000003</v>
      </c>
      <c r="L138" s="203">
        <v>-1.0374460000000001</v>
      </c>
      <c r="M138" s="203">
        <v>5.3348909999999998</v>
      </c>
      <c r="N138" s="203">
        <v>29.638164</v>
      </c>
      <c r="O138" s="204">
        <v>2876.41</v>
      </c>
      <c r="P138" s="203">
        <v>29.638164</v>
      </c>
      <c r="Q138" s="204">
        <v>2876.41</v>
      </c>
      <c r="R138" s="214">
        <v>1.0303873230867644E-2</v>
      </c>
      <c r="S138" s="203">
        <v>55</v>
      </c>
      <c r="T138" s="203">
        <v>0.56671302769772047</v>
      </c>
      <c r="U138" s="203">
        <v>618.23239385205864</v>
      </c>
      <c r="V138" s="288">
        <v>34.002781661863224</v>
      </c>
    </row>
    <row r="139" spans="1:22" s="99" customFormat="1" ht="12.75" x14ac:dyDescent="0.2">
      <c r="A139" s="347"/>
      <c r="B139" s="64">
        <v>132</v>
      </c>
      <c r="C139" s="189" t="s">
        <v>357</v>
      </c>
      <c r="D139" s="189" t="s">
        <v>358</v>
      </c>
      <c r="E139" s="65" t="s">
        <v>469</v>
      </c>
      <c r="F139" s="85" t="s">
        <v>175</v>
      </c>
      <c r="G139" s="64">
        <v>22</v>
      </c>
      <c r="H139" s="64">
        <v>1979</v>
      </c>
      <c r="I139" s="67">
        <v>19.600000000000001</v>
      </c>
      <c r="J139" s="67">
        <v>2.4</v>
      </c>
      <c r="K139" s="67">
        <v>3.7</v>
      </c>
      <c r="L139" s="67">
        <v>-0.6</v>
      </c>
      <c r="M139" s="67">
        <v>2.5</v>
      </c>
      <c r="N139" s="67">
        <v>11.5</v>
      </c>
      <c r="O139" s="66">
        <v>1163.9000000000001</v>
      </c>
      <c r="P139" s="67">
        <v>11.5</v>
      </c>
      <c r="Q139" s="66">
        <v>1100.8</v>
      </c>
      <c r="R139" s="138">
        <v>1.042E-2</v>
      </c>
      <c r="S139" s="67">
        <v>80</v>
      </c>
      <c r="T139" s="68">
        <v>0.83</v>
      </c>
      <c r="U139" s="68">
        <v>625.16</v>
      </c>
      <c r="V139" s="97">
        <v>50.01</v>
      </c>
    </row>
    <row r="140" spans="1:22" s="99" customFormat="1" ht="12.75" x14ac:dyDescent="0.2">
      <c r="A140" s="347"/>
      <c r="B140" s="64">
        <v>133</v>
      </c>
      <c r="C140" s="189" t="s">
        <v>357</v>
      </c>
      <c r="D140" s="189" t="s">
        <v>358</v>
      </c>
      <c r="E140" s="65" t="s">
        <v>468</v>
      </c>
      <c r="F140" s="85" t="s">
        <v>175</v>
      </c>
      <c r="G140" s="64">
        <v>10</v>
      </c>
      <c r="H140" s="64">
        <v>1958</v>
      </c>
      <c r="I140" s="67">
        <v>6.2</v>
      </c>
      <c r="J140" s="67">
        <v>0.5</v>
      </c>
      <c r="K140" s="67">
        <v>0.4</v>
      </c>
      <c r="L140" s="67">
        <v>0.5</v>
      </c>
      <c r="M140" s="67">
        <v>0.9</v>
      </c>
      <c r="N140" s="67">
        <v>4</v>
      </c>
      <c r="O140" s="66">
        <v>380.6</v>
      </c>
      <c r="P140" s="67">
        <v>4</v>
      </c>
      <c r="Q140" s="66">
        <v>380.6</v>
      </c>
      <c r="R140" s="138">
        <v>1.0460000000000001E-2</v>
      </c>
      <c r="S140" s="67">
        <v>80</v>
      </c>
      <c r="T140" s="68">
        <v>0.84</v>
      </c>
      <c r="U140" s="68">
        <v>627.36</v>
      </c>
      <c r="V140" s="97">
        <v>50.19</v>
      </c>
    </row>
    <row r="141" spans="1:22" ht="12.75" x14ac:dyDescent="0.2">
      <c r="A141" s="347"/>
      <c r="B141" s="64">
        <v>134</v>
      </c>
      <c r="C141" s="215" t="s">
        <v>141</v>
      </c>
      <c r="D141" s="215" t="s">
        <v>142</v>
      </c>
      <c r="E141" s="216" t="s">
        <v>398</v>
      </c>
      <c r="F141" s="217" t="s">
        <v>39</v>
      </c>
      <c r="G141" s="218">
        <v>45</v>
      </c>
      <c r="H141" s="219" t="s">
        <v>146</v>
      </c>
      <c r="I141" s="220">
        <v>35.020000000000003</v>
      </c>
      <c r="J141" s="220">
        <v>4.42</v>
      </c>
      <c r="K141" s="220">
        <v>5.5</v>
      </c>
      <c r="L141" s="220">
        <v>0.79</v>
      </c>
      <c r="M141" s="220">
        <v>4.3757999999999999</v>
      </c>
      <c r="N141" s="220">
        <v>19.934199999999997</v>
      </c>
      <c r="O141" s="225">
        <v>2319.88</v>
      </c>
      <c r="P141" s="220">
        <v>24.31</v>
      </c>
      <c r="Q141" s="225">
        <v>2319.88</v>
      </c>
      <c r="R141" s="222">
        <v>1.0478990292601341E-2</v>
      </c>
      <c r="S141" s="223">
        <v>61.8</v>
      </c>
      <c r="T141" s="224">
        <v>0.64760160008276291</v>
      </c>
      <c r="U141" s="224">
        <v>628.73941755608041</v>
      </c>
      <c r="V141" s="289">
        <v>38.856096004965764</v>
      </c>
    </row>
    <row r="142" spans="1:22" ht="12.75" x14ac:dyDescent="0.2">
      <c r="A142" s="347"/>
      <c r="B142" s="64">
        <v>135</v>
      </c>
      <c r="C142" s="189" t="s">
        <v>428</v>
      </c>
      <c r="D142" s="189" t="s">
        <v>434</v>
      </c>
      <c r="E142" s="190" t="s">
        <v>758</v>
      </c>
      <c r="F142" s="190" t="s">
        <v>39</v>
      </c>
      <c r="G142" s="188">
        <v>22</v>
      </c>
      <c r="H142" s="188">
        <v>1982</v>
      </c>
      <c r="I142" s="191">
        <v>17.536000000000001</v>
      </c>
      <c r="J142" s="191">
        <v>1.5589219999999999</v>
      </c>
      <c r="K142" s="191">
        <v>3.5844559999999999</v>
      </c>
      <c r="L142" s="191">
        <v>2.2078E-2</v>
      </c>
      <c r="M142" s="191">
        <v>2.2266750000000002</v>
      </c>
      <c r="N142" s="191">
        <v>12.370521</v>
      </c>
      <c r="O142" s="192">
        <v>1180.06</v>
      </c>
      <c r="P142" s="191">
        <v>12.370521</v>
      </c>
      <c r="Q142" s="192">
        <v>1180.06</v>
      </c>
      <c r="R142" s="193">
        <v>1.048E-2</v>
      </c>
      <c r="S142" s="191">
        <v>72.266999999999996</v>
      </c>
      <c r="T142" s="194">
        <v>0.75735815999999989</v>
      </c>
      <c r="U142" s="194">
        <v>628.80000000000007</v>
      </c>
      <c r="V142" s="285">
        <v>45.441489600000004</v>
      </c>
    </row>
    <row r="143" spans="1:22" ht="12.75" x14ac:dyDescent="0.2">
      <c r="A143" s="347"/>
      <c r="B143" s="64">
        <v>136</v>
      </c>
      <c r="C143" s="215" t="s">
        <v>141</v>
      </c>
      <c r="D143" s="215" t="s">
        <v>142</v>
      </c>
      <c r="E143" s="216" t="s">
        <v>396</v>
      </c>
      <c r="F143" s="217" t="s">
        <v>39</v>
      </c>
      <c r="G143" s="218">
        <v>20</v>
      </c>
      <c r="H143" s="219" t="s">
        <v>51</v>
      </c>
      <c r="I143" s="220">
        <v>12.63</v>
      </c>
      <c r="J143" s="220">
        <v>1.7</v>
      </c>
      <c r="K143" s="220">
        <v>1.59</v>
      </c>
      <c r="L143" s="220">
        <v>-0.12</v>
      </c>
      <c r="M143" s="220">
        <v>2.88</v>
      </c>
      <c r="N143" s="220">
        <v>6.580000000000001</v>
      </c>
      <c r="O143" s="225">
        <v>899.93</v>
      </c>
      <c r="P143" s="220">
        <v>9.4600000000000009</v>
      </c>
      <c r="Q143" s="225">
        <v>899.93</v>
      </c>
      <c r="R143" s="222">
        <v>1.051192870556599E-2</v>
      </c>
      <c r="S143" s="223">
        <v>61.8</v>
      </c>
      <c r="T143" s="224">
        <v>0.64963719400397812</v>
      </c>
      <c r="U143" s="224">
        <v>630.71572233395932</v>
      </c>
      <c r="V143" s="289">
        <v>38.978231640238683</v>
      </c>
    </row>
    <row r="144" spans="1:22" ht="12.75" x14ac:dyDescent="0.2">
      <c r="A144" s="347"/>
      <c r="B144" s="64">
        <v>137</v>
      </c>
      <c r="C144" s="189" t="s">
        <v>357</v>
      </c>
      <c r="D144" s="189" t="s">
        <v>358</v>
      </c>
      <c r="E144" s="65" t="s">
        <v>869</v>
      </c>
      <c r="F144" s="85" t="s">
        <v>175</v>
      </c>
      <c r="G144" s="64">
        <v>9</v>
      </c>
      <c r="H144" s="64">
        <v>1979</v>
      </c>
      <c r="I144" s="67">
        <v>8</v>
      </c>
      <c r="J144" s="67">
        <v>0.8</v>
      </c>
      <c r="K144" s="67">
        <v>2</v>
      </c>
      <c r="L144" s="67">
        <v>-0.2</v>
      </c>
      <c r="M144" s="67">
        <v>0</v>
      </c>
      <c r="N144" s="67">
        <v>5.4</v>
      </c>
      <c r="O144" s="66">
        <v>513.1</v>
      </c>
      <c r="P144" s="67">
        <v>5.4</v>
      </c>
      <c r="Q144" s="66">
        <v>513.1</v>
      </c>
      <c r="R144" s="138">
        <v>1.052E-2</v>
      </c>
      <c r="S144" s="67">
        <v>80</v>
      </c>
      <c r="T144" s="68">
        <v>0.84</v>
      </c>
      <c r="U144" s="68">
        <v>631.46</v>
      </c>
      <c r="V144" s="97">
        <v>50.52</v>
      </c>
    </row>
    <row r="145" spans="1:22" ht="12.75" x14ac:dyDescent="0.2">
      <c r="A145" s="347"/>
      <c r="B145" s="64">
        <v>138</v>
      </c>
      <c r="C145" s="189" t="s">
        <v>96</v>
      </c>
      <c r="D145" s="189" t="s">
        <v>97</v>
      </c>
      <c r="E145" s="190" t="s">
        <v>98</v>
      </c>
      <c r="F145" s="190"/>
      <c r="G145" s="188">
        <v>18</v>
      </c>
      <c r="H145" s="188">
        <v>2006</v>
      </c>
      <c r="I145" s="191">
        <v>24.13</v>
      </c>
      <c r="J145" s="191">
        <v>5.5786639999999998</v>
      </c>
      <c r="K145" s="191">
        <v>0.95600399999999996</v>
      </c>
      <c r="L145" s="191">
        <v>-3.3346640000000001</v>
      </c>
      <c r="M145" s="191">
        <v>0</v>
      </c>
      <c r="N145" s="191">
        <v>20.930006000000002</v>
      </c>
      <c r="O145" s="192">
        <v>1988.27</v>
      </c>
      <c r="P145" s="191">
        <v>16.711203470856574</v>
      </c>
      <c r="Q145" s="192">
        <v>1587.5</v>
      </c>
      <c r="R145" s="193">
        <v>1.0526742343846662E-2</v>
      </c>
      <c r="S145" s="191">
        <v>53.4</v>
      </c>
      <c r="T145" s="194">
        <v>0.56212804116141168</v>
      </c>
      <c r="U145" s="194">
        <v>631.60454063079976</v>
      </c>
      <c r="V145" s="285">
        <v>33.727682469684702</v>
      </c>
    </row>
    <row r="146" spans="1:22" ht="12.75" x14ac:dyDescent="0.2">
      <c r="A146" s="347"/>
      <c r="B146" s="64">
        <v>139</v>
      </c>
      <c r="C146" s="195" t="s">
        <v>32</v>
      </c>
      <c r="D146" s="195" t="s">
        <v>33</v>
      </c>
      <c r="E146" s="213" t="s">
        <v>47</v>
      </c>
      <c r="F146" s="201"/>
      <c r="G146" s="201">
        <v>52</v>
      </c>
      <c r="H146" s="201">
        <v>2009</v>
      </c>
      <c r="I146" s="203">
        <v>35.643999999999998</v>
      </c>
      <c r="J146" s="203">
        <v>7.4961950000000002</v>
      </c>
      <c r="K146" s="203">
        <v>0.455513</v>
      </c>
      <c r="L146" s="203">
        <v>-0.61119999999999997</v>
      </c>
      <c r="M146" s="203">
        <v>5.0946280000000002</v>
      </c>
      <c r="N146" s="203">
        <v>28.303357999999999</v>
      </c>
      <c r="O146" s="204">
        <v>2686.29</v>
      </c>
      <c r="P146" s="203">
        <v>28.303357999999999</v>
      </c>
      <c r="Q146" s="204">
        <v>2686.29</v>
      </c>
      <c r="R146" s="214">
        <v>1.053622579840598E-2</v>
      </c>
      <c r="S146" s="203">
        <v>55</v>
      </c>
      <c r="T146" s="203">
        <v>0.57949241891232894</v>
      </c>
      <c r="U146" s="203">
        <v>632.17354790435877</v>
      </c>
      <c r="V146" s="288">
        <v>34.76954513473973</v>
      </c>
    </row>
    <row r="147" spans="1:22" ht="12.75" x14ac:dyDescent="0.2">
      <c r="A147" s="347"/>
      <c r="B147" s="64">
        <v>140</v>
      </c>
      <c r="C147" s="189" t="s">
        <v>891</v>
      </c>
      <c r="D147" s="189" t="s">
        <v>892</v>
      </c>
      <c r="E147" s="65" t="s">
        <v>902</v>
      </c>
      <c r="F147" s="85" t="s">
        <v>40</v>
      </c>
      <c r="G147" s="64">
        <v>40</v>
      </c>
      <c r="H147" s="64">
        <v>2009</v>
      </c>
      <c r="I147" s="67">
        <v>30.32</v>
      </c>
      <c r="J147" s="67">
        <v>4.3906999999999998</v>
      </c>
      <c r="K147" s="67">
        <v>0</v>
      </c>
      <c r="L147" s="67">
        <v>-0.36169999999999991</v>
      </c>
      <c r="M147" s="67">
        <v>4.5922000000000001</v>
      </c>
      <c r="N147" s="67">
        <v>21.698799999999999</v>
      </c>
      <c r="O147" s="66">
        <v>2492.23</v>
      </c>
      <c r="P147" s="67">
        <v>26.291</v>
      </c>
      <c r="Q147" s="66">
        <v>2492.23</v>
      </c>
      <c r="R147" s="138">
        <v>1.0549186872800665E-2</v>
      </c>
      <c r="S147" s="67">
        <v>68.2</v>
      </c>
      <c r="T147" s="68">
        <v>0.71945454472500536</v>
      </c>
      <c r="U147" s="68">
        <v>632.95121236803993</v>
      </c>
      <c r="V147" s="97">
        <v>43.167272683500329</v>
      </c>
    </row>
    <row r="148" spans="1:22" ht="12.75" x14ac:dyDescent="0.2">
      <c r="A148" s="347"/>
      <c r="B148" s="64">
        <v>141</v>
      </c>
      <c r="C148" s="189" t="s">
        <v>96</v>
      </c>
      <c r="D148" s="189" t="s">
        <v>97</v>
      </c>
      <c r="E148" s="190" t="s">
        <v>99</v>
      </c>
      <c r="F148" s="190"/>
      <c r="G148" s="188">
        <v>118</v>
      </c>
      <c r="H148" s="188">
        <v>2007</v>
      </c>
      <c r="I148" s="191">
        <v>114.22</v>
      </c>
      <c r="J148" s="191">
        <v>19.788</v>
      </c>
      <c r="K148" s="191">
        <v>12.829312</v>
      </c>
      <c r="L148" s="191">
        <v>0</v>
      </c>
      <c r="M148" s="191">
        <v>0</v>
      </c>
      <c r="N148" s="191">
        <v>81.602884000000003</v>
      </c>
      <c r="O148" s="192">
        <v>7726.7</v>
      </c>
      <c r="P148" s="191">
        <v>73.632905167955698</v>
      </c>
      <c r="Q148" s="192">
        <v>6972.04</v>
      </c>
      <c r="R148" s="193">
        <v>1.0561170786162401E-2</v>
      </c>
      <c r="S148" s="191">
        <v>53.4</v>
      </c>
      <c r="T148" s="194">
        <v>0.56396651998107217</v>
      </c>
      <c r="U148" s="194">
        <v>633.67024716974402</v>
      </c>
      <c r="V148" s="285">
        <v>33.83799119886433</v>
      </c>
    </row>
    <row r="149" spans="1:22" ht="12.75" x14ac:dyDescent="0.2">
      <c r="A149" s="347"/>
      <c r="B149" s="64">
        <v>142</v>
      </c>
      <c r="C149" s="189" t="s">
        <v>428</v>
      </c>
      <c r="D149" s="189" t="s">
        <v>434</v>
      </c>
      <c r="E149" s="190" t="s">
        <v>760</v>
      </c>
      <c r="F149" s="190" t="s">
        <v>39</v>
      </c>
      <c r="G149" s="188">
        <v>10</v>
      </c>
      <c r="H149" s="188">
        <v>1963</v>
      </c>
      <c r="I149" s="191">
        <v>6.7309999999999999</v>
      </c>
      <c r="J149" s="191">
        <v>0.75789099999999998</v>
      </c>
      <c r="K149" s="191">
        <v>1.4559219999999999</v>
      </c>
      <c r="L149" s="191">
        <v>-0.247891</v>
      </c>
      <c r="M149" s="191">
        <v>0</v>
      </c>
      <c r="N149" s="191">
        <v>4.7650779999999999</v>
      </c>
      <c r="O149" s="192">
        <v>446.39</v>
      </c>
      <c r="P149" s="191">
        <v>4.7650779999999999</v>
      </c>
      <c r="Q149" s="192">
        <v>446.39</v>
      </c>
      <c r="R149" s="193">
        <v>1.0670000000000001E-2</v>
      </c>
      <c r="S149" s="191">
        <v>72.266999999999996</v>
      </c>
      <c r="T149" s="194">
        <v>0.77108889000000003</v>
      </c>
      <c r="U149" s="194">
        <v>640.20000000000005</v>
      </c>
      <c r="V149" s="285">
        <v>46.265333400000003</v>
      </c>
    </row>
    <row r="150" spans="1:22" ht="12.75" x14ac:dyDescent="0.2">
      <c r="A150" s="347"/>
      <c r="B150" s="64">
        <v>143</v>
      </c>
      <c r="C150" s="189" t="s">
        <v>137</v>
      </c>
      <c r="D150" s="189" t="s">
        <v>138</v>
      </c>
      <c r="E150" s="190" t="s">
        <v>633</v>
      </c>
      <c r="F150" s="190" t="s">
        <v>384</v>
      </c>
      <c r="G150" s="188">
        <v>48</v>
      </c>
      <c r="H150" s="188">
        <v>1961</v>
      </c>
      <c r="I150" s="191">
        <v>26.792300000000001</v>
      </c>
      <c r="J150" s="191">
        <v>1.5458000000000001</v>
      </c>
      <c r="K150" s="191">
        <v>4.8</v>
      </c>
      <c r="L150" s="191">
        <v>3.6299999999999999E-2</v>
      </c>
      <c r="M150" s="191">
        <v>3.6738</v>
      </c>
      <c r="N150" s="191">
        <v>16.7364</v>
      </c>
      <c r="O150" s="192">
        <v>1902.43</v>
      </c>
      <c r="P150" s="191">
        <v>20.410299999999999</v>
      </c>
      <c r="Q150" s="192">
        <v>1902.43</v>
      </c>
      <c r="R150" s="193">
        <v>1.0728541917442429E-2</v>
      </c>
      <c r="S150" s="191">
        <v>58.97</v>
      </c>
      <c r="T150" s="194">
        <v>0.63266211687158003</v>
      </c>
      <c r="U150" s="194">
        <v>643.71251504654572</v>
      </c>
      <c r="V150" s="285">
        <v>37.959727012294806</v>
      </c>
    </row>
    <row r="151" spans="1:22" ht="12.75" x14ac:dyDescent="0.2">
      <c r="A151" s="347"/>
      <c r="B151" s="64">
        <v>144</v>
      </c>
      <c r="C151" s="195" t="s">
        <v>32</v>
      </c>
      <c r="D151" s="195" t="s">
        <v>33</v>
      </c>
      <c r="E151" s="213" t="s">
        <v>46</v>
      </c>
      <c r="F151" s="201" t="s">
        <v>36</v>
      </c>
      <c r="G151" s="201">
        <v>61</v>
      </c>
      <c r="H151" s="201">
        <v>1965</v>
      </c>
      <c r="I151" s="203">
        <v>42.96</v>
      </c>
      <c r="J151" s="203">
        <v>7.2756069999999999</v>
      </c>
      <c r="K151" s="203">
        <v>7.1931419999999999</v>
      </c>
      <c r="L151" s="203">
        <v>-0.49260500000000002</v>
      </c>
      <c r="M151" s="203">
        <v>0</v>
      </c>
      <c r="N151" s="203">
        <v>28.983848999999999</v>
      </c>
      <c r="O151" s="204">
        <v>2700.04</v>
      </c>
      <c r="P151" s="203">
        <v>28.983848999999999</v>
      </c>
      <c r="Q151" s="204">
        <v>2700.04</v>
      </c>
      <c r="R151" s="214">
        <v>1.0734599857779884E-2</v>
      </c>
      <c r="S151" s="203">
        <v>55</v>
      </c>
      <c r="T151" s="203">
        <v>0.5904029921778936</v>
      </c>
      <c r="U151" s="203">
        <v>644.07599146679308</v>
      </c>
      <c r="V151" s="288">
        <v>35.424179530673619</v>
      </c>
    </row>
    <row r="152" spans="1:22" ht="12.75" x14ac:dyDescent="0.2">
      <c r="A152" s="347"/>
      <c r="B152" s="64">
        <v>145</v>
      </c>
      <c r="C152" s="189" t="s">
        <v>213</v>
      </c>
      <c r="D152" s="189" t="s">
        <v>447</v>
      </c>
      <c r="E152" s="65" t="s">
        <v>451</v>
      </c>
      <c r="F152" s="85" t="s">
        <v>214</v>
      </c>
      <c r="G152" s="64">
        <v>40</v>
      </c>
      <c r="H152" s="64">
        <v>1982</v>
      </c>
      <c r="I152" s="67">
        <v>33.6</v>
      </c>
      <c r="J152" s="67">
        <v>2.1</v>
      </c>
      <c r="K152" s="67">
        <v>6.4</v>
      </c>
      <c r="L152" s="67">
        <v>1.1000000000000001</v>
      </c>
      <c r="M152" s="67">
        <v>0</v>
      </c>
      <c r="N152" s="67">
        <v>24</v>
      </c>
      <c r="O152" s="66">
        <v>2229.1999999999998</v>
      </c>
      <c r="P152" s="67">
        <v>24</v>
      </c>
      <c r="Q152" s="66">
        <v>2229.1999999999998</v>
      </c>
      <c r="R152" s="138">
        <v>1.077E-2</v>
      </c>
      <c r="S152" s="67">
        <v>77.28</v>
      </c>
      <c r="T152" s="68">
        <v>0.83</v>
      </c>
      <c r="U152" s="68">
        <v>645.98</v>
      </c>
      <c r="V152" s="97">
        <v>49.92</v>
      </c>
    </row>
    <row r="153" spans="1:22" ht="12.75" x14ac:dyDescent="0.2">
      <c r="A153" s="347"/>
      <c r="B153" s="64">
        <v>146</v>
      </c>
      <c r="C153" s="189" t="s">
        <v>496</v>
      </c>
      <c r="D153" s="189" t="s">
        <v>497</v>
      </c>
      <c r="E153" s="65" t="s">
        <v>504</v>
      </c>
      <c r="F153" s="85" t="s">
        <v>39</v>
      </c>
      <c r="G153" s="64">
        <v>24</v>
      </c>
      <c r="H153" s="64">
        <v>1972</v>
      </c>
      <c r="I153" s="67">
        <v>11</v>
      </c>
      <c r="J153" s="67">
        <v>0</v>
      </c>
      <c r="K153" s="67">
        <v>0</v>
      </c>
      <c r="L153" s="67">
        <v>0</v>
      </c>
      <c r="M153" s="67">
        <v>2</v>
      </c>
      <c r="N153" s="67">
        <v>9</v>
      </c>
      <c r="O153" s="66"/>
      <c r="P153" s="67">
        <v>11</v>
      </c>
      <c r="Q153" s="66">
        <v>1019.3</v>
      </c>
      <c r="R153" s="138">
        <v>1.0789999999999999E-2</v>
      </c>
      <c r="S153" s="67">
        <v>74.400000000000006</v>
      </c>
      <c r="T153" s="68">
        <v>0.8</v>
      </c>
      <c r="U153" s="68">
        <v>647.5</v>
      </c>
      <c r="V153" s="97">
        <v>48.17</v>
      </c>
    </row>
    <row r="154" spans="1:22" ht="12.75" x14ac:dyDescent="0.2">
      <c r="A154" s="347"/>
      <c r="B154" s="64">
        <v>147</v>
      </c>
      <c r="C154" s="189" t="s">
        <v>213</v>
      </c>
      <c r="D154" s="189" t="s">
        <v>447</v>
      </c>
      <c r="E154" s="65" t="s">
        <v>218</v>
      </c>
      <c r="F154" s="85" t="s">
        <v>214</v>
      </c>
      <c r="G154" s="64">
        <v>40</v>
      </c>
      <c r="H154" s="64">
        <v>1990</v>
      </c>
      <c r="I154" s="67">
        <v>33.799999999999997</v>
      </c>
      <c r="J154" s="67">
        <v>1.6</v>
      </c>
      <c r="K154" s="67">
        <v>6.7</v>
      </c>
      <c r="L154" s="67">
        <v>0.6</v>
      </c>
      <c r="M154" s="67">
        <v>0</v>
      </c>
      <c r="N154" s="67">
        <v>24.9</v>
      </c>
      <c r="O154" s="66">
        <v>2290.6</v>
      </c>
      <c r="P154" s="67">
        <v>24.9</v>
      </c>
      <c r="Q154" s="66">
        <v>2290.6</v>
      </c>
      <c r="R154" s="138">
        <v>1.0869999999999999E-2</v>
      </c>
      <c r="S154" s="67">
        <v>77.28</v>
      </c>
      <c r="T154" s="68">
        <v>0.84</v>
      </c>
      <c r="U154" s="68">
        <v>652.23</v>
      </c>
      <c r="V154" s="97">
        <v>50.4</v>
      </c>
    </row>
    <row r="155" spans="1:22" ht="12.75" x14ac:dyDescent="0.2">
      <c r="A155" s="347"/>
      <c r="B155" s="64">
        <v>148</v>
      </c>
      <c r="C155" s="189" t="s">
        <v>932</v>
      </c>
      <c r="D155" s="189" t="s">
        <v>933</v>
      </c>
      <c r="E155" s="190" t="s">
        <v>937</v>
      </c>
      <c r="F155" s="190" t="s">
        <v>39</v>
      </c>
      <c r="G155" s="188">
        <v>6</v>
      </c>
      <c r="H155" s="188">
        <v>1979</v>
      </c>
      <c r="I155" s="191">
        <v>4.1500000000000004</v>
      </c>
      <c r="J155" s="191">
        <v>0.27</v>
      </c>
      <c r="K155" s="191">
        <v>0.7</v>
      </c>
      <c r="L155" s="191">
        <v>0.18</v>
      </c>
      <c r="M155" s="191">
        <v>0.68</v>
      </c>
      <c r="N155" s="191">
        <v>2.2999999999999998</v>
      </c>
      <c r="O155" s="192">
        <v>275</v>
      </c>
      <c r="P155" s="191">
        <v>2.99</v>
      </c>
      <c r="Q155" s="192">
        <v>275</v>
      </c>
      <c r="R155" s="193">
        <v>1.0872727272727273E-2</v>
      </c>
      <c r="S155" s="191">
        <v>55.6</v>
      </c>
      <c r="T155" s="194">
        <v>0.60452363636363637</v>
      </c>
      <c r="U155" s="194">
        <v>652.36363636363637</v>
      </c>
      <c r="V155" s="285">
        <v>36.271418181818184</v>
      </c>
    </row>
    <row r="156" spans="1:22" ht="12.75" x14ac:dyDescent="0.2">
      <c r="A156" s="347"/>
      <c r="B156" s="64">
        <v>149</v>
      </c>
      <c r="C156" s="195" t="s">
        <v>32</v>
      </c>
      <c r="D156" s="195" t="s">
        <v>33</v>
      </c>
      <c r="E156" s="213" t="s">
        <v>43</v>
      </c>
      <c r="F156" s="201"/>
      <c r="G156" s="201">
        <v>40</v>
      </c>
      <c r="H156" s="201">
        <v>2007</v>
      </c>
      <c r="I156" s="203">
        <v>31.843</v>
      </c>
      <c r="J156" s="203">
        <v>5.9534880000000001</v>
      </c>
      <c r="K156" s="203">
        <v>0.28178399999999998</v>
      </c>
      <c r="L156" s="203">
        <v>0</v>
      </c>
      <c r="M156" s="203">
        <v>4.6093909999999996</v>
      </c>
      <c r="N156" s="203">
        <v>25.607638000000001</v>
      </c>
      <c r="O156" s="204">
        <v>2350.71</v>
      </c>
      <c r="P156" s="203">
        <v>25.607638000000001</v>
      </c>
      <c r="Q156" s="204">
        <v>2350.71</v>
      </c>
      <c r="R156" s="214">
        <v>1.0893575983426284E-2</v>
      </c>
      <c r="S156" s="203">
        <v>55</v>
      </c>
      <c r="T156" s="203">
        <v>0.59914667908844566</v>
      </c>
      <c r="U156" s="203">
        <v>653.61455900557712</v>
      </c>
      <c r="V156" s="288">
        <v>35.948800745306741</v>
      </c>
    </row>
    <row r="157" spans="1:22" ht="12.75" x14ac:dyDescent="0.2">
      <c r="A157" s="347"/>
      <c r="B157" s="64">
        <v>150</v>
      </c>
      <c r="C157" s="189" t="s">
        <v>213</v>
      </c>
      <c r="D157" s="189" t="s">
        <v>447</v>
      </c>
      <c r="E157" s="65" t="s">
        <v>219</v>
      </c>
      <c r="F157" s="85" t="s">
        <v>214</v>
      </c>
      <c r="G157" s="64">
        <v>20</v>
      </c>
      <c r="H157" s="64">
        <v>1993</v>
      </c>
      <c r="I157" s="67">
        <v>18.3</v>
      </c>
      <c r="J157" s="67">
        <v>1.2</v>
      </c>
      <c r="K157" s="67">
        <v>3.3</v>
      </c>
      <c r="L157" s="67">
        <v>0.3</v>
      </c>
      <c r="M157" s="67">
        <v>0</v>
      </c>
      <c r="N157" s="67">
        <v>13.5</v>
      </c>
      <c r="O157" s="66">
        <v>1238.5999999999999</v>
      </c>
      <c r="P157" s="67">
        <v>13.5</v>
      </c>
      <c r="Q157" s="66">
        <v>1238.5999999999999</v>
      </c>
      <c r="R157" s="138">
        <v>1.09E-2</v>
      </c>
      <c r="S157" s="67">
        <v>77.28</v>
      </c>
      <c r="T157" s="68">
        <v>0.84</v>
      </c>
      <c r="U157" s="68">
        <v>653.96</v>
      </c>
      <c r="V157" s="97">
        <v>50.54</v>
      </c>
    </row>
    <row r="158" spans="1:22" ht="12.75" x14ac:dyDescent="0.2">
      <c r="A158" s="347"/>
      <c r="B158" s="64">
        <v>151</v>
      </c>
      <c r="C158" s="189" t="s">
        <v>96</v>
      </c>
      <c r="D158" s="189" t="s">
        <v>97</v>
      </c>
      <c r="E158" s="190" t="s">
        <v>100</v>
      </c>
      <c r="F158" s="190"/>
      <c r="G158" s="188">
        <v>38</v>
      </c>
      <c r="H158" s="188">
        <v>2004</v>
      </c>
      <c r="I158" s="191">
        <v>32.14</v>
      </c>
      <c r="J158" s="191">
        <v>5.1349999999999998</v>
      </c>
      <c r="K158" s="191">
        <v>0.67001599999999994</v>
      </c>
      <c r="L158" s="191">
        <v>0.474997</v>
      </c>
      <c r="M158" s="191">
        <v>0</v>
      </c>
      <c r="N158" s="191">
        <v>25.860021</v>
      </c>
      <c r="O158" s="192">
        <v>2371.6999999999998</v>
      </c>
      <c r="P158" s="191">
        <v>25.860021</v>
      </c>
      <c r="Q158" s="192">
        <v>2371.6999999999998</v>
      </c>
      <c r="R158" s="193">
        <v>1.0903580132394486E-2</v>
      </c>
      <c r="S158" s="191">
        <v>53.4</v>
      </c>
      <c r="T158" s="194">
        <v>0.58225117906986557</v>
      </c>
      <c r="U158" s="194">
        <v>654.21480794366914</v>
      </c>
      <c r="V158" s="285">
        <v>34.935070744191933</v>
      </c>
    </row>
    <row r="159" spans="1:22" ht="12.75" x14ac:dyDescent="0.2">
      <c r="A159" s="347"/>
      <c r="B159" s="64">
        <v>152</v>
      </c>
      <c r="C159" s="189" t="s">
        <v>891</v>
      </c>
      <c r="D159" s="189" t="s">
        <v>892</v>
      </c>
      <c r="E159" s="65" t="s">
        <v>900</v>
      </c>
      <c r="F159" s="85" t="s">
        <v>894</v>
      </c>
      <c r="G159" s="64">
        <v>45</v>
      </c>
      <c r="H159" s="64">
        <v>1984</v>
      </c>
      <c r="I159" s="67">
        <v>35.65</v>
      </c>
      <c r="J159" s="67">
        <v>4.019342</v>
      </c>
      <c r="K159" s="67">
        <v>7.9420000000000002</v>
      </c>
      <c r="L159" s="67">
        <v>-0.44934200000000013</v>
      </c>
      <c r="M159" s="67">
        <v>4.3448000000000002</v>
      </c>
      <c r="N159" s="67">
        <v>19.793200000000002</v>
      </c>
      <c r="O159" s="66">
        <v>2212.12</v>
      </c>
      <c r="P159" s="67">
        <v>24.138000000000002</v>
      </c>
      <c r="Q159" s="66">
        <v>2212.12</v>
      </c>
      <c r="R159" s="138">
        <v>1.0911704609153212E-2</v>
      </c>
      <c r="S159" s="67">
        <v>68.2</v>
      </c>
      <c r="T159" s="68">
        <v>0.74417825434424911</v>
      </c>
      <c r="U159" s="68">
        <v>654.70227654919267</v>
      </c>
      <c r="V159" s="97">
        <v>44.650695260654949</v>
      </c>
    </row>
    <row r="160" spans="1:22" ht="12.75" x14ac:dyDescent="0.2">
      <c r="A160" s="347"/>
      <c r="B160" s="64">
        <v>153</v>
      </c>
      <c r="C160" s="189" t="s">
        <v>236</v>
      </c>
      <c r="D160" s="189" t="s">
        <v>237</v>
      </c>
      <c r="E160" s="190" t="s">
        <v>815</v>
      </c>
      <c r="F160" s="190" t="s">
        <v>39</v>
      </c>
      <c r="G160" s="188">
        <v>20</v>
      </c>
      <c r="H160" s="188" t="s">
        <v>51</v>
      </c>
      <c r="I160" s="199">
        <v>15</v>
      </c>
      <c r="J160" s="199">
        <v>1.377</v>
      </c>
      <c r="K160" s="199">
        <v>2.109</v>
      </c>
      <c r="L160" s="199">
        <v>0</v>
      </c>
      <c r="M160" s="191">
        <v>3.79962</v>
      </c>
      <c r="N160" s="191">
        <v>7.7143800000000002</v>
      </c>
      <c r="O160" s="192">
        <v>1054.0899999999999</v>
      </c>
      <c r="P160" s="191">
        <v>11.513999999999999</v>
      </c>
      <c r="Q160" s="192">
        <v>1054.0899999999999</v>
      </c>
      <c r="R160" s="193">
        <v>1.0923165953571326E-2</v>
      </c>
      <c r="S160" s="191">
        <v>64.31</v>
      </c>
      <c r="T160" s="194">
        <v>0.70246880247417198</v>
      </c>
      <c r="U160" s="194">
        <v>655.38995721427966</v>
      </c>
      <c r="V160" s="285">
        <v>42.148128148450326</v>
      </c>
    </row>
    <row r="161" spans="1:22" ht="12.75" x14ac:dyDescent="0.2">
      <c r="A161" s="347"/>
      <c r="B161" s="64">
        <v>154</v>
      </c>
      <c r="C161" s="189" t="s">
        <v>213</v>
      </c>
      <c r="D161" s="189" t="s">
        <v>447</v>
      </c>
      <c r="E161" s="65" t="s">
        <v>450</v>
      </c>
      <c r="F161" s="85" t="s">
        <v>214</v>
      </c>
      <c r="G161" s="64">
        <v>20</v>
      </c>
      <c r="H161" s="64">
        <v>1976</v>
      </c>
      <c r="I161" s="67">
        <v>10.7</v>
      </c>
      <c r="J161" s="67">
        <v>1.2</v>
      </c>
      <c r="K161" s="67">
        <v>1.4</v>
      </c>
      <c r="L161" s="67">
        <v>0.4</v>
      </c>
      <c r="M161" s="67">
        <v>0</v>
      </c>
      <c r="N161" s="67">
        <v>7.7</v>
      </c>
      <c r="O161" s="66">
        <v>700</v>
      </c>
      <c r="P161" s="67">
        <v>7.7</v>
      </c>
      <c r="Q161" s="66">
        <v>700</v>
      </c>
      <c r="R161" s="138">
        <v>1.0999999999999999E-2</v>
      </c>
      <c r="S161" s="67">
        <v>77.28</v>
      </c>
      <c r="T161" s="68">
        <v>0.85</v>
      </c>
      <c r="U161" s="68">
        <v>660.04</v>
      </c>
      <c r="V161" s="97">
        <v>51.01</v>
      </c>
    </row>
    <row r="162" spans="1:22" ht="12.75" x14ac:dyDescent="0.2">
      <c r="A162" s="347"/>
      <c r="B162" s="64">
        <v>155</v>
      </c>
      <c r="C162" s="189" t="s">
        <v>428</v>
      </c>
      <c r="D162" s="189" t="s">
        <v>434</v>
      </c>
      <c r="E162" s="190" t="s">
        <v>431</v>
      </c>
      <c r="F162" s="190" t="s">
        <v>39</v>
      </c>
      <c r="G162" s="188">
        <v>22</v>
      </c>
      <c r="H162" s="188">
        <v>1992</v>
      </c>
      <c r="I162" s="191">
        <v>19.131</v>
      </c>
      <c r="J162" s="191">
        <v>2.328843</v>
      </c>
      <c r="K162" s="191">
        <v>3.856789</v>
      </c>
      <c r="L162" s="191">
        <v>6.8156999999999995E-2</v>
      </c>
      <c r="M162" s="191">
        <v>0</v>
      </c>
      <c r="N162" s="191">
        <v>12.877211000000001</v>
      </c>
      <c r="O162" s="192">
        <v>1167.0999999999999</v>
      </c>
      <c r="P162" s="191">
        <v>12.877211000000001</v>
      </c>
      <c r="Q162" s="192">
        <v>1167.0999999999999</v>
      </c>
      <c r="R162" s="193">
        <v>1.103E-2</v>
      </c>
      <c r="S162" s="191">
        <v>72.266999999999996</v>
      </c>
      <c r="T162" s="194">
        <v>0.79710500999999989</v>
      </c>
      <c r="U162" s="194">
        <v>661.8</v>
      </c>
      <c r="V162" s="285">
        <v>47.826300599999996</v>
      </c>
    </row>
    <row r="163" spans="1:22" ht="12.75" x14ac:dyDescent="0.2">
      <c r="A163" s="347"/>
      <c r="B163" s="64">
        <v>156</v>
      </c>
      <c r="C163" s="189" t="s">
        <v>236</v>
      </c>
      <c r="D163" s="189" t="s">
        <v>237</v>
      </c>
      <c r="E163" s="190" t="s">
        <v>242</v>
      </c>
      <c r="F163" s="190" t="s">
        <v>39</v>
      </c>
      <c r="G163" s="188">
        <v>30</v>
      </c>
      <c r="H163" s="188" t="s">
        <v>51</v>
      </c>
      <c r="I163" s="199">
        <v>25.400000000000002</v>
      </c>
      <c r="J163" s="199">
        <v>2.9940000000000002</v>
      </c>
      <c r="K163" s="199">
        <v>4.8</v>
      </c>
      <c r="L163" s="199">
        <v>0</v>
      </c>
      <c r="M163" s="191">
        <v>5.8099800000000013</v>
      </c>
      <c r="N163" s="191">
        <v>11.796020000000002</v>
      </c>
      <c r="O163" s="192">
        <v>1592.21</v>
      </c>
      <c r="P163" s="191">
        <v>17.606000000000002</v>
      </c>
      <c r="Q163" s="192">
        <v>1592.21</v>
      </c>
      <c r="R163" s="193">
        <v>1.1057586624879885E-2</v>
      </c>
      <c r="S163" s="191">
        <v>64.31</v>
      </c>
      <c r="T163" s="194">
        <v>0.7111133958460254</v>
      </c>
      <c r="U163" s="194">
        <v>663.4551974927931</v>
      </c>
      <c r="V163" s="285">
        <v>42.666803750761524</v>
      </c>
    </row>
    <row r="164" spans="1:22" ht="12.75" x14ac:dyDescent="0.2">
      <c r="A164" s="347"/>
      <c r="B164" s="64">
        <v>157</v>
      </c>
      <c r="C164" s="189" t="s">
        <v>357</v>
      </c>
      <c r="D164" s="189" t="s">
        <v>358</v>
      </c>
      <c r="E164" s="65" t="s">
        <v>870</v>
      </c>
      <c r="F164" s="85" t="s">
        <v>175</v>
      </c>
      <c r="G164" s="64">
        <v>12</v>
      </c>
      <c r="H164" s="64">
        <v>1961</v>
      </c>
      <c r="I164" s="67">
        <v>9.9</v>
      </c>
      <c r="J164" s="67">
        <v>0.8</v>
      </c>
      <c r="K164" s="67">
        <v>2.8</v>
      </c>
      <c r="L164" s="67">
        <v>0.2</v>
      </c>
      <c r="M164" s="67">
        <v>0</v>
      </c>
      <c r="N164" s="67">
        <v>6.2</v>
      </c>
      <c r="O164" s="66">
        <v>560.29999999999995</v>
      </c>
      <c r="P164" s="67">
        <v>6.2</v>
      </c>
      <c r="Q164" s="66">
        <v>560.29999999999995</v>
      </c>
      <c r="R164" s="138">
        <v>1.107E-2</v>
      </c>
      <c r="S164" s="67">
        <v>80</v>
      </c>
      <c r="T164" s="68">
        <v>0.89</v>
      </c>
      <c r="U164" s="68">
        <v>663.93</v>
      </c>
      <c r="V164" s="97">
        <v>53.11</v>
      </c>
    </row>
    <row r="165" spans="1:22" ht="12.75" x14ac:dyDescent="0.2">
      <c r="A165" s="347"/>
      <c r="B165" s="64">
        <v>158</v>
      </c>
      <c r="C165" s="189" t="s">
        <v>891</v>
      </c>
      <c r="D165" s="189" t="s">
        <v>892</v>
      </c>
      <c r="E165" s="65" t="s">
        <v>901</v>
      </c>
      <c r="F165" s="85" t="s">
        <v>894</v>
      </c>
      <c r="G165" s="64">
        <v>32</v>
      </c>
      <c r="H165" s="64">
        <v>1961</v>
      </c>
      <c r="I165" s="67">
        <v>21.41</v>
      </c>
      <c r="J165" s="67">
        <v>2.8037000000000001</v>
      </c>
      <c r="K165" s="67">
        <v>3.7160000000000002</v>
      </c>
      <c r="L165" s="67">
        <v>-0.30469999999999997</v>
      </c>
      <c r="M165" s="67">
        <v>2.7351019999999999</v>
      </c>
      <c r="N165" s="67">
        <v>12.459898000000001</v>
      </c>
      <c r="O165" s="66">
        <v>1370.43</v>
      </c>
      <c r="P165" s="67">
        <v>15.195</v>
      </c>
      <c r="Q165" s="66">
        <v>1370.43</v>
      </c>
      <c r="R165" s="138">
        <v>1.108776077581489E-2</v>
      </c>
      <c r="S165" s="67">
        <v>68.2</v>
      </c>
      <c r="T165" s="68">
        <v>0.75618528491057557</v>
      </c>
      <c r="U165" s="68">
        <v>665.26564654889341</v>
      </c>
      <c r="V165" s="97">
        <v>45.371117094634528</v>
      </c>
    </row>
    <row r="166" spans="1:22" ht="12.75" x14ac:dyDescent="0.2">
      <c r="A166" s="347"/>
      <c r="B166" s="64">
        <v>159</v>
      </c>
      <c r="C166" s="189" t="s">
        <v>96</v>
      </c>
      <c r="D166" s="189" t="s">
        <v>97</v>
      </c>
      <c r="E166" s="190" t="s">
        <v>105</v>
      </c>
      <c r="F166" s="190"/>
      <c r="G166" s="188">
        <v>72</v>
      </c>
      <c r="H166" s="188">
        <v>2005</v>
      </c>
      <c r="I166" s="191">
        <v>76.19</v>
      </c>
      <c r="J166" s="191">
        <v>11.673397</v>
      </c>
      <c r="K166" s="191">
        <v>4.6949949999999996</v>
      </c>
      <c r="L166" s="191">
        <v>0.31160300000000002</v>
      </c>
      <c r="M166" s="191">
        <v>0</v>
      </c>
      <c r="N166" s="191">
        <v>59.510078999999998</v>
      </c>
      <c r="O166" s="192">
        <v>5346.21</v>
      </c>
      <c r="P166" s="191">
        <v>59.510078999999998</v>
      </c>
      <c r="Q166" s="192">
        <v>5346.21</v>
      </c>
      <c r="R166" s="193">
        <v>1.1131264765132683E-2</v>
      </c>
      <c r="S166" s="191">
        <v>53.4</v>
      </c>
      <c r="T166" s="194">
        <v>0.59440953845808531</v>
      </c>
      <c r="U166" s="194">
        <v>667.87588590796099</v>
      </c>
      <c r="V166" s="285">
        <v>35.664572307485116</v>
      </c>
    </row>
    <row r="167" spans="1:22" ht="12.75" x14ac:dyDescent="0.2">
      <c r="A167" s="347"/>
      <c r="B167" s="64">
        <v>160</v>
      </c>
      <c r="C167" s="189" t="s">
        <v>496</v>
      </c>
      <c r="D167" s="189" t="s">
        <v>497</v>
      </c>
      <c r="E167" s="65" t="s">
        <v>503</v>
      </c>
      <c r="F167" s="85" t="s">
        <v>39</v>
      </c>
      <c r="G167" s="64">
        <v>55</v>
      </c>
      <c r="H167" s="64">
        <v>1966</v>
      </c>
      <c r="I167" s="67">
        <v>28</v>
      </c>
      <c r="J167" s="67">
        <v>0</v>
      </c>
      <c r="K167" s="67">
        <v>0</v>
      </c>
      <c r="L167" s="67">
        <v>0</v>
      </c>
      <c r="M167" s="67">
        <v>5</v>
      </c>
      <c r="N167" s="67">
        <v>23</v>
      </c>
      <c r="O167" s="66"/>
      <c r="P167" s="67">
        <v>28</v>
      </c>
      <c r="Q167" s="66">
        <v>2515.8000000000002</v>
      </c>
      <c r="R167" s="138">
        <v>1.1140000000000001E-2</v>
      </c>
      <c r="S167" s="67">
        <v>74.400000000000006</v>
      </c>
      <c r="T167" s="68">
        <v>0.83</v>
      </c>
      <c r="U167" s="68">
        <v>668.26</v>
      </c>
      <c r="V167" s="97">
        <v>49.72</v>
      </c>
    </row>
    <row r="168" spans="1:22" ht="12.75" x14ac:dyDescent="0.2">
      <c r="A168" s="347"/>
      <c r="B168" s="64">
        <v>161</v>
      </c>
      <c r="C168" s="189" t="s">
        <v>264</v>
      </c>
      <c r="D168" s="189" t="s">
        <v>265</v>
      </c>
      <c r="E168" s="189" t="s">
        <v>270</v>
      </c>
      <c r="F168" s="197" t="s">
        <v>39</v>
      </c>
      <c r="G168" s="198">
        <v>12</v>
      </c>
      <c r="H168" s="198">
        <v>1962</v>
      </c>
      <c r="I168" s="67">
        <v>8.4600000000000009</v>
      </c>
      <c r="J168" s="67">
        <v>1.0041</v>
      </c>
      <c r="K168" s="67">
        <v>1.5973999999999999</v>
      </c>
      <c r="L168" s="67">
        <v>-3.5099999999999999E-2</v>
      </c>
      <c r="M168" s="67">
        <v>1.0608</v>
      </c>
      <c r="N168" s="67">
        <v>4.8327</v>
      </c>
      <c r="O168" s="200">
        <v>529</v>
      </c>
      <c r="P168" s="67">
        <v>5.8936000000000002</v>
      </c>
      <c r="Q168" s="200">
        <v>529</v>
      </c>
      <c r="R168" s="138">
        <v>1.1140000000000001E-2</v>
      </c>
      <c r="S168" s="67">
        <v>70.414000000000001</v>
      </c>
      <c r="T168" s="68">
        <v>0.78</v>
      </c>
      <c r="U168" s="68">
        <v>668.46</v>
      </c>
      <c r="V168" s="97">
        <v>47.07</v>
      </c>
    </row>
    <row r="169" spans="1:22" ht="12.75" x14ac:dyDescent="0.2">
      <c r="A169" s="347"/>
      <c r="B169" s="64">
        <v>162</v>
      </c>
      <c r="C169" s="189" t="s">
        <v>357</v>
      </c>
      <c r="D169" s="189" t="s">
        <v>358</v>
      </c>
      <c r="E169" s="65" t="s">
        <v>597</v>
      </c>
      <c r="F169" s="85" t="s">
        <v>175</v>
      </c>
      <c r="G169" s="64">
        <v>26</v>
      </c>
      <c r="H169" s="64">
        <v>1962</v>
      </c>
      <c r="I169" s="67">
        <v>19.2</v>
      </c>
      <c r="J169" s="67">
        <v>1.2</v>
      </c>
      <c r="K169" s="67">
        <v>4.4000000000000004</v>
      </c>
      <c r="L169" s="67">
        <v>0.4</v>
      </c>
      <c r="M169" s="67">
        <v>2.4</v>
      </c>
      <c r="N169" s="67">
        <v>10.8</v>
      </c>
      <c r="O169" s="66">
        <v>1175.8</v>
      </c>
      <c r="P169" s="67">
        <v>10.8</v>
      </c>
      <c r="Q169" s="66">
        <v>963</v>
      </c>
      <c r="R169" s="138">
        <v>1.12E-2</v>
      </c>
      <c r="S169" s="67">
        <v>80</v>
      </c>
      <c r="T169" s="68">
        <v>0.9</v>
      </c>
      <c r="U169" s="68">
        <v>672.29</v>
      </c>
      <c r="V169" s="97">
        <v>53.78</v>
      </c>
    </row>
    <row r="170" spans="1:22" ht="12.75" x14ac:dyDescent="0.2">
      <c r="A170" s="347"/>
      <c r="B170" s="64">
        <v>163</v>
      </c>
      <c r="C170" s="215" t="s">
        <v>141</v>
      </c>
      <c r="D170" s="215" t="s">
        <v>142</v>
      </c>
      <c r="E170" s="216" t="s">
        <v>397</v>
      </c>
      <c r="F170" s="217" t="s">
        <v>39</v>
      </c>
      <c r="G170" s="218">
        <v>40</v>
      </c>
      <c r="H170" s="219" t="s">
        <v>51</v>
      </c>
      <c r="I170" s="220">
        <v>39.31</v>
      </c>
      <c r="J170" s="220">
        <v>4.28</v>
      </c>
      <c r="K170" s="220">
        <v>5.54</v>
      </c>
      <c r="L170" s="220">
        <v>0.06</v>
      </c>
      <c r="M170" s="220">
        <v>5.2973999999999997</v>
      </c>
      <c r="N170" s="220">
        <v>24.1326</v>
      </c>
      <c r="O170" s="225">
        <v>2612.13</v>
      </c>
      <c r="P170" s="220">
        <v>29.43</v>
      </c>
      <c r="Q170" s="225">
        <v>2612.13</v>
      </c>
      <c r="R170" s="222">
        <v>1.1266667432325343E-2</v>
      </c>
      <c r="S170" s="223">
        <v>61.8</v>
      </c>
      <c r="T170" s="224">
        <v>0.69628004731770621</v>
      </c>
      <c r="U170" s="224">
        <v>676.00004593952053</v>
      </c>
      <c r="V170" s="289">
        <v>41.776802839062363</v>
      </c>
    </row>
    <row r="171" spans="1:22" ht="12.75" x14ac:dyDescent="0.2">
      <c r="A171" s="347"/>
      <c r="B171" s="64">
        <v>164</v>
      </c>
      <c r="C171" s="189" t="s">
        <v>206</v>
      </c>
      <c r="D171" s="189" t="s">
        <v>207</v>
      </c>
      <c r="E171" s="190" t="s">
        <v>443</v>
      </c>
      <c r="F171" s="190" t="s">
        <v>209</v>
      </c>
      <c r="G171" s="188">
        <v>20</v>
      </c>
      <c r="H171" s="188">
        <v>1981</v>
      </c>
      <c r="I171" s="191">
        <v>17.311</v>
      </c>
      <c r="J171" s="191">
        <v>2.226</v>
      </c>
      <c r="K171" s="191">
        <v>3.4180000000000001</v>
      </c>
      <c r="L171" s="191"/>
      <c r="M171" s="191"/>
      <c r="N171" s="191">
        <v>11.666</v>
      </c>
      <c r="O171" s="192">
        <v>1033.77</v>
      </c>
      <c r="P171" s="191">
        <v>11.666</v>
      </c>
      <c r="Q171" s="192">
        <v>1033.77</v>
      </c>
      <c r="R171" s="193">
        <v>1.1284908635383112E-2</v>
      </c>
      <c r="S171" s="191">
        <v>58.2</v>
      </c>
      <c r="T171" s="194">
        <v>0.65678168257929714</v>
      </c>
      <c r="U171" s="194">
        <v>677.09451812298676</v>
      </c>
      <c r="V171" s="285">
        <v>39.40690095475783</v>
      </c>
    </row>
    <row r="172" spans="1:22" ht="12.75" x14ac:dyDescent="0.2">
      <c r="A172" s="347"/>
      <c r="B172" s="64">
        <v>165</v>
      </c>
      <c r="C172" s="189" t="s">
        <v>213</v>
      </c>
      <c r="D172" s="189" t="s">
        <v>447</v>
      </c>
      <c r="E172" s="65" t="s">
        <v>217</v>
      </c>
      <c r="F172" s="85" t="s">
        <v>214</v>
      </c>
      <c r="G172" s="64">
        <v>40</v>
      </c>
      <c r="H172" s="64">
        <v>1992</v>
      </c>
      <c r="I172" s="67">
        <v>34</v>
      </c>
      <c r="J172" s="67">
        <v>3.4</v>
      </c>
      <c r="K172" s="67">
        <v>5.4</v>
      </c>
      <c r="L172" s="67">
        <v>0.7</v>
      </c>
      <c r="M172" s="67">
        <v>0</v>
      </c>
      <c r="N172" s="67">
        <v>24.5</v>
      </c>
      <c r="O172" s="66">
        <v>2169.4</v>
      </c>
      <c r="P172" s="67">
        <v>24.5</v>
      </c>
      <c r="Q172" s="66">
        <v>2169.4</v>
      </c>
      <c r="R172" s="138">
        <v>1.129E-2</v>
      </c>
      <c r="S172" s="67">
        <v>77.28</v>
      </c>
      <c r="T172" s="68">
        <v>0.87</v>
      </c>
      <c r="U172" s="68">
        <v>677.61</v>
      </c>
      <c r="V172" s="97">
        <v>52.37</v>
      </c>
    </row>
    <row r="173" spans="1:22" ht="12.75" x14ac:dyDescent="0.2">
      <c r="A173" s="347"/>
      <c r="B173" s="64">
        <v>166</v>
      </c>
      <c r="C173" s="189" t="s">
        <v>366</v>
      </c>
      <c r="D173" s="189" t="s">
        <v>367</v>
      </c>
      <c r="E173" s="65" t="s">
        <v>950</v>
      </c>
      <c r="F173" s="85" t="s">
        <v>184</v>
      </c>
      <c r="G173" s="64">
        <v>8</v>
      </c>
      <c r="H173" s="64">
        <v>1970</v>
      </c>
      <c r="I173" s="67">
        <v>6.1890000000000001</v>
      </c>
      <c r="J173" s="67">
        <v>0.71</v>
      </c>
      <c r="K173" s="67">
        <v>1.28</v>
      </c>
      <c r="L173" s="67">
        <v>0.15</v>
      </c>
      <c r="M173" s="67"/>
      <c r="N173" s="67">
        <v>4.0490000000000004</v>
      </c>
      <c r="O173" s="66"/>
      <c r="P173" s="67">
        <v>6.1890000000000001</v>
      </c>
      <c r="Q173" s="66">
        <v>547.63</v>
      </c>
      <c r="R173" s="138">
        <v>1.1301426145390136E-2</v>
      </c>
      <c r="S173" s="67">
        <v>59.62</v>
      </c>
      <c r="T173" s="68">
        <v>0.67379102678815983</v>
      </c>
      <c r="U173" s="68">
        <v>678.08556872340807</v>
      </c>
      <c r="V173" s="97">
        <v>40.427461607289587</v>
      </c>
    </row>
    <row r="174" spans="1:22" ht="12.75" x14ac:dyDescent="0.2">
      <c r="A174" s="347"/>
      <c r="B174" s="64">
        <v>167</v>
      </c>
      <c r="C174" s="189" t="s">
        <v>496</v>
      </c>
      <c r="D174" s="189" t="s">
        <v>497</v>
      </c>
      <c r="E174" s="65" t="s">
        <v>502</v>
      </c>
      <c r="F174" s="85" t="s">
        <v>40</v>
      </c>
      <c r="G174" s="64">
        <v>49</v>
      </c>
      <c r="H174" s="64">
        <v>1986</v>
      </c>
      <c r="I174" s="67">
        <v>38</v>
      </c>
      <c r="J174" s="67">
        <v>4.0999999999999996</v>
      </c>
      <c r="K174" s="67">
        <v>7.2</v>
      </c>
      <c r="L174" s="67">
        <v>0.4</v>
      </c>
      <c r="M174" s="67">
        <v>2.6</v>
      </c>
      <c r="N174" s="67">
        <v>23.7</v>
      </c>
      <c r="O174" s="66"/>
      <c r="P174" s="67">
        <v>26.4</v>
      </c>
      <c r="Q174" s="66">
        <v>2329.3000000000002</v>
      </c>
      <c r="R174" s="138">
        <v>1.132E-2</v>
      </c>
      <c r="S174" s="67">
        <v>74.400000000000006</v>
      </c>
      <c r="T174" s="68">
        <v>0.84</v>
      </c>
      <c r="U174" s="68">
        <v>679.04</v>
      </c>
      <c r="V174" s="97">
        <v>50.52</v>
      </c>
    </row>
    <row r="175" spans="1:22" ht="12.75" x14ac:dyDescent="0.2">
      <c r="A175" s="347"/>
      <c r="B175" s="64">
        <v>168</v>
      </c>
      <c r="C175" s="195" t="s">
        <v>32</v>
      </c>
      <c r="D175" s="195" t="s">
        <v>33</v>
      </c>
      <c r="E175" s="213" t="s">
        <v>48</v>
      </c>
      <c r="F175" s="201"/>
      <c r="G175" s="201">
        <v>40</v>
      </c>
      <c r="H175" s="201">
        <v>2007</v>
      </c>
      <c r="I175" s="203">
        <v>33.116</v>
      </c>
      <c r="J175" s="203">
        <v>6.1048669999999996</v>
      </c>
      <c r="K175" s="203">
        <v>0.36864999999999998</v>
      </c>
      <c r="L175" s="203">
        <v>0</v>
      </c>
      <c r="M175" s="203">
        <v>4.7956450000000004</v>
      </c>
      <c r="N175" s="203">
        <v>26.642397000000003</v>
      </c>
      <c r="O175" s="204">
        <v>2352.7399999999998</v>
      </c>
      <c r="P175" s="203">
        <v>26.642397000000003</v>
      </c>
      <c r="Q175" s="204">
        <v>2352.7399999999998</v>
      </c>
      <c r="R175" s="214">
        <v>1.1323986925882166E-2</v>
      </c>
      <c r="S175" s="203">
        <v>55</v>
      </c>
      <c r="T175" s="203">
        <v>0.62281928092351913</v>
      </c>
      <c r="U175" s="203">
        <v>679.43921555292991</v>
      </c>
      <c r="V175" s="288">
        <v>37.369156855411141</v>
      </c>
    </row>
    <row r="176" spans="1:22" ht="12.75" x14ac:dyDescent="0.2">
      <c r="A176" s="347"/>
      <c r="B176" s="64">
        <v>169</v>
      </c>
      <c r="C176" s="189" t="s">
        <v>137</v>
      </c>
      <c r="D176" s="189" t="s">
        <v>138</v>
      </c>
      <c r="E176" s="190" t="s">
        <v>634</v>
      </c>
      <c r="F176" s="190" t="s">
        <v>385</v>
      </c>
      <c r="G176" s="188">
        <v>36</v>
      </c>
      <c r="H176" s="188">
        <v>2016</v>
      </c>
      <c r="I176" s="191">
        <v>30.6937</v>
      </c>
      <c r="J176" s="191">
        <v>3.8954</v>
      </c>
      <c r="K176" s="191">
        <v>0</v>
      </c>
      <c r="L176" s="191">
        <v>0.9496</v>
      </c>
      <c r="M176" s="191">
        <v>8.6862999999999992</v>
      </c>
      <c r="N176" s="191">
        <v>17.162400000000002</v>
      </c>
      <c r="O176" s="192">
        <v>2263.7800000000002</v>
      </c>
      <c r="P176" s="191">
        <v>25.848700000000001</v>
      </c>
      <c r="Q176" s="192">
        <v>2263.7800000000002</v>
      </c>
      <c r="R176" s="193">
        <v>1.1418379877903329E-2</v>
      </c>
      <c r="S176" s="191">
        <v>58.97</v>
      </c>
      <c r="T176" s="194">
        <v>0.67334186139995933</v>
      </c>
      <c r="U176" s="194">
        <v>685.10279267419969</v>
      </c>
      <c r="V176" s="285">
        <v>40.40051168399755</v>
      </c>
    </row>
    <row r="177" spans="1:22" ht="12.75" x14ac:dyDescent="0.2">
      <c r="A177" s="347"/>
      <c r="B177" s="64">
        <v>170</v>
      </c>
      <c r="C177" s="189" t="s">
        <v>264</v>
      </c>
      <c r="D177" s="189" t="s">
        <v>265</v>
      </c>
      <c r="E177" s="189" t="s">
        <v>267</v>
      </c>
      <c r="F177" s="197" t="s">
        <v>40</v>
      </c>
      <c r="G177" s="198">
        <v>30</v>
      </c>
      <c r="H177" s="198">
        <v>2007</v>
      </c>
      <c r="I177" s="67">
        <v>21.47</v>
      </c>
      <c r="J177" s="67">
        <v>3.1244999999999998</v>
      </c>
      <c r="K177" s="67">
        <v>2.1846999999999999</v>
      </c>
      <c r="L177" s="67">
        <v>-0.11545999999999999</v>
      </c>
      <c r="M177" s="67">
        <v>0.46633000000000002</v>
      </c>
      <c r="N177" s="67">
        <v>15.81</v>
      </c>
      <c r="O177" s="200">
        <v>1422.9</v>
      </c>
      <c r="P177" s="67">
        <v>16.276299999999999</v>
      </c>
      <c r="Q177" s="200">
        <v>1422.9</v>
      </c>
      <c r="R177" s="138">
        <v>1.1440000000000001E-2</v>
      </c>
      <c r="S177" s="67">
        <v>70.414000000000001</v>
      </c>
      <c r="T177" s="68">
        <v>0.81</v>
      </c>
      <c r="U177" s="68">
        <v>686.35</v>
      </c>
      <c r="V177" s="97">
        <v>48.33</v>
      </c>
    </row>
    <row r="178" spans="1:22" ht="12.75" x14ac:dyDescent="0.2">
      <c r="A178" s="347"/>
      <c r="B178" s="64">
        <v>171</v>
      </c>
      <c r="C178" s="189" t="s">
        <v>206</v>
      </c>
      <c r="D178" s="189" t="s">
        <v>207</v>
      </c>
      <c r="E178" s="190" t="s">
        <v>439</v>
      </c>
      <c r="F178" s="190" t="s">
        <v>209</v>
      </c>
      <c r="G178" s="188">
        <v>20</v>
      </c>
      <c r="H178" s="188">
        <v>1982</v>
      </c>
      <c r="I178" s="191">
        <v>22.13</v>
      </c>
      <c r="J178" s="191">
        <v>3.3370000000000002</v>
      </c>
      <c r="K178" s="191">
        <v>5.8890000000000002</v>
      </c>
      <c r="L178" s="191">
        <v>-1.5489999999999999</v>
      </c>
      <c r="M178" s="191">
        <v>2.601</v>
      </c>
      <c r="N178" s="191">
        <v>11.851000000000001</v>
      </c>
      <c r="O178" s="192">
        <v>1034.1500000000001</v>
      </c>
      <c r="P178" s="191">
        <v>11.851000000000001</v>
      </c>
      <c r="Q178" s="192">
        <v>1034.1500000000001</v>
      </c>
      <c r="R178" s="193">
        <v>1.1459652855001692E-2</v>
      </c>
      <c r="S178" s="191">
        <v>58.2</v>
      </c>
      <c r="T178" s="194">
        <v>0.66695179616109845</v>
      </c>
      <c r="U178" s="194">
        <v>687.57917130010151</v>
      </c>
      <c r="V178" s="285">
        <v>40.017107769665913</v>
      </c>
    </row>
    <row r="179" spans="1:22" ht="12.75" x14ac:dyDescent="0.2">
      <c r="A179" s="347"/>
      <c r="B179" s="64">
        <v>172</v>
      </c>
      <c r="C179" s="189" t="s">
        <v>608</v>
      </c>
      <c r="D179" s="196" t="s">
        <v>614</v>
      </c>
      <c r="E179" s="190" t="s">
        <v>613</v>
      </c>
      <c r="F179" s="190" t="s">
        <v>212</v>
      </c>
      <c r="G179" s="188">
        <v>30</v>
      </c>
      <c r="H179" s="188" t="s">
        <v>610</v>
      </c>
      <c r="I179" s="191">
        <v>29.535000000000004</v>
      </c>
      <c r="J179" s="191">
        <v>3.476</v>
      </c>
      <c r="K179" s="191">
        <v>6.452</v>
      </c>
      <c r="L179" s="191">
        <v>0.4</v>
      </c>
      <c r="M179" s="191"/>
      <c r="N179" s="191">
        <v>19.207000000000001</v>
      </c>
      <c r="O179" s="192">
        <v>1674.94</v>
      </c>
      <c r="P179" s="191">
        <v>19.207000000000001</v>
      </c>
      <c r="Q179" s="192">
        <v>1674.94</v>
      </c>
      <c r="R179" s="193">
        <v>1.1467276439753066E-2</v>
      </c>
      <c r="S179" s="191">
        <v>72.92</v>
      </c>
      <c r="T179" s="194">
        <v>0.83619379798679361</v>
      </c>
      <c r="U179" s="194">
        <v>688.03658638518391</v>
      </c>
      <c r="V179" s="285">
        <v>50.171627879207612</v>
      </c>
    </row>
    <row r="180" spans="1:22" ht="12.75" x14ac:dyDescent="0.2">
      <c r="A180" s="347"/>
      <c r="B180" s="64">
        <v>173</v>
      </c>
      <c r="C180" s="189" t="s">
        <v>213</v>
      </c>
      <c r="D180" s="189" t="s">
        <v>447</v>
      </c>
      <c r="E180" s="65" t="s">
        <v>456</v>
      </c>
      <c r="F180" s="85" t="s">
        <v>214</v>
      </c>
      <c r="G180" s="64">
        <v>20</v>
      </c>
      <c r="H180" s="64">
        <v>1985</v>
      </c>
      <c r="I180" s="67">
        <v>17.600000000000001</v>
      </c>
      <c r="J180" s="67">
        <v>1.8</v>
      </c>
      <c r="K180" s="67">
        <v>3.8</v>
      </c>
      <c r="L180" s="67">
        <v>-0.2</v>
      </c>
      <c r="M180" s="67">
        <v>2.2000000000000002</v>
      </c>
      <c r="N180" s="67">
        <v>10</v>
      </c>
      <c r="O180" s="66">
        <v>1062.4000000000001</v>
      </c>
      <c r="P180" s="67">
        <v>12.2</v>
      </c>
      <c r="Q180" s="66">
        <v>1062.4000000000001</v>
      </c>
      <c r="R180" s="138">
        <v>1.1480000000000001E-2</v>
      </c>
      <c r="S180" s="67">
        <v>77.28</v>
      </c>
      <c r="T180" s="68">
        <v>0.89</v>
      </c>
      <c r="U180" s="68">
        <v>689.01</v>
      </c>
      <c r="V180" s="97">
        <v>53.25</v>
      </c>
    </row>
    <row r="181" spans="1:22" ht="12.75" x14ac:dyDescent="0.2">
      <c r="A181" s="347"/>
      <c r="B181" s="64">
        <v>174</v>
      </c>
      <c r="C181" s="189" t="s">
        <v>891</v>
      </c>
      <c r="D181" s="189" t="s">
        <v>892</v>
      </c>
      <c r="E181" s="65" t="s">
        <v>903</v>
      </c>
      <c r="F181" s="85" t="s">
        <v>894</v>
      </c>
      <c r="G181" s="64">
        <v>36</v>
      </c>
      <c r="H181" s="64">
        <v>1964</v>
      </c>
      <c r="I181" s="67">
        <v>28.573</v>
      </c>
      <c r="J181" s="67">
        <v>2.2683520000000001</v>
      </c>
      <c r="K181" s="67">
        <v>6.24</v>
      </c>
      <c r="L181" s="67">
        <v>0.23064799999999996</v>
      </c>
      <c r="M181" s="67">
        <v>3.5701209999999999</v>
      </c>
      <c r="N181" s="67">
        <v>16.263878999999999</v>
      </c>
      <c r="O181" s="66">
        <v>1710.82</v>
      </c>
      <c r="P181" s="67">
        <v>19.834</v>
      </c>
      <c r="Q181" s="66">
        <v>1710.82</v>
      </c>
      <c r="R181" s="138">
        <v>1.159327106299903E-2</v>
      </c>
      <c r="S181" s="67">
        <v>68.2</v>
      </c>
      <c r="T181" s="68">
        <v>0.79066108649653388</v>
      </c>
      <c r="U181" s="68">
        <v>695.59626377994175</v>
      </c>
      <c r="V181" s="97">
        <v>47.439665189792031</v>
      </c>
    </row>
    <row r="182" spans="1:22" ht="12.75" x14ac:dyDescent="0.2">
      <c r="A182" s="347"/>
      <c r="B182" s="64">
        <v>175</v>
      </c>
      <c r="C182" s="215" t="s">
        <v>141</v>
      </c>
      <c r="D182" s="215" t="s">
        <v>142</v>
      </c>
      <c r="E182" s="216" t="s">
        <v>144</v>
      </c>
      <c r="F182" s="217"/>
      <c r="G182" s="218">
        <v>52</v>
      </c>
      <c r="H182" s="219">
        <v>2007</v>
      </c>
      <c r="I182" s="220">
        <v>43.54</v>
      </c>
      <c r="J182" s="220">
        <v>0</v>
      </c>
      <c r="K182" s="220">
        <v>0</v>
      </c>
      <c r="L182" s="220"/>
      <c r="M182" s="226"/>
      <c r="N182" s="220">
        <v>43.5398</v>
      </c>
      <c r="O182" s="221">
        <v>3741.59</v>
      </c>
      <c r="P182" s="220">
        <v>43.5398</v>
      </c>
      <c r="Q182" s="221">
        <v>3741.59</v>
      </c>
      <c r="R182" s="222">
        <v>1.1636710596297296E-2</v>
      </c>
      <c r="S182" s="223">
        <v>61.8</v>
      </c>
      <c r="T182" s="224">
        <v>0.71914871485117282</v>
      </c>
      <c r="U182" s="224">
        <v>698.20263577783783</v>
      </c>
      <c r="V182" s="289">
        <v>43.148922891070377</v>
      </c>
    </row>
    <row r="183" spans="1:22" ht="12.75" x14ac:dyDescent="0.2">
      <c r="A183" s="347"/>
      <c r="B183" s="64">
        <v>176</v>
      </c>
      <c r="C183" s="215" t="s">
        <v>141</v>
      </c>
      <c r="D183" s="215" t="s">
        <v>142</v>
      </c>
      <c r="E183" s="216" t="s">
        <v>147</v>
      </c>
      <c r="F183" s="217"/>
      <c r="G183" s="218">
        <v>78</v>
      </c>
      <c r="H183" s="219">
        <v>2009</v>
      </c>
      <c r="I183" s="220">
        <v>61.26</v>
      </c>
      <c r="J183" s="220">
        <v>0</v>
      </c>
      <c r="K183" s="220">
        <v>0</v>
      </c>
      <c r="L183" s="220"/>
      <c r="M183" s="226"/>
      <c r="N183" s="220">
        <v>61.26</v>
      </c>
      <c r="O183" s="221">
        <v>5188.47</v>
      </c>
      <c r="P183" s="220">
        <v>61.26</v>
      </c>
      <c r="Q183" s="221">
        <v>5188.47</v>
      </c>
      <c r="R183" s="222">
        <v>1.1806948869319857E-2</v>
      </c>
      <c r="S183" s="223">
        <v>61.8</v>
      </c>
      <c r="T183" s="224">
        <v>0.72966944012396717</v>
      </c>
      <c r="U183" s="224">
        <v>708.41693215919145</v>
      </c>
      <c r="V183" s="289">
        <v>43.780166407438031</v>
      </c>
    </row>
    <row r="184" spans="1:22" ht="12.75" x14ac:dyDescent="0.2">
      <c r="A184" s="347"/>
      <c r="B184" s="64">
        <v>177</v>
      </c>
      <c r="C184" s="189" t="s">
        <v>96</v>
      </c>
      <c r="D184" s="189" t="s">
        <v>97</v>
      </c>
      <c r="E184" s="190" t="s">
        <v>104</v>
      </c>
      <c r="F184" s="190"/>
      <c r="G184" s="188">
        <v>51</v>
      </c>
      <c r="H184" s="188">
        <v>2005</v>
      </c>
      <c r="I184" s="191">
        <v>43.42</v>
      </c>
      <c r="J184" s="191">
        <v>6.5789999999999997</v>
      </c>
      <c r="K184" s="191">
        <v>0.119544</v>
      </c>
      <c r="L184" s="191">
        <v>0</v>
      </c>
      <c r="M184" s="191">
        <v>0</v>
      </c>
      <c r="N184" s="191">
        <v>36.721466999999997</v>
      </c>
      <c r="O184" s="192">
        <v>3073.94</v>
      </c>
      <c r="P184" s="191">
        <v>35.858005893159913</v>
      </c>
      <c r="Q184" s="192">
        <v>3001.66</v>
      </c>
      <c r="R184" s="193">
        <v>1.1946058478695093E-2</v>
      </c>
      <c r="S184" s="191">
        <v>53.4</v>
      </c>
      <c r="T184" s="194">
        <v>0.63791952276231789</v>
      </c>
      <c r="U184" s="194">
        <v>716.76350872170553</v>
      </c>
      <c r="V184" s="285">
        <v>38.27517136573907</v>
      </c>
    </row>
    <row r="185" spans="1:22" ht="12.75" x14ac:dyDescent="0.2">
      <c r="A185" s="347"/>
      <c r="B185" s="64">
        <v>178</v>
      </c>
      <c r="C185" s="189" t="s">
        <v>264</v>
      </c>
      <c r="D185" s="189" t="s">
        <v>265</v>
      </c>
      <c r="E185" s="189" t="s">
        <v>274</v>
      </c>
      <c r="F185" s="197" t="s">
        <v>39</v>
      </c>
      <c r="G185" s="198">
        <v>12</v>
      </c>
      <c r="H185" s="198">
        <v>1983</v>
      </c>
      <c r="I185" s="67">
        <v>9.1199999999999992</v>
      </c>
      <c r="J185" s="67"/>
      <c r="K185" s="67"/>
      <c r="L185" s="67"/>
      <c r="M185" s="227">
        <v>1.6952</v>
      </c>
      <c r="N185" s="67">
        <v>7.4248000000000003</v>
      </c>
      <c r="O185" s="200">
        <v>762.17</v>
      </c>
      <c r="P185" s="67">
        <v>9.1199999999999992</v>
      </c>
      <c r="Q185" s="200">
        <v>762.17</v>
      </c>
      <c r="R185" s="138">
        <v>1.197E-2</v>
      </c>
      <c r="S185" s="67">
        <v>70.414000000000001</v>
      </c>
      <c r="T185" s="68">
        <v>0.84</v>
      </c>
      <c r="U185" s="68">
        <v>717.95</v>
      </c>
      <c r="V185" s="97">
        <v>50.55</v>
      </c>
    </row>
    <row r="186" spans="1:22" ht="12.75" x14ac:dyDescent="0.2">
      <c r="A186" s="347"/>
      <c r="B186" s="64">
        <v>179</v>
      </c>
      <c r="C186" s="215" t="s">
        <v>141</v>
      </c>
      <c r="D186" s="215" t="s">
        <v>142</v>
      </c>
      <c r="E186" s="216" t="s">
        <v>143</v>
      </c>
      <c r="F186" s="217"/>
      <c r="G186" s="218">
        <v>92</v>
      </c>
      <c r="H186" s="219">
        <v>2007</v>
      </c>
      <c r="I186" s="220">
        <v>75.849999999999994</v>
      </c>
      <c r="J186" s="220">
        <v>0</v>
      </c>
      <c r="K186" s="220">
        <v>0</v>
      </c>
      <c r="L186" s="220"/>
      <c r="M186" s="226"/>
      <c r="N186" s="220">
        <v>75.853499999999997</v>
      </c>
      <c r="O186" s="221">
        <v>6309.48</v>
      </c>
      <c r="P186" s="220">
        <v>75.853499999999997</v>
      </c>
      <c r="Q186" s="221">
        <v>6309.48</v>
      </c>
      <c r="R186" s="222">
        <v>1.2022147625477852E-2</v>
      </c>
      <c r="S186" s="223">
        <v>61.8</v>
      </c>
      <c r="T186" s="224">
        <v>0.74296872325453123</v>
      </c>
      <c r="U186" s="224">
        <v>721.32885752867116</v>
      </c>
      <c r="V186" s="289">
        <v>44.578123395271874</v>
      </c>
    </row>
    <row r="187" spans="1:22" ht="12.75" x14ac:dyDescent="0.2">
      <c r="A187" s="347"/>
      <c r="B187" s="64">
        <v>180</v>
      </c>
      <c r="C187" s="189" t="s">
        <v>496</v>
      </c>
      <c r="D187" s="189" t="s">
        <v>497</v>
      </c>
      <c r="E187" s="65" t="s">
        <v>507</v>
      </c>
      <c r="F187" s="85" t="s">
        <v>39</v>
      </c>
      <c r="G187" s="64">
        <v>30</v>
      </c>
      <c r="H187" s="64">
        <v>1986</v>
      </c>
      <c r="I187" s="67">
        <v>23.8</v>
      </c>
      <c r="J187" s="67">
        <v>0</v>
      </c>
      <c r="K187" s="67">
        <v>0</v>
      </c>
      <c r="L187" s="67">
        <v>0</v>
      </c>
      <c r="M187" s="67">
        <v>4.0999999999999996</v>
      </c>
      <c r="N187" s="67">
        <v>19.7</v>
      </c>
      <c r="O187" s="66"/>
      <c r="P187" s="67">
        <v>23.8</v>
      </c>
      <c r="Q187" s="66">
        <v>1968.4</v>
      </c>
      <c r="R187" s="138">
        <v>1.2070000000000001E-2</v>
      </c>
      <c r="S187" s="67">
        <v>74.400000000000006</v>
      </c>
      <c r="T187" s="68">
        <v>0.9</v>
      </c>
      <c r="U187" s="68">
        <v>724.27</v>
      </c>
      <c r="V187" s="97">
        <v>53.89</v>
      </c>
    </row>
    <row r="188" spans="1:22" ht="12.75" x14ac:dyDescent="0.2">
      <c r="A188" s="347"/>
      <c r="B188" s="64">
        <v>181</v>
      </c>
      <c r="C188" s="189" t="s">
        <v>137</v>
      </c>
      <c r="D188" s="189" t="s">
        <v>138</v>
      </c>
      <c r="E188" s="190" t="s">
        <v>635</v>
      </c>
      <c r="F188" s="190" t="s">
        <v>385</v>
      </c>
      <c r="G188" s="188">
        <v>18</v>
      </c>
      <c r="H188" s="188">
        <v>2014</v>
      </c>
      <c r="I188" s="191">
        <v>17.18</v>
      </c>
      <c r="J188" s="191">
        <v>3.1110000000000002</v>
      </c>
      <c r="K188" s="191">
        <v>0</v>
      </c>
      <c r="L188" s="191">
        <v>0.153</v>
      </c>
      <c r="M188" s="191">
        <v>0.66400000000000003</v>
      </c>
      <c r="N188" s="191">
        <v>13.252000000000001</v>
      </c>
      <c r="O188" s="192">
        <v>1149.6500000000001</v>
      </c>
      <c r="P188" s="191">
        <v>13.916</v>
      </c>
      <c r="Q188" s="192">
        <v>1149.6500000000001</v>
      </c>
      <c r="R188" s="193">
        <v>1.2104553559779062E-2</v>
      </c>
      <c r="S188" s="191">
        <v>58.97</v>
      </c>
      <c r="T188" s="194">
        <v>0.71380552342017123</v>
      </c>
      <c r="U188" s="194">
        <v>726.27321358674374</v>
      </c>
      <c r="V188" s="285">
        <v>42.828331405210278</v>
      </c>
    </row>
    <row r="189" spans="1:22" ht="12.75" x14ac:dyDescent="0.2">
      <c r="A189" s="347"/>
      <c r="B189" s="64">
        <v>182</v>
      </c>
      <c r="C189" s="189" t="s">
        <v>264</v>
      </c>
      <c r="D189" s="189" t="s">
        <v>265</v>
      </c>
      <c r="E189" s="189" t="s">
        <v>271</v>
      </c>
      <c r="F189" s="197" t="s">
        <v>39</v>
      </c>
      <c r="G189" s="198">
        <v>12</v>
      </c>
      <c r="H189" s="198">
        <v>1962</v>
      </c>
      <c r="I189" s="67">
        <v>8.9700000000000006</v>
      </c>
      <c r="J189" s="67">
        <v>0.88759999999999994</v>
      </c>
      <c r="K189" s="67">
        <v>1.5279</v>
      </c>
      <c r="L189" s="67">
        <v>8.14E-2</v>
      </c>
      <c r="M189" s="67">
        <v>1.1652</v>
      </c>
      <c r="N189" s="67">
        <v>5.3079999999999998</v>
      </c>
      <c r="O189" s="200">
        <v>533.70000000000005</v>
      </c>
      <c r="P189" s="67">
        <v>6.4730999999999996</v>
      </c>
      <c r="Q189" s="200">
        <v>533.70000000000005</v>
      </c>
      <c r="R189" s="138">
        <v>1.213E-2</v>
      </c>
      <c r="S189" s="67">
        <v>70.414000000000001</v>
      </c>
      <c r="T189" s="68">
        <v>0.85</v>
      </c>
      <c r="U189" s="68">
        <v>727.73</v>
      </c>
      <c r="V189" s="97">
        <v>51.24</v>
      </c>
    </row>
    <row r="190" spans="1:22" ht="12.75" x14ac:dyDescent="0.2">
      <c r="A190" s="347"/>
      <c r="B190" s="64">
        <v>183</v>
      </c>
      <c r="C190" s="195" t="s">
        <v>32</v>
      </c>
      <c r="D190" s="195" t="s">
        <v>33</v>
      </c>
      <c r="E190" s="213" t="s">
        <v>50</v>
      </c>
      <c r="F190" s="201" t="s">
        <v>35</v>
      </c>
      <c r="G190" s="201">
        <v>22</v>
      </c>
      <c r="H190" s="201" t="s">
        <v>51</v>
      </c>
      <c r="I190" s="203">
        <v>21.745000000000001</v>
      </c>
      <c r="J190" s="203">
        <v>2.8370950000000001</v>
      </c>
      <c r="K190" s="203">
        <v>3.506173</v>
      </c>
      <c r="L190" s="203">
        <v>0</v>
      </c>
      <c r="M190" s="203">
        <v>2.6036670000000002</v>
      </c>
      <c r="N190" s="203">
        <v>14.464790000000001</v>
      </c>
      <c r="O190" s="204">
        <v>1186.6500000000001</v>
      </c>
      <c r="P190" s="203">
        <v>14.464790000000001</v>
      </c>
      <c r="Q190" s="204">
        <v>1186.6500000000001</v>
      </c>
      <c r="R190" s="214">
        <v>1.2189600977541818E-2</v>
      </c>
      <c r="S190" s="203">
        <v>55</v>
      </c>
      <c r="T190" s="203">
        <v>0.67042805376479997</v>
      </c>
      <c r="U190" s="203">
        <v>731.37605865250907</v>
      </c>
      <c r="V190" s="288">
        <v>40.225683225888005</v>
      </c>
    </row>
    <row r="191" spans="1:22" ht="12.75" x14ac:dyDescent="0.2">
      <c r="A191" s="347"/>
      <c r="B191" s="64">
        <v>184</v>
      </c>
      <c r="C191" s="189" t="s">
        <v>96</v>
      </c>
      <c r="D191" s="189" t="s">
        <v>97</v>
      </c>
      <c r="E191" s="190" t="s">
        <v>103</v>
      </c>
      <c r="F191" s="190"/>
      <c r="G191" s="188">
        <v>22</v>
      </c>
      <c r="H191" s="188">
        <v>2006</v>
      </c>
      <c r="I191" s="191">
        <v>25.6</v>
      </c>
      <c r="J191" s="191">
        <v>4.6920000000000002</v>
      </c>
      <c r="K191" s="191">
        <v>4.6926000000000002E-2</v>
      </c>
      <c r="L191" s="191">
        <v>0</v>
      </c>
      <c r="M191" s="191">
        <v>0</v>
      </c>
      <c r="N191" s="191">
        <v>20.861087000000001</v>
      </c>
      <c r="O191" s="192">
        <v>1697.77</v>
      </c>
      <c r="P191" s="191">
        <v>20.861087000000001</v>
      </c>
      <c r="Q191" s="192">
        <v>1697.77</v>
      </c>
      <c r="R191" s="193">
        <v>1.2287345753547301E-2</v>
      </c>
      <c r="S191" s="191">
        <v>53.4</v>
      </c>
      <c r="T191" s="194">
        <v>0.65614426323942587</v>
      </c>
      <c r="U191" s="194">
        <v>737.24074521283796</v>
      </c>
      <c r="V191" s="285">
        <v>39.368655794365552</v>
      </c>
    </row>
    <row r="192" spans="1:22" ht="12.75" x14ac:dyDescent="0.2">
      <c r="A192" s="347"/>
      <c r="B192" s="64">
        <v>185</v>
      </c>
      <c r="C192" s="189" t="s">
        <v>96</v>
      </c>
      <c r="D192" s="189" t="s">
        <v>97</v>
      </c>
      <c r="E192" s="190" t="s">
        <v>106</v>
      </c>
      <c r="F192" s="190"/>
      <c r="G192" s="188">
        <v>39</v>
      </c>
      <c r="H192" s="188">
        <v>2007</v>
      </c>
      <c r="I192" s="191">
        <v>36.54</v>
      </c>
      <c r="J192" s="191">
        <v>6.1710000000000003</v>
      </c>
      <c r="K192" s="191">
        <v>1.190982</v>
      </c>
      <c r="L192" s="191">
        <v>0</v>
      </c>
      <c r="M192" s="191">
        <v>0</v>
      </c>
      <c r="N192" s="191">
        <v>29.178013</v>
      </c>
      <c r="O192" s="192">
        <v>2368.7800000000002</v>
      </c>
      <c r="P192" s="191">
        <v>29.178013</v>
      </c>
      <c r="Q192" s="192">
        <v>2368.7800000000002</v>
      </c>
      <c r="R192" s="193">
        <v>1.2317738667161997E-2</v>
      </c>
      <c r="S192" s="191">
        <v>53.4</v>
      </c>
      <c r="T192" s="194">
        <v>0.65776724482645066</v>
      </c>
      <c r="U192" s="194">
        <v>739.06432002971985</v>
      </c>
      <c r="V192" s="285">
        <v>39.46603468958704</v>
      </c>
    </row>
    <row r="193" spans="1:22" ht="12.75" x14ac:dyDescent="0.2">
      <c r="A193" s="347"/>
      <c r="B193" s="64">
        <v>186</v>
      </c>
      <c r="C193" s="189" t="s">
        <v>264</v>
      </c>
      <c r="D193" s="189" t="s">
        <v>265</v>
      </c>
      <c r="E193" s="189" t="s">
        <v>266</v>
      </c>
      <c r="F193" s="197" t="s">
        <v>40</v>
      </c>
      <c r="G193" s="198">
        <v>30</v>
      </c>
      <c r="H193" s="198">
        <v>2000</v>
      </c>
      <c r="I193" s="67">
        <v>26.01</v>
      </c>
      <c r="J193" s="67">
        <v>3.6362000000000001</v>
      </c>
      <c r="K193" s="67">
        <v>4.8541999999999996</v>
      </c>
      <c r="L193" s="67">
        <v>-0.32123000000000002</v>
      </c>
      <c r="M193" s="67">
        <v>6.8958000000000004</v>
      </c>
      <c r="N193" s="67">
        <v>10.945</v>
      </c>
      <c r="O193" s="200">
        <v>1412.22</v>
      </c>
      <c r="P193" s="67">
        <v>17.840800000000002</v>
      </c>
      <c r="Q193" s="200">
        <v>1412.22</v>
      </c>
      <c r="R193" s="138">
        <v>1.2630000000000001E-2</v>
      </c>
      <c r="S193" s="67">
        <v>70.414000000000001</v>
      </c>
      <c r="T193" s="68">
        <v>0.89</v>
      </c>
      <c r="U193" s="68">
        <v>757.99</v>
      </c>
      <c r="V193" s="97">
        <v>53.37</v>
      </c>
    </row>
    <row r="194" spans="1:22" ht="12.75" x14ac:dyDescent="0.2">
      <c r="A194" s="347"/>
      <c r="B194" s="64">
        <v>187</v>
      </c>
      <c r="C194" s="189" t="s">
        <v>264</v>
      </c>
      <c r="D194" s="189" t="s">
        <v>265</v>
      </c>
      <c r="E194" s="189" t="s">
        <v>269</v>
      </c>
      <c r="F194" s="197" t="s">
        <v>39</v>
      </c>
      <c r="G194" s="198">
        <v>12</v>
      </c>
      <c r="H194" s="198">
        <v>1962</v>
      </c>
      <c r="I194" s="67">
        <v>9.5</v>
      </c>
      <c r="J194" s="67">
        <v>1.0464</v>
      </c>
      <c r="K194" s="67">
        <v>1.7226999999999999</v>
      </c>
      <c r="L194" s="67">
        <v>-2.64E-2</v>
      </c>
      <c r="M194" s="67">
        <v>1.2162999999999999</v>
      </c>
      <c r="N194" s="67">
        <v>5.5410000000000004</v>
      </c>
      <c r="O194" s="200">
        <v>533.5</v>
      </c>
      <c r="P194" s="67">
        <v>6.7572999999999999</v>
      </c>
      <c r="Q194" s="200">
        <v>533.5</v>
      </c>
      <c r="R194" s="138">
        <v>1.2670000000000001E-2</v>
      </c>
      <c r="S194" s="67">
        <v>70.414000000000001</v>
      </c>
      <c r="T194" s="68">
        <v>0.89</v>
      </c>
      <c r="U194" s="68">
        <v>759.96</v>
      </c>
      <c r="V194" s="97">
        <v>53.51</v>
      </c>
    </row>
    <row r="195" spans="1:22" ht="12.75" x14ac:dyDescent="0.2">
      <c r="A195" s="347"/>
      <c r="B195" s="64">
        <v>188</v>
      </c>
      <c r="C195" s="189" t="s">
        <v>236</v>
      </c>
      <c r="D195" s="189" t="s">
        <v>237</v>
      </c>
      <c r="E195" s="190" t="s">
        <v>816</v>
      </c>
      <c r="F195" s="190" t="s">
        <v>39</v>
      </c>
      <c r="G195" s="188">
        <v>31</v>
      </c>
      <c r="H195" s="188" t="s">
        <v>51</v>
      </c>
      <c r="I195" s="199">
        <v>22.881999999999998</v>
      </c>
      <c r="J195" s="199">
        <v>5.0999999999999997E-2</v>
      </c>
      <c r="K195" s="199">
        <v>0.48</v>
      </c>
      <c r="L195" s="199">
        <v>0</v>
      </c>
      <c r="M195" s="191">
        <v>7.3758299999999997</v>
      </c>
      <c r="N195" s="191">
        <v>14.97517</v>
      </c>
      <c r="O195" s="192">
        <v>1737.18</v>
      </c>
      <c r="P195" s="191">
        <v>22.350999999999999</v>
      </c>
      <c r="Q195" s="192">
        <v>1737.18</v>
      </c>
      <c r="R195" s="193">
        <v>1.2866254504426713E-2</v>
      </c>
      <c r="S195" s="191">
        <v>64.31</v>
      </c>
      <c r="T195" s="194">
        <v>0.82742882717968191</v>
      </c>
      <c r="U195" s="194">
        <v>771.97527026560272</v>
      </c>
      <c r="V195" s="285">
        <v>49.645729630780913</v>
      </c>
    </row>
    <row r="196" spans="1:22" ht="12.75" x14ac:dyDescent="0.2">
      <c r="A196" s="347"/>
      <c r="B196" s="64">
        <v>189</v>
      </c>
      <c r="C196" s="189" t="s">
        <v>932</v>
      </c>
      <c r="D196" s="189" t="s">
        <v>933</v>
      </c>
      <c r="E196" s="190" t="s">
        <v>934</v>
      </c>
      <c r="F196" s="190" t="s">
        <v>39</v>
      </c>
      <c r="G196" s="188">
        <v>6</v>
      </c>
      <c r="H196" s="188">
        <v>1962</v>
      </c>
      <c r="I196" s="191">
        <v>5</v>
      </c>
      <c r="J196" s="191">
        <v>0.59</v>
      </c>
      <c r="K196" s="191">
        <v>0.8</v>
      </c>
      <c r="L196" s="191">
        <v>-3.5000000000000003E-2</v>
      </c>
      <c r="M196" s="191">
        <v>0.7</v>
      </c>
      <c r="N196" s="191">
        <v>2.9</v>
      </c>
      <c r="O196" s="192">
        <v>278</v>
      </c>
      <c r="P196" s="191">
        <v>3.6</v>
      </c>
      <c r="Q196" s="192">
        <v>278</v>
      </c>
      <c r="R196" s="193">
        <v>1.2949640287769784E-2</v>
      </c>
      <c r="S196" s="191">
        <v>55.6</v>
      </c>
      <c r="T196" s="194">
        <v>0.72</v>
      </c>
      <c r="U196" s="194">
        <v>776.97841726618697</v>
      </c>
      <c r="V196" s="285">
        <v>43.2</v>
      </c>
    </row>
    <row r="197" spans="1:22" ht="12.75" x14ac:dyDescent="0.2">
      <c r="A197" s="347"/>
      <c r="B197" s="64">
        <v>190</v>
      </c>
      <c r="C197" s="189" t="s">
        <v>206</v>
      </c>
      <c r="D197" s="189" t="s">
        <v>207</v>
      </c>
      <c r="E197" s="190" t="s">
        <v>435</v>
      </c>
      <c r="F197" s="190" t="s">
        <v>208</v>
      </c>
      <c r="G197" s="188">
        <v>79</v>
      </c>
      <c r="H197" s="188">
        <v>2008</v>
      </c>
      <c r="I197" s="191">
        <v>85.870999999999995</v>
      </c>
      <c r="J197" s="191">
        <v>10.702999999999999</v>
      </c>
      <c r="K197" s="191"/>
      <c r="L197" s="191"/>
      <c r="M197" s="191">
        <v>4.2469999999999999</v>
      </c>
      <c r="N197" s="191">
        <v>70.921000000000006</v>
      </c>
      <c r="O197" s="192">
        <v>5306.82</v>
      </c>
      <c r="P197" s="191">
        <v>70.921000000000006</v>
      </c>
      <c r="Q197" s="192">
        <v>5306.82</v>
      </c>
      <c r="R197" s="193">
        <v>1.3364123900942562E-2</v>
      </c>
      <c r="S197" s="191">
        <v>58.2</v>
      </c>
      <c r="T197" s="194">
        <v>0.77779201103485718</v>
      </c>
      <c r="U197" s="194">
        <v>801.84743405655377</v>
      </c>
      <c r="V197" s="285">
        <v>46.667520662091434</v>
      </c>
    </row>
    <row r="198" spans="1:22" ht="12.75" x14ac:dyDescent="0.2">
      <c r="A198" s="347"/>
      <c r="B198" s="64">
        <v>191</v>
      </c>
      <c r="C198" s="195" t="s">
        <v>32</v>
      </c>
      <c r="D198" s="195" t="s">
        <v>33</v>
      </c>
      <c r="E198" s="213" t="s">
        <v>49</v>
      </c>
      <c r="F198" s="201" t="s">
        <v>37</v>
      </c>
      <c r="G198" s="201">
        <v>60</v>
      </c>
      <c r="H198" s="201">
        <v>1978</v>
      </c>
      <c r="I198" s="203">
        <v>69.441999999999993</v>
      </c>
      <c r="J198" s="203">
        <v>9.0211199999999998</v>
      </c>
      <c r="K198" s="203">
        <v>12.090593999999999</v>
      </c>
      <c r="L198" s="203">
        <v>-0.70811999999999997</v>
      </c>
      <c r="M198" s="203">
        <v>0</v>
      </c>
      <c r="N198" s="203">
        <v>49.038407999999997</v>
      </c>
      <c r="O198" s="204">
        <v>3663.79</v>
      </c>
      <c r="P198" s="203">
        <v>49.038407999999997</v>
      </c>
      <c r="Q198" s="204">
        <v>3663.79</v>
      </c>
      <c r="R198" s="214">
        <v>1.3384612109318492E-2</v>
      </c>
      <c r="S198" s="203">
        <v>55</v>
      </c>
      <c r="T198" s="203">
        <v>0.73615366601251708</v>
      </c>
      <c r="U198" s="203">
        <v>803.0767265591096</v>
      </c>
      <c r="V198" s="288">
        <v>44.169219960751029</v>
      </c>
    </row>
    <row r="199" spans="1:22" ht="12.75" x14ac:dyDescent="0.2">
      <c r="A199" s="347"/>
      <c r="B199" s="64">
        <v>192</v>
      </c>
      <c r="C199" s="189" t="s">
        <v>236</v>
      </c>
      <c r="D199" s="189" t="s">
        <v>237</v>
      </c>
      <c r="E199" s="190" t="s">
        <v>817</v>
      </c>
      <c r="F199" s="190" t="s">
        <v>212</v>
      </c>
      <c r="G199" s="188">
        <v>20</v>
      </c>
      <c r="H199" s="188">
        <v>2011</v>
      </c>
      <c r="I199" s="199">
        <v>18.292999999999999</v>
      </c>
      <c r="J199" s="199">
        <v>2.2949999999999999</v>
      </c>
      <c r="K199" s="199">
        <v>0.86099999999999999</v>
      </c>
      <c r="L199" s="199">
        <v>0</v>
      </c>
      <c r="M199" s="191">
        <v>0.80700000000000005</v>
      </c>
      <c r="N199" s="191">
        <v>14.33</v>
      </c>
      <c r="O199" s="192">
        <v>1113.22</v>
      </c>
      <c r="P199" s="191">
        <v>15.137</v>
      </c>
      <c r="Q199" s="192">
        <v>1113.22</v>
      </c>
      <c r="R199" s="193">
        <v>1.3597491960259427E-2</v>
      </c>
      <c r="S199" s="191">
        <v>64.31</v>
      </c>
      <c r="T199" s="194">
        <v>0.87445470796428382</v>
      </c>
      <c r="U199" s="194">
        <v>815.84951761556567</v>
      </c>
      <c r="V199" s="285">
        <v>52.467282477857026</v>
      </c>
    </row>
    <row r="200" spans="1:22" ht="12.75" x14ac:dyDescent="0.2">
      <c r="A200" s="347"/>
      <c r="B200" s="64">
        <v>193</v>
      </c>
      <c r="C200" s="215" t="s">
        <v>141</v>
      </c>
      <c r="D200" s="215" t="s">
        <v>142</v>
      </c>
      <c r="E200" s="216" t="s">
        <v>148</v>
      </c>
      <c r="F200" s="217"/>
      <c r="G200" s="218">
        <v>17</v>
      </c>
      <c r="H200" s="219">
        <v>2009</v>
      </c>
      <c r="I200" s="220">
        <v>23.12</v>
      </c>
      <c r="J200" s="220">
        <v>0</v>
      </c>
      <c r="K200" s="220">
        <v>3.0755699999999999</v>
      </c>
      <c r="L200" s="220"/>
      <c r="M200" s="226"/>
      <c r="N200" s="220">
        <v>20.043430000000001</v>
      </c>
      <c r="O200" s="221">
        <v>1463.65</v>
      </c>
      <c r="P200" s="220">
        <v>20.043430000000001</v>
      </c>
      <c r="Q200" s="221">
        <v>1463.65</v>
      </c>
      <c r="R200" s="222">
        <v>1.3694141358931438E-2</v>
      </c>
      <c r="S200" s="223">
        <v>61.8</v>
      </c>
      <c r="T200" s="224">
        <v>0.8462979359819629</v>
      </c>
      <c r="U200" s="224">
        <v>821.64848153588628</v>
      </c>
      <c r="V200" s="289">
        <v>50.777876158917763</v>
      </c>
    </row>
    <row r="201" spans="1:22" ht="12.75" x14ac:dyDescent="0.2">
      <c r="A201" s="347"/>
      <c r="B201" s="64">
        <v>194</v>
      </c>
      <c r="C201" s="195" t="s">
        <v>32</v>
      </c>
      <c r="D201" s="195" t="s">
        <v>33</v>
      </c>
      <c r="E201" s="213" t="s">
        <v>52</v>
      </c>
      <c r="F201" s="201"/>
      <c r="G201" s="201">
        <v>49</v>
      </c>
      <c r="H201" s="201">
        <v>2007</v>
      </c>
      <c r="I201" s="203">
        <v>40.603000000000002</v>
      </c>
      <c r="J201" s="203">
        <v>6.7622309999999999</v>
      </c>
      <c r="K201" s="203">
        <v>0</v>
      </c>
      <c r="L201" s="203">
        <v>-0.94823199999999996</v>
      </c>
      <c r="M201" s="203">
        <v>0</v>
      </c>
      <c r="N201" s="203">
        <v>34.788995999999997</v>
      </c>
      <c r="O201" s="204">
        <v>2531.39</v>
      </c>
      <c r="P201" s="203">
        <v>34.788995999999997</v>
      </c>
      <c r="Q201" s="204">
        <v>2531.39</v>
      </c>
      <c r="R201" s="214">
        <v>1.3743040779966737E-2</v>
      </c>
      <c r="S201" s="203">
        <v>55</v>
      </c>
      <c r="T201" s="203">
        <v>0.75586724289817053</v>
      </c>
      <c r="U201" s="203">
        <v>824.58244679800418</v>
      </c>
      <c r="V201" s="288">
        <v>45.352034573890229</v>
      </c>
    </row>
    <row r="202" spans="1:22" ht="12.75" x14ac:dyDescent="0.2">
      <c r="A202" s="347"/>
      <c r="B202" s="64">
        <v>195</v>
      </c>
      <c r="C202" s="189" t="s">
        <v>366</v>
      </c>
      <c r="D202" s="189" t="s">
        <v>367</v>
      </c>
      <c r="E202" s="65" t="s">
        <v>369</v>
      </c>
      <c r="F202" s="85" t="s">
        <v>184</v>
      </c>
      <c r="G202" s="64">
        <v>40</v>
      </c>
      <c r="H202" s="64">
        <v>1977</v>
      </c>
      <c r="I202" s="67">
        <v>29.177</v>
      </c>
      <c r="J202" s="67">
        <v>3.774</v>
      </c>
      <c r="K202" s="67">
        <v>5.88</v>
      </c>
      <c r="L202" s="67">
        <v>0.51</v>
      </c>
      <c r="M202" s="67"/>
      <c r="N202" s="67">
        <v>19.013000000000002</v>
      </c>
      <c r="O202" s="66"/>
      <c r="P202" s="67">
        <v>29.177</v>
      </c>
      <c r="Q202" s="66">
        <v>2091.9</v>
      </c>
      <c r="R202" s="138">
        <v>1.3947607438214063E-2</v>
      </c>
      <c r="S202" s="67">
        <v>59.62</v>
      </c>
      <c r="T202" s="68">
        <v>0.83155635546632245</v>
      </c>
      <c r="U202" s="68">
        <v>836.85644629284388</v>
      </c>
      <c r="V202" s="97">
        <v>49.893381327979348</v>
      </c>
    </row>
    <row r="203" spans="1:22" ht="12.75" x14ac:dyDescent="0.2">
      <c r="A203" s="347"/>
      <c r="B203" s="64">
        <v>196</v>
      </c>
      <c r="C203" s="189" t="s">
        <v>366</v>
      </c>
      <c r="D203" s="189" t="s">
        <v>367</v>
      </c>
      <c r="E203" s="65" t="s">
        <v>368</v>
      </c>
      <c r="F203" s="85" t="s">
        <v>184</v>
      </c>
      <c r="G203" s="64">
        <v>40</v>
      </c>
      <c r="H203" s="64">
        <v>1980</v>
      </c>
      <c r="I203" s="67">
        <v>30.837</v>
      </c>
      <c r="J203" s="67">
        <v>4.4370000000000003</v>
      </c>
      <c r="K203" s="67">
        <v>5.8</v>
      </c>
      <c r="L203" s="67">
        <v>0.9</v>
      </c>
      <c r="M203" s="67"/>
      <c r="N203" s="67">
        <v>19.7</v>
      </c>
      <c r="O203" s="66"/>
      <c r="P203" s="67">
        <v>30.837</v>
      </c>
      <c r="Q203" s="66">
        <v>2190.4299999999998</v>
      </c>
      <c r="R203" s="138">
        <v>1.4078057732956544E-2</v>
      </c>
      <c r="S203" s="67">
        <v>59.62</v>
      </c>
      <c r="T203" s="68">
        <v>0.83933380203886909</v>
      </c>
      <c r="U203" s="68">
        <v>844.68346397739265</v>
      </c>
      <c r="V203" s="97">
        <v>50.360028122332153</v>
      </c>
    </row>
    <row r="204" spans="1:22" ht="12.75" x14ac:dyDescent="0.2">
      <c r="A204" s="347"/>
      <c r="B204" s="64">
        <v>197</v>
      </c>
      <c r="C204" s="195" t="s">
        <v>32</v>
      </c>
      <c r="D204" s="195" t="s">
        <v>33</v>
      </c>
      <c r="E204" s="213" t="s">
        <v>56</v>
      </c>
      <c r="F204" s="201"/>
      <c r="G204" s="201">
        <v>28</v>
      </c>
      <c r="H204" s="201">
        <v>2001</v>
      </c>
      <c r="I204" s="203">
        <v>41.857999999999997</v>
      </c>
      <c r="J204" s="203">
        <v>4.1333599999999997</v>
      </c>
      <c r="K204" s="203">
        <v>2.78241</v>
      </c>
      <c r="L204" s="203">
        <v>0</v>
      </c>
      <c r="M204" s="203">
        <v>0</v>
      </c>
      <c r="N204" s="203">
        <v>34.995591000000005</v>
      </c>
      <c r="O204" s="204">
        <v>2440.5300000000002</v>
      </c>
      <c r="P204" s="203">
        <v>34.995591000000005</v>
      </c>
      <c r="Q204" s="204">
        <v>2440.5300000000002</v>
      </c>
      <c r="R204" s="214">
        <v>1.4339340635026E-2</v>
      </c>
      <c r="S204" s="203">
        <v>55</v>
      </c>
      <c r="T204" s="203">
        <v>0.78866373492642994</v>
      </c>
      <c r="U204" s="203">
        <v>860.36043810155991</v>
      </c>
      <c r="V204" s="288">
        <v>47.319824095585801</v>
      </c>
    </row>
    <row r="205" spans="1:22" ht="12.75" x14ac:dyDescent="0.2">
      <c r="A205" s="347"/>
      <c r="B205" s="64">
        <v>198</v>
      </c>
      <c r="C205" s="189" t="s">
        <v>366</v>
      </c>
      <c r="D205" s="189" t="s">
        <v>367</v>
      </c>
      <c r="E205" s="65" t="s">
        <v>370</v>
      </c>
      <c r="F205" s="85" t="s">
        <v>184</v>
      </c>
      <c r="G205" s="64">
        <v>50</v>
      </c>
      <c r="H205" s="64">
        <v>1975</v>
      </c>
      <c r="I205" s="67">
        <v>37.520000000000003</v>
      </c>
      <c r="J205" s="67">
        <v>4.4000000000000004</v>
      </c>
      <c r="K205" s="67">
        <v>6.6</v>
      </c>
      <c r="L205" s="67">
        <v>0.57999999999999996</v>
      </c>
      <c r="M205" s="67"/>
      <c r="N205" s="67">
        <v>25.94</v>
      </c>
      <c r="O205" s="66"/>
      <c r="P205" s="67">
        <v>37.520000000000003</v>
      </c>
      <c r="Q205" s="66">
        <v>2579.85</v>
      </c>
      <c r="R205" s="138">
        <v>1.4543481210147879E-2</v>
      </c>
      <c r="S205" s="67">
        <v>59.62</v>
      </c>
      <c r="T205" s="68">
        <v>0.86708234974901655</v>
      </c>
      <c r="U205" s="68">
        <v>872.60887260887273</v>
      </c>
      <c r="V205" s="97">
        <v>52.02494098494099</v>
      </c>
    </row>
    <row r="206" spans="1:22" ht="12.75" x14ac:dyDescent="0.2">
      <c r="A206" s="347"/>
      <c r="B206" s="64">
        <v>199</v>
      </c>
      <c r="C206" s="195" t="s">
        <v>32</v>
      </c>
      <c r="D206" s="195" t="s">
        <v>33</v>
      </c>
      <c r="E206" s="213" t="s">
        <v>55</v>
      </c>
      <c r="F206" s="201"/>
      <c r="G206" s="201">
        <v>34</v>
      </c>
      <c r="H206" s="201">
        <v>2003</v>
      </c>
      <c r="I206" s="203">
        <v>44.125</v>
      </c>
      <c r="J206" s="203">
        <v>5.6399429999999997</v>
      </c>
      <c r="K206" s="203">
        <v>4.2306809999999997</v>
      </c>
      <c r="L206" s="203">
        <v>-0.48894100000000001</v>
      </c>
      <c r="M206" s="203">
        <v>0</v>
      </c>
      <c r="N206" s="203">
        <v>34.743318000000002</v>
      </c>
      <c r="O206" s="204">
        <v>2349.59</v>
      </c>
      <c r="P206" s="203">
        <v>34.743318000000002</v>
      </c>
      <c r="Q206" s="204">
        <v>2349.59</v>
      </c>
      <c r="R206" s="214">
        <v>1.4786970492724262E-2</v>
      </c>
      <c r="S206" s="203">
        <v>55</v>
      </c>
      <c r="T206" s="203">
        <v>0.81328337709983445</v>
      </c>
      <c r="U206" s="203">
        <v>887.21822956345579</v>
      </c>
      <c r="V206" s="288">
        <v>48.797002625990068</v>
      </c>
    </row>
    <row r="207" spans="1:22" ht="12.75" x14ac:dyDescent="0.2">
      <c r="A207" s="347"/>
      <c r="B207" s="64">
        <v>200</v>
      </c>
      <c r="C207" s="195" t="s">
        <v>32</v>
      </c>
      <c r="D207" s="195" t="s">
        <v>33</v>
      </c>
      <c r="E207" s="213" t="s">
        <v>54</v>
      </c>
      <c r="F207" s="201"/>
      <c r="G207" s="201">
        <v>16</v>
      </c>
      <c r="H207" s="201">
        <v>2005</v>
      </c>
      <c r="I207" s="203">
        <v>19.846</v>
      </c>
      <c r="J207" s="203">
        <v>2.866352</v>
      </c>
      <c r="K207" s="203">
        <v>0</v>
      </c>
      <c r="L207" s="203">
        <v>-0.163352</v>
      </c>
      <c r="M207" s="203">
        <v>0</v>
      </c>
      <c r="N207" s="203">
        <v>17.142999</v>
      </c>
      <c r="O207" s="204">
        <v>1150.31</v>
      </c>
      <c r="P207" s="203">
        <v>17.142999</v>
      </c>
      <c r="Q207" s="204">
        <v>1150.31</v>
      </c>
      <c r="R207" s="214">
        <v>1.4902938338360964E-2</v>
      </c>
      <c r="S207" s="203">
        <v>55</v>
      </c>
      <c r="T207" s="203">
        <v>0.81966160860985304</v>
      </c>
      <c r="U207" s="203">
        <v>894.17630030165788</v>
      </c>
      <c r="V207" s="288">
        <v>49.179696516591186</v>
      </c>
    </row>
    <row r="208" spans="1:22" ht="12.75" x14ac:dyDescent="0.2">
      <c r="A208" s="347"/>
      <c r="B208" s="64">
        <v>201</v>
      </c>
      <c r="C208" s="189" t="s">
        <v>366</v>
      </c>
      <c r="D208" s="189" t="s">
        <v>367</v>
      </c>
      <c r="E208" s="65" t="s">
        <v>472</v>
      </c>
      <c r="F208" s="85" t="s">
        <v>184</v>
      </c>
      <c r="G208" s="64">
        <v>40</v>
      </c>
      <c r="H208" s="64">
        <v>1983</v>
      </c>
      <c r="I208" s="67">
        <v>32.752000000000002</v>
      </c>
      <c r="J208" s="67">
        <v>4.9400000000000004</v>
      </c>
      <c r="K208" s="67">
        <v>5.38</v>
      </c>
      <c r="L208" s="67">
        <v>0.89300000000000002</v>
      </c>
      <c r="M208" s="67"/>
      <c r="N208" s="67">
        <v>21.539000000000001</v>
      </c>
      <c r="O208" s="66"/>
      <c r="P208" s="67">
        <v>32.752000000000002</v>
      </c>
      <c r="Q208" s="66">
        <v>2193.15</v>
      </c>
      <c r="R208" s="138">
        <v>1.4933771059891025E-2</v>
      </c>
      <c r="S208" s="67">
        <v>59.62</v>
      </c>
      <c r="T208" s="68">
        <v>0.89035143059070287</v>
      </c>
      <c r="U208" s="68">
        <v>896.02626359346152</v>
      </c>
      <c r="V208" s="97">
        <v>53.42108583544217</v>
      </c>
    </row>
    <row r="209" spans="1:22" ht="12.75" x14ac:dyDescent="0.2">
      <c r="A209" s="347"/>
      <c r="B209" s="64">
        <v>202</v>
      </c>
      <c r="C209" s="195" t="s">
        <v>32</v>
      </c>
      <c r="D209" s="195" t="s">
        <v>33</v>
      </c>
      <c r="E209" s="213" t="s">
        <v>53</v>
      </c>
      <c r="F209" s="201"/>
      <c r="G209" s="201">
        <v>46</v>
      </c>
      <c r="H209" s="201">
        <v>2001</v>
      </c>
      <c r="I209" s="203">
        <v>58.889000000000003</v>
      </c>
      <c r="J209" s="203">
        <v>5.8305420000000003</v>
      </c>
      <c r="K209" s="203">
        <v>7.1641250000000003</v>
      </c>
      <c r="L209" s="203">
        <v>-1.75054</v>
      </c>
      <c r="M209" s="203">
        <v>0</v>
      </c>
      <c r="N209" s="203">
        <v>47.644869</v>
      </c>
      <c r="O209" s="204">
        <v>3175.32</v>
      </c>
      <c r="P209" s="203">
        <v>47.644869</v>
      </c>
      <c r="Q209" s="204">
        <v>3175.32</v>
      </c>
      <c r="R209" s="214">
        <v>1.5004745663429197E-2</v>
      </c>
      <c r="S209" s="203">
        <v>55</v>
      </c>
      <c r="T209" s="203">
        <v>0.82526101148860587</v>
      </c>
      <c r="U209" s="203">
        <v>900.28473980575188</v>
      </c>
      <c r="V209" s="288">
        <v>49.515660689316356</v>
      </c>
    </row>
    <row r="210" spans="1:22" ht="12.75" x14ac:dyDescent="0.2">
      <c r="A210" s="347"/>
      <c r="B210" s="64">
        <v>203</v>
      </c>
      <c r="C210" s="195" t="s">
        <v>32</v>
      </c>
      <c r="D210" s="195" t="s">
        <v>33</v>
      </c>
      <c r="E210" s="228" t="s">
        <v>58</v>
      </c>
      <c r="F210" s="228"/>
      <c r="G210" s="201">
        <v>23</v>
      </c>
      <c r="H210" s="201">
        <v>2002</v>
      </c>
      <c r="I210" s="203">
        <v>26.744</v>
      </c>
      <c r="J210" s="203">
        <v>0</v>
      </c>
      <c r="K210" s="203">
        <v>0</v>
      </c>
      <c r="L210" s="203">
        <v>0</v>
      </c>
      <c r="M210" s="203">
        <v>0</v>
      </c>
      <c r="N210" s="203">
        <v>26.744000999999997</v>
      </c>
      <c r="O210" s="204">
        <v>1743.26</v>
      </c>
      <c r="P210" s="203">
        <v>26.744000999999997</v>
      </c>
      <c r="Q210" s="204">
        <v>1743.26</v>
      </c>
      <c r="R210" s="214">
        <v>1.5341372486031915E-2</v>
      </c>
      <c r="S210" s="203">
        <v>55</v>
      </c>
      <c r="T210" s="203">
        <v>0.84377548673175529</v>
      </c>
      <c r="U210" s="203">
        <v>920.48234916191495</v>
      </c>
      <c r="V210" s="288">
        <v>50.626529203905321</v>
      </c>
    </row>
    <row r="211" spans="1:22" ht="12.75" x14ac:dyDescent="0.2">
      <c r="A211" s="347"/>
      <c r="B211" s="64">
        <v>204</v>
      </c>
      <c r="C211" s="189" t="s">
        <v>932</v>
      </c>
      <c r="D211" s="189" t="s">
        <v>933</v>
      </c>
      <c r="E211" s="190" t="s">
        <v>936</v>
      </c>
      <c r="F211" s="190" t="s">
        <v>39</v>
      </c>
      <c r="G211" s="229">
        <v>13</v>
      </c>
      <c r="H211" s="229">
        <v>1980</v>
      </c>
      <c r="I211" s="230">
        <v>11.2</v>
      </c>
      <c r="J211" s="230">
        <v>0.67800000000000005</v>
      </c>
      <c r="K211" s="230">
        <v>1.2</v>
      </c>
      <c r="L211" s="230">
        <v>0.28999999999999998</v>
      </c>
      <c r="M211" s="230">
        <v>0.74</v>
      </c>
      <c r="N211" s="230">
        <v>8.27</v>
      </c>
      <c r="O211" s="231">
        <v>586</v>
      </c>
      <c r="P211" s="230">
        <v>9</v>
      </c>
      <c r="Q211" s="231">
        <v>586</v>
      </c>
      <c r="R211" s="193">
        <v>1.5358361774744027E-2</v>
      </c>
      <c r="S211" s="191">
        <v>55.6</v>
      </c>
      <c r="T211" s="194">
        <v>0.85392491467576792</v>
      </c>
      <c r="U211" s="194">
        <v>921.50170648464155</v>
      </c>
      <c r="V211" s="285">
        <v>51.235494880546071</v>
      </c>
    </row>
    <row r="212" spans="1:22" ht="12.75" x14ac:dyDescent="0.2">
      <c r="A212" s="347"/>
      <c r="B212" s="64">
        <v>205</v>
      </c>
      <c r="C212" s="195" t="s">
        <v>32</v>
      </c>
      <c r="D212" s="195" t="s">
        <v>33</v>
      </c>
      <c r="E212" s="228" t="s">
        <v>59</v>
      </c>
      <c r="F212" s="228"/>
      <c r="G212" s="201">
        <v>46</v>
      </c>
      <c r="H212" s="201">
        <v>2007</v>
      </c>
      <c r="I212" s="203">
        <v>52.991999999999997</v>
      </c>
      <c r="J212" s="203">
        <v>9.0144800000000007</v>
      </c>
      <c r="K212" s="203">
        <v>0.61547200000000002</v>
      </c>
      <c r="L212" s="203">
        <v>-0.14048099999999999</v>
      </c>
      <c r="M212" s="203">
        <v>7.830457</v>
      </c>
      <c r="N212" s="203">
        <v>43.502355000000001</v>
      </c>
      <c r="O212" s="204">
        <v>2821.98</v>
      </c>
      <c r="P212" s="203">
        <v>43.502355000000001</v>
      </c>
      <c r="Q212" s="204">
        <v>2821.98</v>
      </c>
      <c r="R212" s="214">
        <v>1.5415543341908873E-2</v>
      </c>
      <c r="S212" s="203">
        <v>55</v>
      </c>
      <c r="T212" s="203">
        <v>0.84785488380498797</v>
      </c>
      <c r="U212" s="203">
        <v>924.9326005145324</v>
      </c>
      <c r="V212" s="288">
        <v>50.871293028299284</v>
      </c>
    </row>
    <row r="213" spans="1:22" ht="12.75" x14ac:dyDescent="0.2">
      <c r="A213" s="347"/>
      <c r="B213" s="64">
        <v>206</v>
      </c>
      <c r="C213" s="195" t="s">
        <v>32</v>
      </c>
      <c r="D213" s="195" t="s">
        <v>33</v>
      </c>
      <c r="E213" s="228" t="s">
        <v>57</v>
      </c>
      <c r="F213" s="228"/>
      <c r="G213" s="201">
        <v>50</v>
      </c>
      <c r="H213" s="201">
        <v>2006</v>
      </c>
      <c r="I213" s="203">
        <v>45.134999999999998</v>
      </c>
      <c r="J213" s="203">
        <v>6.3631729999999997</v>
      </c>
      <c r="K213" s="203">
        <v>0</v>
      </c>
      <c r="L213" s="203">
        <v>-0.49817099999999997</v>
      </c>
      <c r="M213" s="203">
        <v>0</v>
      </c>
      <c r="N213" s="203">
        <v>39.269997000000004</v>
      </c>
      <c r="O213" s="204">
        <v>2532.42</v>
      </c>
      <c r="P213" s="203">
        <v>39.269997000000004</v>
      </c>
      <c r="Q213" s="204">
        <v>2532.42</v>
      </c>
      <c r="R213" s="214">
        <v>1.5506905252683206E-2</v>
      </c>
      <c r="S213" s="203">
        <v>55</v>
      </c>
      <c r="T213" s="203">
        <v>0.85287978889757632</v>
      </c>
      <c r="U213" s="203">
        <v>930.41431516099237</v>
      </c>
      <c r="V213" s="288">
        <v>51.172787333854586</v>
      </c>
    </row>
    <row r="214" spans="1:22" ht="12.75" x14ac:dyDescent="0.2">
      <c r="A214" s="347"/>
      <c r="B214" s="64">
        <v>207</v>
      </c>
      <c r="C214" s="195" t="s">
        <v>32</v>
      </c>
      <c r="D214" s="195" t="s">
        <v>33</v>
      </c>
      <c r="E214" s="228" t="s">
        <v>61</v>
      </c>
      <c r="F214" s="228"/>
      <c r="G214" s="201">
        <v>72</v>
      </c>
      <c r="H214" s="201">
        <v>1985</v>
      </c>
      <c r="I214" s="203">
        <v>98.043999999999997</v>
      </c>
      <c r="J214" s="203">
        <v>10.339464</v>
      </c>
      <c r="K214" s="203">
        <v>18.297194000000001</v>
      </c>
      <c r="L214" s="203">
        <v>-3.7456999999999997E-2</v>
      </c>
      <c r="M214" s="203">
        <v>12.500052999999999</v>
      </c>
      <c r="N214" s="203">
        <v>69.444433000000004</v>
      </c>
      <c r="O214" s="204">
        <v>4428.07</v>
      </c>
      <c r="P214" s="203">
        <v>69.444433000000004</v>
      </c>
      <c r="Q214" s="204">
        <v>4428.07</v>
      </c>
      <c r="R214" s="214">
        <v>1.5682776695038699E-2</v>
      </c>
      <c r="S214" s="203">
        <v>55</v>
      </c>
      <c r="T214" s="203">
        <v>0.86255271822712842</v>
      </c>
      <c r="U214" s="203">
        <v>940.9666017023219</v>
      </c>
      <c r="V214" s="288">
        <v>51.753163093627705</v>
      </c>
    </row>
    <row r="215" spans="1:22" ht="12.75" x14ac:dyDescent="0.2">
      <c r="A215" s="347"/>
      <c r="B215" s="64">
        <v>208</v>
      </c>
      <c r="C215" s="195" t="s">
        <v>32</v>
      </c>
      <c r="D215" s="195" t="s">
        <v>33</v>
      </c>
      <c r="E215" s="228" t="s">
        <v>62</v>
      </c>
      <c r="F215" s="228"/>
      <c r="G215" s="201">
        <v>37</v>
      </c>
      <c r="H215" s="201">
        <v>1985</v>
      </c>
      <c r="I215" s="203">
        <v>50.475000000000001</v>
      </c>
      <c r="J215" s="203">
        <v>4.9129550000000002</v>
      </c>
      <c r="K215" s="203">
        <v>9.6761660000000003</v>
      </c>
      <c r="L215" s="203">
        <v>0.18704899999999999</v>
      </c>
      <c r="M215" s="203">
        <v>6.4257970000000002</v>
      </c>
      <c r="N215" s="203">
        <v>35.698673999999997</v>
      </c>
      <c r="O215" s="204">
        <v>2212.4</v>
      </c>
      <c r="P215" s="203">
        <v>35.698673999999997</v>
      </c>
      <c r="Q215" s="204">
        <v>2212.4</v>
      </c>
      <c r="R215" s="214">
        <v>1.6135723196528656E-2</v>
      </c>
      <c r="S215" s="203">
        <v>55</v>
      </c>
      <c r="T215" s="203">
        <v>0.88746477580907601</v>
      </c>
      <c r="U215" s="203">
        <v>968.14339179171941</v>
      </c>
      <c r="V215" s="288">
        <v>53.247886548544564</v>
      </c>
    </row>
    <row r="216" spans="1:22" ht="12.75" x14ac:dyDescent="0.2">
      <c r="A216" s="347"/>
      <c r="B216" s="64">
        <v>209</v>
      </c>
      <c r="C216" s="195" t="s">
        <v>32</v>
      </c>
      <c r="D216" s="195" t="s">
        <v>33</v>
      </c>
      <c r="E216" s="228" t="s">
        <v>60</v>
      </c>
      <c r="F216" s="228"/>
      <c r="G216" s="201">
        <v>20</v>
      </c>
      <c r="H216" s="201">
        <v>1982</v>
      </c>
      <c r="I216" s="203">
        <v>24.379000000000001</v>
      </c>
      <c r="J216" s="203">
        <v>2.39418</v>
      </c>
      <c r="K216" s="203">
        <v>4.6302099999999999</v>
      </c>
      <c r="L216" s="203">
        <v>2.8249999999999998E-3</v>
      </c>
      <c r="M216" s="203">
        <v>3.123319</v>
      </c>
      <c r="N216" s="203">
        <v>17.351759999999999</v>
      </c>
      <c r="O216" s="204">
        <v>1071.97</v>
      </c>
      <c r="P216" s="203">
        <v>17.351759999999999</v>
      </c>
      <c r="Q216" s="204">
        <v>1071.97</v>
      </c>
      <c r="R216" s="214">
        <v>1.6186796272283737E-2</v>
      </c>
      <c r="S216" s="203">
        <v>55</v>
      </c>
      <c r="T216" s="203">
        <v>0.89027379497560555</v>
      </c>
      <c r="U216" s="203">
        <v>971.20777633702426</v>
      </c>
      <c r="V216" s="288">
        <v>53.416427698536332</v>
      </c>
    </row>
    <row r="217" spans="1:22" ht="13.5" thickBot="1" x14ac:dyDescent="0.25">
      <c r="A217" s="348"/>
      <c r="B217" s="290">
        <v>210</v>
      </c>
      <c r="C217" s="291" t="s">
        <v>141</v>
      </c>
      <c r="D217" s="291" t="s">
        <v>142</v>
      </c>
      <c r="E217" s="292" t="s">
        <v>400</v>
      </c>
      <c r="F217" s="293" t="s">
        <v>39</v>
      </c>
      <c r="G217" s="294">
        <v>4</v>
      </c>
      <c r="H217" s="295" t="s">
        <v>51</v>
      </c>
      <c r="I217" s="296">
        <v>3.69</v>
      </c>
      <c r="J217" s="296">
        <v>0.43</v>
      </c>
      <c r="K217" s="296">
        <v>0</v>
      </c>
      <c r="L217" s="296">
        <v>0.14000000000000001</v>
      </c>
      <c r="M217" s="296">
        <v>0.28000000000000003</v>
      </c>
      <c r="N217" s="296">
        <v>2.8499999999999996</v>
      </c>
      <c r="O217" s="297">
        <v>193.25</v>
      </c>
      <c r="P217" s="296">
        <v>3.13</v>
      </c>
      <c r="Q217" s="297">
        <v>193.25</v>
      </c>
      <c r="R217" s="298">
        <v>1.6196636481241915E-2</v>
      </c>
      <c r="S217" s="299">
        <v>61.8</v>
      </c>
      <c r="T217" s="300">
        <v>1.0009521345407504</v>
      </c>
      <c r="U217" s="300">
        <v>971.79818887451484</v>
      </c>
      <c r="V217" s="301">
        <v>60.057128072445011</v>
      </c>
    </row>
    <row r="218" spans="1:22" ht="12.75" x14ac:dyDescent="0.2">
      <c r="A218" s="349" t="s">
        <v>966</v>
      </c>
      <c r="B218" s="302">
        <v>211</v>
      </c>
      <c r="C218" s="303" t="s">
        <v>236</v>
      </c>
      <c r="D218" s="303" t="s">
        <v>237</v>
      </c>
      <c r="E218" s="304" t="s">
        <v>249</v>
      </c>
      <c r="F218" s="304" t="s">
        <v>212</v>
      </c>
      <c r="G218" s="302">
        <v>26</v>
      </c>
      <c r="H218" s="302" t="s">
        <v>51</v>
      </c>
      <c r="I218" s="305">
        <v>12.515000000000001</v>
      </c>
      <c r="J218" s="305">
        <v>1.734</v>
      </c>
      <c r="K218" s="305">
        <v>3.1070000000000002</v>
      </c>
      <c r="L218" s="305">
        <v>0</v>
      </c>
      <c r="M218" s="306">
        <v>0</v>
      </c>
      <c r="N218" s="306">
        <v>7.6740000000000004</v>
      </c>
      <c r="O218" s="307">
        <v>1314.1</v>
      </c>
      <c r="P218" s="306">
        <v>7.6740000000000004</v>
      </c>
      <c r="Q218" s="307">
        <v>1314.1</v>
      </c>
      <c r="R218" s="308">
        <v>5.8397382238794615E-3</v>
      </c>
      <c r="S218" s="306">
        <v>64.31</v>
      </c>
      <c r="T218" s="309">
        <v>0.37555356517768818</v>
      </c>
      <c r="U218" s="309">
        <v>350.38429343276766</v>
      </c>
      <c r="V218" s="310">
        <v>22.533213910661289</v>
      </c>
    </row>
    <row r="219" spans="1:22" ht="12.75" x14ac:dyDescent="0.2">
      <c r="A219" s="350"/>
      <c r="B219" s="33">
        <v>212</v>
      </c>
      <c r="C219" s="257" t="s">
        <v>366</v>
      </c>
      <c r="D219" s="257" t="s">
        <v>367</v>
      </c>
      <c r="E219" s="48" t="s">
        <v>955</v>
      </c>
      <c r="F219" s="80" t="s">
        <v>184</v>
      </c>
      <c r="G219" s="33">
        <v>12</v>
      </c>
      <c r="H219" s="33">
        <v>1961</v>
      </c>
      <c r="I219" s="36">
        <v>10.32</v>
      </c>
      <c r="J219" s="36">
        <v>1.1200000000000001</v>
      </c>
      <c r="K219" s="36">
        <v>1.6</v>
      </c>
      <c r="L219" s="36">
        <v>-0.1</v>
      </c>
      <c r="M219" s="36"/>
      <c r="N219" s="36">
        <v>7.7</v>
      </c>
      <c r="O219" s="35"/>
      <c r="P219" s="36">
        <v>10.32</v>
      </c>
      <c r="Q219" s="35">
        <v>1589.87</v>
      </c>
      <c r="R219" s="139">
        <v>6.4910967563385691E-3</v>
      </c>
      <c r="S219" s="36">
        <v>59.62</v>
      </c>
      <c r="T219" s="37">
        <v>0.38699918861290544</v>
      </c>
      <c r="U219" s="37">
        <v>389.46580538031418</v>
      </c>
      <c r="V219" s="89">
        <v>23.219951316774331</v>
      </c>
    </row>
    <row r="220" spans="1:22" ht="12.75" x14ac:dyDescent="0.2">
      <c r="A220" s="350"/>
      <c r="B220" s="33">
        <v>213</v>
      </c>
      <c r="C220" s="257" t="s">
        <v>366</v>
      </c>
      <c r="D220" s="257" t="s">
        <v>367</v>
      </c>
      <c r="E220" s="48" t="s">
        <v>957</v>
      </c>
      <c r="F220" s="80" t="s">
        <v>184</v>
      </c>
      <c r="G220" s="33">
        <v>30</v>
      </c>
      <c r="H220" s="33">
        <v>1966</v>
      </c>
      <c r="I220" s="36">
        <v>14.5</v>
      </c>
      <c r="J220" s="36">
        <v>1.5</v>
      </c>
      <c r="K220" s="36">
        <v>1.9</v>
      </c>
      <c r="L220" s="36">
        <v>0.2</v>
      </c>
      <c r="M220" s="36"/>
      <c r="N220" s="36">
        <v>10.9</v>
      </c>
      <c r="O220" s="35"/>
      <c r="P220" s="36">
        <v>14.5</v>
      </c>
      <c r="Q220" s="35">
        <v>2192.8000000000002</v>
      </c>
      <c r="R220" s="139">
        <v>6.6125501641736591E-3</v>
      </c>
      <c r="S220" s="36">
        <v>59.62</v>
      </c>
      <c r="T220" s="37">
        <v>0.39424024078803355</v>
      </c>
      <c r="U220" s="37">
        <v>396.75300985041957</v>
      </c>
      <c r="V220" s="89">
        <v>23.654414447282015</v>
      </c>
    </row>
    <row r="221" spans="1:22" ht="12.75" x14ac:dyDescent="0.2">
      <c r="A221" s="350"/>
      <c r="B221" s="33">
        <v>214</v>
      </c>
      <c r="C221" s="257" t="s">
        <v>182</v>
      </c>
      <c r="D221" s="257" t="s">
        <v>183</v>
      </c>
      <c r="E221" s="53" t="s">
        <v>416</v>
      </c>
      <c r="F221" s="53" t="s">
        <v>39</v>
      </c>
      <c r="G221" s="52">
        <v>45</v>
      </c>
      <c r="H221" s="52" t="s">
        <v>51</v>
      </c>
      <c r="I221" s="113">
        <v>26.008000999999997</v>
      </c>
      <c r="J221" s="113">
        <v>3.6720000000000002</v>
      </c>
      <c r="K221" s="113">
        <v>4.5733769999999998</v>
      </c>
      <c r="L221" s="113">
        <v>0.40799999999999997</v>
      </c>
      <c r="M221" s="113">
        <v>0</v>
      </c>
      <c r="N221" s="113">
        <v>17.354623999999998</v>
      </c>
      <c r="O221" s="134">
        <v>2317.33</v>
      </c>
      <c r="P221" s="113">
        <v>17.354623999999998</v>
      </c>
      <c r="Q221" s="134">
        <v>2317.33</v>
      </c>
      <c r="R221" s="114">
        <v>7.489060254689664E-3</v>
      </c>
      <c r="S221" s="113">
        <v>60.2</v>
      </c>
      <c r="T221" s="144">
        <v>0.4508414273323178</v>
      </c>
      <c r="U221" s="144">
        <v>449.34361528137981</v>
      </c>
      <c r="V221" s="145">
        <v>27.050485639939065</v>
      </c>
    </row>
    <row r="222" spans="1:22" ht="12.75" x14ac:dyDescent="0.2">
      <c r="A222" s="350"/>
      <c r="B222" s="33">
        <v>215</v>
      </c>
      <c r="C222" s="257" t="s">
        <v>182</v>
      </c>
      <c r="D222" s="257" t="s">
        <v>183</v>
      </c>
      <c r="E222" s="53" t="s">
        <v>708</v>
      </c>
      <c r="F222" s="53" t="s">
        <v>39</v>
      </c>
      <c r="G222" s="52">
        <v>45</v>
      </c>
      <c r="H222" s="52" t="s">
        <v>51</v>
      </c>
      <c r="I222" s="113">
        <v>25.845143999999998</v>
      </c>
      <c r="J222" s="113">
        <v>2.9580000000000002</v>
      </c>
      <c r="K222" s="113">
        <v>5.3034439999999998</v>
      </c>
      <c r="L222" s="113">
        <v>-0.255</v>
      </c>
      <c r="M222" s="113">
        <v>0</v>
      </c>
      <c r="N222" s="113">
        <v>17.838699999999999</v>
      </c>
      <c r="O222" s="134">
        <v>2320.35</v>
      </c>
      <c r="P222" s="113">
        <v>17.838699999999999</v>
      </c>
      <c r="Q222" s="134">
        <v>2320.35</v>
      </c>
      <c r="R222" s="114">
        <v>7.6879350098045555E-3</v>
      </c>
      <c r="S222" s="113">
        <v>60.2</v>
      </c>
      <c r="T222" s="144">
        <v>0.46281368759023428</v>
      </c>
      <c r="U222" s="144">
        <v>461.27610058827332</v>
      </c>
      <c r="V222" s="145">
        <v>27.768821255414057</v>
      </c>
    </row>
    <row r="223" spans="1:22" ht="12.75" x14ac:dyDescent="0.2">
      <c r="A223" s="350"/>
      <c r="B223" s="33">
        <v>216</v>
      </c>
      <c r="C223" s="257" t="s">
        <v>182</v>
      </c>
      <c r="D223" s="257" t="s">
        <v>183</v>
      </c>
      <c r="E223" s="53" t="s">
        <v>709</v>
      </c>
      <c r="F223" s="53" t="s">
        <v>39</v>
      </c>
      <c r="G223" s="52">
        <v>102</v>
      </c>
      <c r="H223" s="52" t="s">
        <v>51</v>
      </c>
      <c r="I223" s="113">
        <v>53.768819000000001</v>
      </c>
      <c r="J223" s="113">
        <v>5.508</v>
      </c>
      <c r="K223" s="113">
        <v>13.479936</v>
      </c>
      <c r="L223" s="113">
        <v>0.54738300000000006</v>
      </c>
      <c r="M223" s="113">
        <v>0</v>
      </c>
      <c r="N223" s="113">
        <v>34.233499999999999</v>
      </c>
      <c r="O223" s="134">
        <v>4426.4800000000005</v>
      </c>
      <c r="P223" s="113">
        <v>34.233499999999999</v>
      </c>
      <c r="Q223" s="134">
        <v>4426.4800000000005</v>
      </c>
      <c r="R223" s="114">
        <v>7.733797509533534E-3</v>
      </c>
      <c r="S223" s="113">
        <v>60.2</v>
      </c>
      <c r="T223" s="144">
        <v>0.46557461007391876</v>
      </c>
      <c r="U223" s="144">
        <v>464.02785057201203</v>
      </c>
      <c r="V223" s="145">
        <v>27.934476604435122</v>
      </c>
    </row>
    <row r="224" spans="1:22" ht="12.75" x14ac:dyDescent="0.2">
      <c r="A224" s="350"/>
      <c r="B224" s="33">
        <v>217</v>
      </c>
      <c r="C224" s="257" t="s">
        <v>96</v>
      </c>
      <c r="D224" s="257" t="s">
        <v>97</v>
      </c>
      <c r="E224" s="53" t="s">
        <v>113</v>
      </c>
      <c r="F224" s="53"/>
      <c r="G224" s="52">
        <v>38</v>
      </c>
      <c r="H224" s="52">
        <v>1990</v>
      </c>
      <c r="I224" s="113">
        <v>30.21</v>
      </c>
      <c r="J224" s="113">
        <v>5.641311</v>
      </c>
      <c r="K224" s="113">
        <v>6.6720129999999997</v>
      </c>
      <c r="L224" s="113">
        <v>0.88668899999999995</v>
      </c>
      <c r="M224" s="113">
        <v>0</v>
      </c>
      <c r="N224" s="113">
        <v>17.010006000000001</v>
      </c>
      <c r="O224" s="134">
        <v>2118.5700000000002</v>
      </c>
      <c r="P224" s="113">
        <v>17.010006000000001</v>
      </c>
      <c r="Q224" s="134">
        <v>2118.5700000000002</v>
      </c>
      <c r="R224" s="114">
        <v>8.0290035259632676E-3</v>
      </c>
      <c r="S224" s="113">
        <v>53.4</v>
      </c>
      <c r="T224" s="144">
        <v>0.42874878828643848</v>
      </c>
      <c r="U224" s="144">
        <v>481.74021155779604</v>
      </c>
      <c r="V224" s="145">
        <v>25.724927297186305</v>
      </c>
    </row>
    <row r="225" spans="1:22" ht="12.75" x14ac:dyDescent="0.2">
      <c r="A225" s="350"/>
      <c r="B225" s="33">
        <v>218</v>
      </c>
      <c r="C225" s="257" t="s">
        <v>182</v>
      </c>
      <c r="D225" s="257" t="s">
        <v>183</v>
      </c>
      <c r="E225" s="53" t="s">
        <v>557</v>
      </c>
      <c r="F225" s="53" t="s">
        <v>39</v>
      </c>
      <c r="G225" s="52">
        <v>44</v>
      </c>
      <c r="H225" s="52" t="s">
        <v>51</v>
      </c>
      <c r="I225" s="113">
        <v>30.558951</v>
      </c>
      <c r="J225" s="113">
        <v>3.3660000000000001</v>
      </c>
      <c r="K225" s="113">
        <v>7.5697510000000001</v>
      </c>
      <c r="L225" s="113">
        <v>-5.0999999999999997E-2</v>
      </c>
      <c r="M225" s="113">
        <v>0</v>
      </c>
      <c r="N225" s="113">
        <v>19.674200000000003</v>
      </c>
      <c r="O225" s="134">
        <v>2373.2600000000002</v>
      </c>
      <c r="P225" s="113">
        <v>19.674200000000003</v>
      </c>
      <c r="Q225" s="134">
        <v>2373.2600000000002</v>
      </c>
      <c r="R225" s="114">
        <v>8.2899471612886914E-3</v>
      </c>
      <c r="S225" s="113">
        <v>60.2</v>
      </c>
      <c r="T225" s="144">
        <v>0.49905481910957922</v>
      </c>
      <c r="U225" s="144">
        <v>497.39682967732148</v>
      </c>
      <c r="V225" s="145">
        <v>29.943289146574756</v>
      </c>
    </row>
    <row r="226" spans="1:22" ht="12.75" x14ac:dyDescent="0.2">
      <c r="A226" s="350"/>
      <c r="B226" s="33">
        <v>219</v>
      </c>
      <c r="C226" s="257" t="s">
        <v>182</v>
      </c>
      <c r="D226" s="257" t="s">
        <v>183</v>
      </c>
      <c r="E226" s="53" t="s">
        <v>710</v>
      </c>
      <c r="F226" s="53" t="s">
        <v>39</v>
      </c>
      <c r="G226" s="52">
        <v>45</v>
      </c>
      <c r="H226" s="52" t="s">
        <v>51</v>
      </c>
      <c r="I226" s="113">
        <v>29.541072</v>
      </c>
      <c r="J226" s="113">
        <v>4.3860000000000001</v>
      </c>
      <c r="K226" s="113">
        <v>5.1725720000000006</v>
      </c>
      <c r="L226" s="113">
        <v>0.30599999999999999</v>
      </c>
      <c r="M226" s="113">
        <v>0</v>
      </c>
      <c r="N226" s="113">
        <v>19.676500000000001</v>
      </c>
      <c r="O226" s="134">
        <v>2335.09</v>
      </c>
      <c r="P226" s="113">
        <v>19.676500000000001</v>
      </c>
      <c r="Q226" s="134">
        <v>2335.09</v>
      </c>
      <c r="R226" s="114">
        <v>8.4264418073821557E-3</v>
      </c>
      <c r="S226" s="113">
        <v>60.2</v>
      </c>
      <c r="T226" s="144">
        <v>0.50727179680440582</v>
      </c>
      <c r="U226" s="144">
        <v>505.5865084429293</v>
      </c>
      <c r="V226" s="145">
        <v>30.436307808264345</v>
      </c>
    </row>
    <row r="227" spans="1:22" ht="12.75" x14ac:dyDescent="0.2">
      <c r="A227" s="350"/>
      <c r="B227" s="33">
        <v>220</v>
      </c>
      <c r="C227" s="257" t="s">
        <v>182</v>
      </c>
      <c r="D227" s="257" t="s">
        <v>183</v>
      </c>
      <c r="E227" s="53" t="s">
        <v>711</v>
      </c>
      <c r="F227" s="53" t="s">
        <v>39</v>
      </c>
      <c r="G227" s="52">
        <v>28</v>
      </c>
      <c r="H227" s="52" t="s">
        <v>51</v>
      </c>
      <c r="I227" s="113">
        <v>18.534575</v>
      </c>
      <c r="J227" s="113">
        <v>2.1367980000000002</v>
      </c>
      <c r="K227" s="113">
        <v>2.8352170000000001</v>
      </c>
      <c r="L227" s="113">
        <v>-7.803E-3</v>
      </c>
      <c r="M227" s="113">
        <v>0</v>
      </c>
      <c r="N227" s="113">
        <v>13.570363</v>
      </c>
      <c r="O227" s="134">
        <v>1536.77</v>
      </c>
      <c r="P227" s="113">
        <v>13.570363</v>
      </c>
      <c r="Q227" s="134">
        <v>1536.77</v>
      </c>
      <c r="R227" s="114">
        <v>8.8304450243042228E-3</v>
      </c>
      <c r="S227" s="113">
        <v>60.2</v>
      </c>
      <c r="T227" s="144">
        <v>0.53159279046311425</v>
      </c>
      <c r="U227" s="144">
        <v>529.82670145825341</v>
      </c>
      <c r="V227" s="145">
        <v>31.895567427786858</v>
      </c>
    </row>
    <row r="228" spans="1:22" ht="12.75" x14ac:dyDescent="0.2">
      <c r="A228" s="350"/>
      <c r="B228" s="33">
        <v>221</v>
      </c>
      <c r="C228" s="257" t="s">
        <v>182</v>
      </c>
      <c r="D228" s="257" t="s">
        <v>183</v>
      </c>
      <c r="E228" s="53" t="s">
        <v>712</v>
      </c>
      <c r="F228" s="53" t="s">
        <v>39</v>
      </c>
      <c r="G228" s="52">
        <v>43</v>
      </c>
      <c r="H228" s="52" t="s">
        <v>51</v>
      </c>
      <c r="I228" s="113">
        <v>28.804965000000003</v>
      </c>
      <c r="J228" s="113">
        <v>2.1930000000000001</v>
      </c>
      <c r="K228" s="113">
        <v>6.2996650000000001</v>
      </c>
      <c r="L228" s="113">
        <v>-0.76500000000000001</v>
      </c>
      <c r="M228" s="113">
        <v>0</v>
      </c>
      <c r="N228" s="113">
        <v>21.077300000000001</v>
      </c>
      <c r="O228" s="134">
        <v>2362.09</v>
      </c>
      <c r="P228" s="113">
        <v>21.077300000000001</v>
      </c>
      <c r="Q228" s="134">
        <v>2362.09</v>
      </c>
      <c r="R228" s="114">
        <v>8.9231570346599825E-3</v>
      </c>
      <c r="S228" s="113">
        <v>60.2</v>
      </c>
      <c r="T228" s="144">
        <v>0.53717405348653102</v>
      </c>
      <c r="U228" s="144">
        <v>535.38942207959894</v>
      </c>
      <c r="V228" s="145">
        <v>32.230443209191854</v>
      </c>
    </row>
    <row r="229" spans="1:22" ht="12.75" x14ac:dyDescent="0.2">
      <c r="A229" s="350"/>
      <c r="B229" s="33">
        <v>222</v>
      </c>
      <c r="C229" s="257" t="s">
        <v>355</v>
      </c>
      <c r="D229" s="257" t="s">
        <v>356</v>
      </c>
      <c r="E229" s="53" t="s">
        <v>334</v>
      </c>
      <c r="F229" s="53" t="s">
        <v>212</v>
      </c>
      <c r="G229" s="52">
        <v>20</v>
      </c>
      <c r="H229" s="52">
        <v>1989</v>
      </c>
      <c r="I229" s="113">
        <v>14.971</v>
      </c>
      <c r="J229" s="113">
        <v>1.88</v>
      </c>
      <c r="K229" s="113">
        <v>3.75</v>
      </c>
      <c r="L229" s="113">
        <v>0.31</v>
      </c>
      <c r="M229" s="113"/>
      <c r="N229" s="113">
        <v>9.34</v>
      </c>
      <c r="O229" s="134">
        <v>1042.6199999999999</v>
      </c>
      <c r="P229" s="113">
        <v>9.34</v>
      </c>
      <c r="Q229" s="134">
        <v>1042.6199999999999</v>
      </c>
      <c r="R229" s="114">
        <v>8.9582014540292732E-3</v>
      </c>
      <c r="S229" s="113">
        <v>71.61</v>
      </c>
      <c r="T229" s="144">
        <v>0.64149680612303628</v>
      </c>
      <c r="U229" s="144">
        <v>537.49208724175639</v>
      </c>
      <c r="V229" s="145">
        <v>38.489808367382174</v>
      </c>
    </row>
    <row r="230" spans="1:22" ht="12.75" x14ac:dyDescent="0.2">
      <c r="A230" s="350"/>
      <c r="B230" s="33">
        <v>223</v>
      </c>
      <c r="C230" s="257" t="s">
        <v>96</v>
      </c>
      <c r="D230" s="257" t="s">
        <v>97</v>
      </c>
      <c r="E230" s="53" t="s">
        <v>109</v>
      </c>
      <c r="F230" s="53" t="s">
        <v>39</v>
      </c>
      <c r="G230" s="52">
        <v>56</v>
      </c>
      <c r="H230" s="52">
        <v>1978</v>
      </c>
      <c r="I230" s="113">
        <v>44.4</v>
      </c>
      <c r="J230" s="113">
        <v>7.6054539999999999</v>
      </c>
      <c r="K230" s="113">
        <v>2.2939759999999998</v>
      </c>
      <c r="L230" s="113">
        <v>1.3705430000000001</v>
      </c>
      <c r="M230" s="113">
        <v>0</v>
      </c>
      <c r="N230" s="113">
        <v>33.130006000000002</v>
      </c>
      <c r="O230" s="134">
        <v>3531.43</v>
      </c>
      <c r="P230" s="113">
        <v>33.130006000000002</v>
      </c>
      <c r="Q230" s="134">
        <v>3531.43</v>
      </c>
      <c r="R230" s="114">
        <v>9.3814703958453108E-3</v>
      </c>
      <c r="S230" s="113">
        <v>53.4</v>
      </c>
      <c r="T230" s="144">
        <v>0.50097051913813961</v>
      </c>
      <c r="U230" s="144">
        <v>562.88822375071868</v>
      </c>
      <c r="V230" s="145">
        <v>30.058231148288378</v>
      </c>
    </row>
    <row r="231" spans="1:22" ht="12.75" x14ac:dyDescent="0.2">
      <c r="A231" s="350"/>
      <c r="B231" s="33">
        <v>224</v>
      </c>
      <c r="C231" s="257" t="s">
        <v>236</v>
      </c>
      <c r="D231" s="257" t="s">
        <v>237</v>
      </c>
      <c r="E231" s="53" t="s">
        <v>243</v>
      </c>
      <c r="F231" s="53" t="s">
        <v>212</v>
      </c>
      <c r="G231" s="52">
        <v>18</v>
      </c>
      <c r="H231" s="52" t="s">
        <v>51</v>
      </c>
      <c r="I231" s="56">
        <v>12.504</v>
      </c>
      <c r="J231" s="56">
        <v>1.097</v>
      </c>
      <c r="K231" s="56">
        <v>2.2559999999999998</v>
      </c>
      <c r="L231" s="56">
        <v>0</v>
      </c>
      <c r="M231" s="113">
        <v>0</v>
      </c>
      <c r="N231" s="113">
        <v>9.1509999999999998</v>
      </c>
      <c r="O231" s="134">
        <v>967.9</v>
      </c>
      <c r="P231" s="113">
        <v>9.1509999999999998</v>
      </c>
      <c r="Q231" s="134">
        <v>967.9</v>
      </c>
      <c r="R231" s="114">
        <v>9.4544891001136482E-3</v>
      </c>
      <c r="S231" s="113">
        <v>64.31</v>
      </c>
      <c r="T231" s="144">
        <v>0.6080181940283087</v>
      </c>
      <c r="U231" s="144">
        <v>567.26934600681886</v>
      </c>
      <c r="V231" s="145">
        <v>36.481091641698519</v>
      </c>
    </row>
    <row r="232" spans="1:22" ht="12.75" x14ac:dyDescent="0.2">
      <c r="A232" s="350"/>
      <c r="B232" s="33">
        <v>225</v>
      </c>
      <c r="C232" s="257" t="s">
        <v>182</v>
      </c>
      <c r="D232" s="257" t="s">
        <v>183</v>
      </c>
      <c r="E232" s="53" t="s">
        <v>558</v>
      </c>
      <c r="F232" s="53" t="s">
        <v>39</v>
      </c>
      <c r="G232" s="52">
        <v>75</v>
      </c>
      <c r="H232" s="52" t="s">
        <v>51</v>
      </c>
      <c r="I232" s="113">
        <v>56.813696</v>
      </c>
      <c r="J232" s="113">
        <v>7.5990000000000002</v>
      </c>
      <c r="K232" s="113">
        <v>9.2915960000000002</v>
      </c>
      <c r="L232" s="113">
        <v>0.76500000000000001</v>
      </c>
      <c r="M232" s="113">
        <v>0</v>
      </c>
      <c r="N232" s="113">
        <v>39.158099999999997</v>
      </c>
      <c r="O232" s="134">
        <v>4068.38</v>
      </c>
      <c r="P232" s="113">
        <v>39.158099999999997</v>
      </c>
      <c r="Q232" s="134">
        <v>4068.38</v>
      </c>
      <c r="R232" s="114">
        <v>9.6249858666102965E-3</v>
      </c>
      <c r="S232" s="113">
        <v>60.2</v>
      </c>
      <c r="T232" s="144">
        <v>0.57942414916993989</v>
      </c>
      <c r="U232" s="144">
        <v>577.4991519966178</v>
      </c>
      <c r="V232" s="145">
        <v>34.765448950196394</v>
      </c>
    </row>
    <row r="233" spans="1:22" ht="12.75" x14ac:dyDescent="0.2">
      <c r="A233" s="350"/>
      <c r="B233" s="33">
        <v>226</v>
      </c>
      <c r="C233" s="257" t="s">
        <v>182</v>
      </c>
      <c r="D233" s="257" t="s">
        <v>183</v>
      </c>
      <c r="E233" s="53" t="s">
        <v>713</v>
      </c>
      <c r="F233" s="53" t="s">
        <v>39</v>
      </c>
      <c r="G233" s="52">
        <v>20</v>
      </c>
      <c r="H233" s="52" t="s">
        <v>51</v>
      </c>
      <c r="I233" s="113">
        <v>14.104876000000001</v>
      </c>
      <c r="J233" s="113">
        <v>1.53</v>
      </c>
      <c r="K233" s="113">
        <v>3.12</v>
      </c>
      <c r="L233" s="113">
        <v>0.100776</v>
      </c>
      <c r="M233" s="113">
        <v>0</v>
      </c>
      <c r="N233" s="113">
        <v>9.3541000000000007</v>
      </c>
      <c r="O233" s="134">
        <v>950.57</v>
      </c>
      <c r="P233" s="113">
        <v>9.3541000000000007</v>
      </c>
      <c r="Q233" s="134">
        <v>950.57</v>
      </c>
      <c r="R233" s="114">
        <v>9.8405167425860279E-3</v>
      </c>
      <c r="S233" s="113">
        <v>60.2</v>
      </c>
      <c r="T233" s="144">
        <v>0.59239910790367889</v>
      </c>
      <c r="U233" s="144">
        <v>590.43100455516173</v>
      </c>
      <c r="V233" s="145">
        <v>35.543946474220732</v>
      </c>
    </row>
    <row r="234" spans="1:22" ht="12.75" x14ac:dyDescent="0.2">
      <c r="A234" s="350"/>
      <c r="B234" s="33">
        <v>227</v>
      </c>
      <c r="C234" s="257" t="s">
        <v>182</v>
      </c>
      <c r="D234" s="257" t="s">
        <v>183</v>
      </c>
      <c r="E234" s="53" t="s">
        <v>556</v>
      </c>
      <c r="F234" s="53" t="s">
        <v>39</v>
      </c>
      <c r="G234" s="52">
        <v>53</v>
      </c>
      <c r="H234" s="52" t="s">
        <v>51</v>
      </c>
      <c r="I234" s="113">
        <v>34.409257999999994</v>
      </c>
      <c r="J234" s="113">
        <v>2.907</v>
      </c>
      <c r="K234" s="113">
        <v>6.5580579999999999</v>
      </c>
      <c r="L234" s="113">
        <v>-0.35700000000000004</v>
      </c>
      <c r="M234" s="113">
        <v>0</v>
      </c>
      <c r="N234" s="113">
        <v>25.301199999999998</v>
      </c>
      <c r="O234" s="134">
        <v>2517.62</v>
      </c>
      <c r="P234" s="113">
        <v>25.301199999999998</v>
      </c>
      <c r="Q234" s="134">
        <v>2517.62</v>
      </c>
      <c r="R234" s="114">
        <v>1.0049650066332488E-2</v>
      </c>
      <c r="S234" s="113">
        <v>60.2</v>
      </c>
      <c r="T234" s="144">
        <v>0.60498893399321585</v>
      </c>
      <c r="U234" s="144">
        <v>602.97900397994931</v>
      </c>
      <c r="V234" s="145">
        <v>36.299336039592951</v>
      </c>
    </row>
    <row r="235" spans="1:22" ht="12.75" x14ac:dyDescent="0.2">
      <c r="A235" s="350"/>
      <c r="B235" s="33">
        <v>228</v>
      </c>
      <c r="C235" s="257" t="s">
        <v>306</v>
      </c>
      <c r="D235" s="257" t="s">
        <v>307</v>
      </c>
      <c r="E235" s="100" t="s">
        <v>318</v>
      </c>
      <c r="F235" s="80" t="s">
        <v>175</v>
      </c>
      <c r="G235" s="101">
        <v>40</v>
      </c>
      <c r="H235" s="101">
        <v>1975</v>
      </c>
      <c r="I235" s="36">
        <v>31.9</v>
      </c>
      <c r="J235" s="36">
        <v>2.2999999999999998</v>
      </c>
      <c r="K235" s="36">
        <v>6</v>
      </c>
      <c r="L235" s="36">
        <v>0</v>
      </c>
      <c r="M235" s="36">
        <v>4.2</v>
      </c>
      <c r="N235" s="36">
        <v>19.3</v>
      </c>
      <c r="O235" s="102">
        <v>2260.9</v>
      </c>
      <c r="P235" s="36">
        <v>23.6</v>
      </c>
      <c r="Q235" s="102">
        <v>2260.9</v>
      </c>
      <c r="R235" s="139">
        <v>1.043E-2</v>
      </c>
      <c r="S235" s="36">
        <v>60</v>
      </c>
      <c r="T235" s="37">
        <v>0.63</v>
      </c>
      <c r="U235" s="37">
        <v>625.97</v>
      </c>
      <c r="V235" s="89">
        <v>37.56</v>
      </c>
    </row>
    <row r="236" spans="1:22" ht="12.75" x14ac:dyDescent="0.2">
      <c r="A236" s="350"/>
      <c r="B236" s="33">
        <v>229</v>
      </c>
      <c r="C236" s="257" t="s">
        <v>96</v>
      </c>
      <c r="D236" s="257" t="s">
        <v>97</v>
      </c>
      <c r="E236" s="53" t="s">
        <v>108</v>
      </c>
      <c r="F236" s="53" t="s">
        <v>39</v>
      </c>
      <c r="G236" s="52">
        <v>72</v>
      </c>
      <c r="H236" s="52">
        <v>1975</v>
      </c>
      <c r="I236" s="113">
        <v>50</v>
      </c>
      <c r="J236" s="113">
        <v>7.3929600000000004</v>
      </c>
      <c r="K236" s="113">
        <v>2.717063</v>
      </c>
      <c r="L236" s="113">
        <v>0</v>
      </c>
      <c r="M236" s="113">
        <v>0</v>
      </c>
      <c r="N236" s="113">
        <v>39.889997000000001</v>
      </c>
      <c r="O236" s="134">
        <v>3784.12</v>
      </c>
      <c r="P236" s="113">
        <v>39.889997000000001</v>
      </c>
      <c r="Q236" s="134">
        <v>3784.12</v>
      </c>
      <c r="R236" s="114">
        <v>1.0541419669566504E-2</v>
      </c>
      <c r="S236" s="113">
        <v>53.4</v>
      </c>
      <c r="T236" s="144">
        <v>0.56291181035485127</v>
      </c>
      <c r="U236" s="144">
        <v>632.48518017399022</v>
      </c>
      <c r="V236" s="145">
        <v>33.774708621291083</v>
      </c>
    </row>
    <row r="237" spans="1:22" ht="12.75" x14ac:dyDescent="0.2">
      <c r="A237" s="350"/>
      <c r="B237" s="33">
        <v>230</v>
      </c>
      <c r="C237" s="257" t="s">
        <v>932</v>
      </c>
      <c r="D237" s="257" t="s">
        <v>933</v>
      </c>
      <c r="E237" s="53" t="s">
        <v>938</v>
      </c>
      <c r="F237" s="53" t="s">
        <v>39</v>
      </c>
      <c r="G237" s="52">
        <v>12</v>
      </c>
      <c r="H237" s="52">
        <v>1961</v>
      </c>
      <c r="I237" s="113">
        <v>9</v>
      </c>
      <c r="J237" s="113">
        <v>65</v>
      </c>
      <c r="K237" s="113">
        <v>2</v>
      </c>
      <c r="L237" s="113">
        <v>0.41899999999999998</v>
      </c>
      <c r="M237" s="113">
        <v>0.77</v>
      </c>
      <c r="N237" s="113">
        <v>5.0999999999999996</v>
      </c>
      <c r="O237" s="134">
        <v>554</v>
      </c>
      <c r="P237" s="113">
        <v>5.87</v>
      </c>
      <c r="Q237" s="134">
        <v>554</v>
      </c>
      <c r="R237" s="114">
        <v>1.0595667870036102E-2</v>
      </c>
      <c r="S237" s="113">
        <v>55.6</v>
      </c>
      <c r="T237" s="144">
        <v>0.58911913357400725</v>
      </c>
      <c r="U237" s="144">
        <v>635.74007220216606</v>
      </c>
      <c r="V237" s="145">
        <v>35.347148014440435</v>
      </c>
    </row>
    <row r="238" spans="1:22" ht="12.75" x14ac:dyDescent="0.2">
      <c r="A238" s="350"/>
      <c r="B238" s="33">
        <v>231</v>
      </c>
      <c r="C238" s="257" t="s">
        <v>306</v>
      </c>
      <c r="D238" s="257" t="s">
        <v>307</v>
      </c>
      <c r="E238" s="48" t="s">
        <v>310</v>
      </c>
      <c r="F238" s="80" t="s">
        <v>175</v>
      </c>
      <c r="G238" s="33">
        <v>50</v>
      </c>
      <c r="H238" s="33">
        <v>1975</v>
      </c>
      <c r="I238" s="36">
        <v>37</v>
      </c>
      <c r="J238" s="36">
        <v>3.8</v>
      </c>
      <c r="K238" s="36">
        <v>5.5</v>
      </c>
      <c r="L238" s="36">
        <v>0</v>
      </c>
      <c r="M238" s="36">
        <v>5</v>
      </c>
      <c r="N238" s="36">
        <v>22.7</v>
      </c>
      <c r="O238" s="35">
        <v>2599.6</v>
      </c>
      <c r="P238" s="36">
        <v>27.2</v>
      </c>
      <c r="Q238" s="35">
        <v>2549.3000000000002</v>
      </c>
      <c r="R238" s="139">
        <v>1.065E-2</v>
      </c>
      <c r="S238" s="36">
        <v>60</v>
      </c>
      <c r="T238" s="37">
        <v>0.64</v>
      </c>
      <c r="U238" s="37">
        <v>639.16999999999996</v>
      </c>
      <c r="V238" s="89">
        <v>38.35</v>
      </c>
    </row>
    <row r="239" spans="1:22" ht="12.75" x14ac:dyDescent="0.2">
      <c r="A239" s="350"/>
      <c r="B239" s="33">
        <v>232</v>
      </c>
      <c r="C239" s="257" t="s">
        <v>96</v>
      </c>
      <c r="D239" s="257" t="s">
        <v>97</v>
      </c>
      <c r="E239" s="53" t="s">
        <v>107</v>
      </c>
      <c r="F239" s="53"/>
      <c r="G239" s="52">
        <v>100</v>
      </c>
      <c r="H239" s="52">
        <v>1972</v>
      </c>
      <c r="I239" s="113">
        <v>71.37</v>
      </c>
      <c r="J239" s="113">
        <v>11.423321</v>
      </c>
      <c r="K239" s="113">
        <v>12.085000000000001</v>
      </c>
      <c r="L239" s="113">
        <v>5.1672999999999997E-2</v>
      </c>
      <c r="M239" s="113">
        <v>0</v>
      </c>
      <c r="N239" s="113">
        <v>47.809998</v>
      </c>
      <c r="O239" s="134">
        <v>4425.26</v>
      </c>
      <c r="P239" s="113">
        <v>47.809998</v>
      </c>
      <c r="Q239" s="134">
        <v>4425.26</v>
      </c>
      <c r="R239" s="114">
        <v>1.0803884517519874E-2</v>
      </c>
      <c r="S239" s="113">
        <v>53.4</v>
      </c>
      <c r="T239" s="144">
        <v>0.57692743323556128</v>
      </c>
      <c r="U239" s="144">
        <v>648.23307105119238</v>
      </c>
      <c r="V239" s="145">
        <v>34.615645994133672</v>
      </c>
    </row>
    <row r="240" spans="1:22" ht="12.75" x14ac:dyDescent="0.2">
      <c r="A240" s="350"/>
      <c r="B240" s="33">
        <v>233</v>
      </c>
      <c r="C240" s="257" t="s">
        <v>306</v>
      </c>
      <c r="D240" s="257" t="s">
        <v>307</v>
      </c>
      <c r="E240" s="48" t="s">
        <v>314</v>
      </c>
      <c r="F240" s="80" t="s">
        <v>175</v>
      </c>
      <c r="G240" s="33">
        <v>12</v>
      </c>
      <c r="H240" s="33">
        <v>1963</v>
      </c>
      <c r="I240" s="36">
        <v>8.5</v>
      </c>
      <c r="J240" s="36">
        <v>0.4</v>
      </c>
      <c r="K240" s="36">
        <v>2.1</v>
      </c>
      <c r="L240" s="36">
        <v>0.2</v>
      </c>
      <c r="M240" s="36">
        <v>1</v>
      </c>
      <c r="N240" s="36">
        <v>4.7</v>
      </c>
      <c r="O240" s="35">
        <v>533.9</v>
      </c>
      <c r="P240" s="36">
        <v>5.8</v>
      </c>
      <c r="Q240" s="35">
        <v>533.9</v>
      </c>
      <c r="R240" s="139">
        <v>1.0829999999999999E-2</v>
      </c>
      <c r="S240" s="36">
        <v>60</v>
      </c>
      <c r="T240" s="37">
        <v>0.65</v>
      </c>
      <c r="U240" s="37">
        <v>649.76</v>
      </c>
      <c r="V240" s="89">
        <v>38.99</v>
      </c>
    </row>
    <row r="241" spans="1:22" ht="12.75" x14ac:dyDescent="0.2">
      <c r="A241" s="350"/>
      <c r="B241" s="33">
        <v>234</v>
      </c>
      <c r="C241" s="257" t="s">
        <v>139</v>
      </c>
      <c r="D241" s="257" t="s">
        <v>140</v>
      </c>
      <c r="E241" s="53" t="s">
        <v>665</v>
      </c>
      <c r="F241" s="53" t="s">
        <v>39</v>
      </c>
      <c r="G241" s="52">
        <v>22</v>
      </c>
      <c r="H241" s="52">
        <v>1989</v>
      </c>
      <c r="I241" s="113">
        <v>18.137</v>
      </c>
      <c r="J241" s="113">
        <v>1.6319999999999999</v>
      </c>
      <c r="K241" s="113">
        <v>3.5950000000000002</v>
      </c>
      <c r="L241" s="113">
        <v>-0.65800000000000003</v>
      </c>
      <c r="M241" s="113">
        <v>2.3239999999999998</v>
      </c>
      <c r="N241" s="113">
        <v>10.586</v>
      </c>
      <c r="O241" s="134">
        <v>1176.23</v>
      </c>
      <c r="P241" s="113">
        <v>12.91</v>
      </c>
      <c r="Q241" s="134">
        <v>1176.23</v>
      </c>
      <c r="R241" s="114">
        <v>1.0975744539758381E-2</v>
      </c>
      <c r="S241" s="113">
        <v>51.6661</v>
      </c>
      <c r="T241" s="144">
        <v>0.56707391496561055</v>
      </c>
      <c r="U241" s="144">
        <v>658.54467238550285</v>
      </c>
      <c r="V241" s="145">
        <v>34.024434897936629</v>
      </c>
    </row>
    <row r="242" spans="1:22" ht="12.75" x14ac:dyDescent="0.2">
      <c r="A242" s="350"/>
      <c r="B242" s="33">
        <v>235</v>
      </c>
      <c r="C242" s="257" t="s">
        <v>428</v>
      </c>
      <c r="D242" s="257" t="s">
        <v>434</v>
      </c>
      <c r="E242" s="53" t="s">
        <v>768</v>
      </c>
      <c r="F242" s="53" t="s">
        <v>39</v>
      </c>
      <c r="G242" s="52">
        <v>22</v>
      </c>
      <c r="H242" s="52">
        <v>1982</v>
      </c>
      <c r="I242" s="113">
        <v>19.003</v>
      </c>
      <c r="J242" s="113">
        <v>2.1339389999999998</v>
      </c>
      <c r="K242" s="113">
        <v>3.8537560000000002</v>
      </c>
      <c r="L242" s="113">
        <v>0.36506100000000002</v>
      </c>
      <c r="M242" s="113">
        <v>2.2770190000000001</v>
      </c>
      <c r="N242" s="113">
        <v>12.650228</v>
      </c>
      <c r="O242" s="134">
        <v>1146.26</v>
      </c>
      <c r="P242" s="113">
        <v>12.650228</v>
      </c>
      <c r="Q242" s="134">
        <v>1146.26</v>
      </c>
      <c r="R242" s="114">
        <v>1.103E-2</v>
      </c>
      <c r="S242" s="113">
        <v>72.266999999999996</v>
      </c>
      <c r="T242" s="144">
        <v>0.79710500999999989</v>
      </c>
      <c r="U242" s="144">
        <v>661.8</v>
      </c>
      <c r="V242" s="145">
        <v>47.826300599999996</v>
      </c>
    </row>
    <row r="243" spans="1:22" ht="12.75" x14ac:dyDescent="0.2">
      <c r="A243" s="350"/>
      <c r="B243" s="33">
        <v>236</v>
      </c>
      <c r="C243" s="257" t="s">
        <v>306</v>
      </c>
      <c r="D243" s="257" t="s">
        <v>307</v>
      </c>
      <c r="E243" s="100" t="s">
        <v>317</v>
      </c>
      <c r="F243" s="80" t="s">
        <v>175</v>
      </c>
      <c r="G243" s="101">
        <v>10</v>
      </c>
      <c r="H243" s="101">
        <v>1968</v>
      </c>
      <c r="I243" s="36">
        <v>9.3000000000000007</v>
      </c>
      <c r="J243" s="36">
        <v>1.2</v>
      </c>
      <c r="K243" s="36">
        <v>0.9</v>
      </c>
      <c r="L243" s="36">
        <v>-0.2</v>
      </c>
      <c r="M243" s="36">
        <v>1.3</v>
      </c>
      <c r="N243" s="36">
        <v>6</v>
      </c>
      <c r="O243" s="102">
        <v>665.3</v>
      </c>
      <c r="P243" s="36">
        <v>7.3</v>
      </c>
      <c r="Q243" s="102">
        <v>665.3</v>
      </c>
      <c r="R243" s="139">
        <v>1.103E-2</v>
      </c>
      <c r="S243" s="36">
        <v>60</v>
      </c>
      <c r="T243" s="37">
        <v>0.66</v>
      </c>
      <c r="U243" s="37">
        <v>661.55</v>
      </c>
      <c r="V243" s="89">
        <v>39.69</v>
      </c>
    </row>
    <row r="244" spans="1:22" ht="12.75" x14ac:dyDescent="0.2">
      <c r="A244" s="350"/>
      <c r="B244" s="33">
        <v>237</v>
      </c>
      <c r="C244" s="257" t="s">
        <v>96</v>
      </c>
      <c r="D244" s="257" t="s">
        <v>97</v>
      </c>
      <c r="E244" s="53" t="s">
        <v>114</v>
      </c>
      <c r="F244" s="53"/>
      <c r="G244" s="52">
        <v>60</v>
      </c>
      <c r="H244" s="52">
        <v>1968</v>
      </c>
      <c r="I244" s="113">
        <v>42.71</v>
      </c>
      <c r="J244" s="113">
        <v>6.7810759999999997</v>
      </c>
      <c r="K244" s="113">
        <v>6.0330000000000004</v>
      </c>
      <c r="L244" s="113">
        <v>-0.304068</v>
      </c>
      <c r="M244" s="113">
        <v>0</v>
      </c>
      <c r="N244" s="113">
        <v>30.199995999999999</v>
      </c>
      <c r="O244" s="134">
        <v>2714.92</v>
      </c>
      <c r="P244" s="113">
        <v>30.199995999999999</v>
      </c>
      <c r="Q244" s="134">
        <v>2714.92</v>
      </c>
      <c r="R244" s="114">
        <v>1.1123714879259793E-2</v>
      </c>
      <c r="S244" s="113">
        <v>53.4</v>
      </c>
      <c r="T244" s="144">
        <v>0.59400637455247296</v>
      </c>
      <c r="U244" s="144">
        <v>667.42289275558767</v>
      </c>
      <c r="V244" s="145">
        <v>35.640382473148385</v>
      </c>
    </row>
    <row r="245" spans="1:22" ht="12.75" x14ac:dyDescent="0.2">
      <c r="A245" s="350"/>
      <c r="B245" s="33">
        <v>238</v>
      </c>
      <c r="C245" s="257" t="s">
        <v>428</v>
      </c>
      <c r="D245" s="257" t="s">
        <v>434</v>
      </c>
      <c r="E245" s="53" t="s">
        <v>761</v>
      </c>
      <c r="F245" s="53" t="s">
        <v>39</v>
      </c>
      <c r="G245" s="52">
        <v>10</v>
      </c>
      <c r="H245" s="52">
        <v>1992</v>
      </c>
      <c r="I245" s="113">
        <v>7.19</v>
      </c>
      <c r="J245" s="113">
        <v>0.60467499999999996</v>
      </c>
      <c r="K245" s="113">
        <v>0.36202200000000001</v>
      </c>
      <c r="L245" s="113">
        <v>7.3249999999999999E-3</v>
      </c>
      <c r="M245" s="113">
        <v>1.118876</v>
      </c>
      <c r="N245" s="113">
        <v>6.2159779999999998</v>
      </c>
      <c r="O245" s="134">
        <v>556.38</v>
      </c>
      <c r="P245" s="113">
        <v>6.2159779999999998</v>
      </c>
      <c r="Q245" s="134">
        <v>556.38</v>
      </c>
      <c r="R245" s="114">
        <v>1.1169999999999999E-2</v>
      </c>
      <c r="S245" s="113">
        <v>72.266999999999996</v>
      </c>
      <c r="T245" s="144">
        <v>0.80722238999999996</v>
      </c>
      <c r="U245" s="144">
        <v>670.19999999999993</v>
      </c>
      <c r="V245" s="145">
        <v>48.433343399999991</v>
      </c>
    </row>
    <row r="246" spans="1:22" ht="12.75" x14ac:dyDescent="0.2">
      <c r="A246" s="350"/>
      <c r="B246" s="33">
        <v>239</v>
      </c>
      <c r="C246" s="257" t="s">
        <v>139</v>
      </c>
      <c r="D246" s="257" t="s">
        <v>140</v>
      </c>
      <c r="E246" s="53" t="s">
        <v>666</v>
      </c>
      <c r="F246" s="53" t="s">
        <v>39</v>
      </c>
      <c r="G246" s="52">
        <v>30</v>
      </c>
      <c r="H246" s="52">
        <v>1991</v>
      </c>
      <c r="I246" s="113">
        <v>22.344999999999999</v>
      </c>
      <c r="J246" s="113">
        <v>3.1110000000000002</v>
      </c>
      <c r="K246" s="113">
        <v>2.351</v>
      </c>
      <c r="L246" s="113">
        <v>0.314</v>
      </c>
      <c r="M246" s="113">
        <v>3.0390000000000001</v>
      </c>
      <c r="N246" s="113">
        <v>13.843999999999999</v>
      </c>
      <c r="O246" s="134">
        <v>1509.11</v>
      </c>
      <c r="P246" s="113">
        <v>16.882999999999999</v>
      </c>
      <c r="Q246" s="134">
        <v>1509.11</v>
      </c>
      <c r="R246" s="114">
        <v>1.1187388593276832E-2</v>
      </c>
      <c r="S246" s="113">
        <v>51.6661</v>
      </c>
      <c r="T246" s="144">
        <v>0.57800873779910011</v>
      </c>
      <c r="U246" s="144">
        <v>671.24331559660993</v>
      </c>
      <c r="V246" s="145">
        <v>34.680524267946005</v>
      </c>
    </row>
    <row r="247" spans="1:22" ht="12.75" x14ac:dyDescent="0.2">
      <c r="A247" s="350"/>
      <c r="B247" s="33">
        <v>240</v>
      </c>
      <c r="C247" s="48" t="s">
        <v>172</v>
      </c>
      <c r="D247" s="48" t="s">
        <v>173</v>
      </c>
      <c r="E247" s="34" t="s">
        <v>547</v>
      </c>
      <c r="F247" s="34" t="s">
        <v>175</v>
      </c>
      <c r="G247" s="49">
        <v>48</v>
      </c>
      <c r="H247" s="49" t="s">
        <v>51</v>
      </c>
      <c r="I247" s="157">
        <f>SUM(J247:N247)</f>
        <v>25.9</v>
      </c>
      <c r="J247" s="157">
        <v>5.4699</v>
      </c>
      <c r="K247" s="157">
        <v>0</v>
      </c>
      <c r="L247" s="157">
        <v>-0.93089999999999995</v>
      </c>
      <c r="M247" s="157">
        <v>0</v>
      </c>
      <c r="N247" s="157">
        <v>21.361000000000001</v>
      </c>
      <c r="O247" s="177">
        <v>1904.25</v>
      </c>
      <c r="P247" s="157">
        <f>N247</f>
        <v>21.361000000000001</v>
      </c>
      <c r="Q247" s="177">
        <f>O247</f>
        <v>1904.25</v>
      </c>
      <c r="R247" s="178">
        <f>P247/Q247</f>
        <v>1.1217539713798083E-2</v>
      </c>
      <c r="S247" s="157">
        <v>43.4</v>
      </c>
      <c r="T247" s="158">
        <f>R247*S247</f>
        <v>0.4868412235788368</v>
      </c>
      <c r="U247" s="158">
        <f>R247*60*1000</f>
        <v>673.05238282788503</v>
      </c>
      <c r="V247" s="159">
        <f>U247*S247/1000</f>
        <v>29.21047341473021</v>
      </c>
    </row>
    <row r="248" spans="1:22" ht="12.75" x14ac:dyDescent="0.2">
      <c r="A248" s="350"/>
      <c r="B248" s="33">
        <v>241</v>
      </c>
      <c r="C248" s="257" t="s">
        <v>496</v>
      </c>
      <c r="D248" s="257" t="s">
        <v>497</v>
      </c>
      <c r="E248" s="48" t="s">
        <v>508</v>
      </c>
      <c r="F248" s="80" t="s">
        <v>319</v>
      </c>
      <c r="G248" s="33">
        <v>20</v>
      </c>
      <c r="H248" s="33">
        <v>1974</v>
      </c>
      <c r="I248" s="36">
        <v>16.100000000000001</v>
      </c>
      <c r="J248" s="36">
        <v>1</v>
      </c>
      <c r="K248" s="36">
        <v>3.2</v>
      </c>
      <c r="L248" s="36">
        <v>0</v>
      </c>
      <c r="M248" s="36">
        <v>0</v>
      </c>
      <c r="N248" s="36">
        <v>10.8</v>
      </c>
      <c r="O248" s="35"/>
      <c r="P248" s="36">
        <v>10.8</v>
      </c>
      <c r="Q248" s="35">
        <v>960.9</v>
      </c>
      <c r="R248" s="139">
        <v>1.1220000000000001E-2</v>
      </c>
      <c r="S248" s="36">
        <v>74.400000000000006</v>
      </c>
      <c r="T248" s="37">
        <v>0.83</v>
      </c>
      <c r="U248" s="37">
        <v>673.13</v>
      </c>
      <c r="V248" s="89">
        <v>50.08</v>
      </c>
    </row>
    <row r="249" spans="1:22" ht="12.75" x14ac:dyDescent="0.2">
      <c r="A249" s="350"/>
      <c r="B249" s="33">
        <v>242</v>
      </c>
      <c r="C249" s="257" t="s">
        <v>428</v>
      </c>
      <c r="D249" s="257" t="s">
        <v>434</v>
      </c>
      <c r="E249" s="53" t="s">
        <v>762</v>
      </c>
      <c r="F249" s="53" t="s">
        <v>39</v>
      </c>
      <c r="G249" s="52">
        <v>20</v>
      </c>
      <c r="H249" s="52">
        <v>1992</v>
      </c>
      <c r="I249" s="113">
        <v>17.199000000000002</v>
      </c>
      <c r="J249" s="113">
        <v>1.4313709999999999</v>
      </c>
      <c r="K249" s="113">
        <v>3.7662550000000001</v>
      </c>
      <c r="L249" s="113">
        <v>0.200629</v>
      </c>
      <c r="M249" s="113">
        <v>1.1800740000000001</v>
      </c>
      <c r="N249" s="113">
        <v>11.800744999999999</v>
      </c>
      <c r="O249" s="134">
        <v>1046.99</v>
      </c>
      <c r="P249" s="113">
        <v>11.800744999999999</v>
      </c>
      <c r="Q249" s="134">
        <v>1046.99</v>
      </c>
      <c r="R249" s="114">
        <v>1.1270000000000001E-2</v>
      </c>
      <c r="S249" s="113">
        <v>72.266999999999996</v>
      </c>
      <c r="T249" s="144">
        <v>0.81444908999999999</v>
      </c>
      <c r="U249" s="144">
        <v>676.2</v>
      </c>
      <c r="V249" s="145">
        <v>48.866945399999999</v>
      </c>
    </row>
    <row r="250" spans="1:22" ht="12.75" x14ac:dyDescent="0.2">
      <c r="A250" s="350"/>
      <c r="B250" s="33">
        <v>243</v>
      </c>
      <c r="C250" s="257" t="s">
        <v>355</v>
      </c>
      <c r="D250" s="257" t="s">
        <v>356</v>
      </c>
      <c r="E250" s="53" t="s">
        <v>467</v>
      </c>
      <c r="F250" s="53" t="s">
        <v>212</v>
      </c>
      <c r="G250" s="52">
        <v>50</v>
      </c>
      <c r="H250" s="52">
        <v>1975</v>
      </c>
      <c r="I250" s="113">
        <v>41.936</v>
      </c>
      <c r="J250" s="113">
        <v>3.06</v>
      </c>
      <c r="K250" s="113">
        <v>9.14</v>
      </c>
      <c r="L250" s="113">
        <v>0.41</v>
      </c>
      <c r="M250" s="113"/>
      <c r="N250" s="113">
        <v>29.33</v>
      </c>
      <c r="O250" s="134">
        <v>2570.59</v>
      </c>
      <c r="P250" s="113">
        <v>29.33</v>
      </c>
      <c r="Q250" s="134">
        <v>2570.59</v>
      </c>
      <c r="R250" s="114">
        <v>1.1409831984097035E-2</v>
      </c>
      <c r="S250" s="113">
        <v>71.61</v>
      </c>
      <c r="T250" s="144">
        <v>0.81705806838118866</v>
      </c>
      <c r="U250" s="144">
        <v>684.58991904582217</v>
      </c>
      <c r="V250" s="145">
        <v>49.023484102871329</v>
      </c>
    </row>
    <row r="251" spans="1:22" ht="12.75" x14ac:dyDescent="0.2">
      <c r="A251" s="350"/>
      <c r="B251" s="33">
        <v>244</v>
      </c>
      <c r="C251" s="257" t="s">
        <v>139</v>
      </c>
      <c r="D251" s="257" t="s">
        <v>140</v>
      </c>
      <c r="E251" s="53" t="s">
        <v>667</v>
      </c>
      <c r="F251" s="53" t="s">
        <v>40</v>
      </c>
      <c r="G251" s="52">
        <v>45</v>
      </c>
      <c r="H251" s="52">
        <v>1974</v>
      </c>
      <c r="I251" s="113">
        <v>36.478999999999999</v>
      </c>
      <c r="J251" s="113">
        <v>3.9780000000000002</v>
      </c>
      <c r="K251" s="113">
        <v>6.048</v>
      </c>
      <c r="L251" s="113">
        <v>-0.28000000000000003</v>
      </c>
      <c r="M251" s="113"/>
      <c r="N251" s="113">
        <v>26.452999999999999</v>
      </c>
      <c r="O251" s="134">
        <v>2317.21</v>
      </c>
      <c r="P251" s="113">
        <v>26.452999999999999</v>
      </c>
      <c r="Q251" s="134">
        <v>2317.21</v>
      </c>
      <c r="R251" s="114">
        <v>1.1415883756759206E-2</v>
      </c>
      <c r="S251" s="113">
        <v>51.6661</v>
      </c>
      <c r="T251" s="144">
        <v>0.58981419176509675</v>
      </c>
      <c r="U251" s="144">
        <v>684.95302540555235</v>
      </c>
      <c r="V251" s="145">
        <v>35.388851505905812</v>
      </c>
    </row>
    <row r="252" spans="1:22" ht="12.75" x14ac:dyDescent="0.2">
      <c r="A252" s="350"/>
      <c r="B252" s="33">
        <v>245</v>
      </c>
      <c r="C252" s="257" t="s">
        <v>428</v>
      </c>
      <c r="D252" s="257" t="s">
        <v>434</v>
      </c>
      <c r="E252" s="53" t="s">
        <v>763</v>
      </c>
      <c r="F252" s="53" t="s">
        <v>39</v>
      </c>
      <c r="G252" s="52">
        <v>11</v>
      </c>
      <c r="H252" s="52">
        <v>1989</v>
      </c>
      <c r="I252" s="113">
        <v>9.9139999999999997</v>
      </c>
      <c r="J252" s="113">
        <v>0.72989199999999999</v>
      </c>
      <c r="K252" s="113">
        <v>1.661867</v>
      </c>
      <c r="L252" s="113">
        <v>0.188108</v>
      </c>
      <c r="M252" s="113">
        <v>1.320144</v>
      </c>
      <c r="N252" s="113">
        <v>7.3341329999999996</v>
      </c>
      <c r="O252" s="134">
        <v>639.12</v>
      </c>
      <c r="P252" s="113">
        <v>7.3341329999999996</v>
      </c>
      <c r="Q252" s="134">
        <v>639.12</v>
      </c>
      <c r="R252" s="114">
        <v>1.1469999999999999E-2</v>
      </c>
      <c r="S252" s="113">
        <v>72.266999999999996</v>
      </c>
      <c r="T252" s="144">
        <v>0.82890248999999994</v>
      </c>
      <c r="U252" s="144">
        <v>688.19999999999993</v>
      </c>
      <c r="V252" s="145">
        <v>49.734149399999993</v>
      </c>
    </row>
    <row r="253" spans="1:22" ht="12.75" x14ac:dyDescent="0.2">
      <c r="A253" s="350"/>
      <c r="B253" s="33">
        <v>246</v>
      </c>
      <c r="C253" s="257" t="s">
        <v>355</v>
      </c>
      <c r="D253" s="257" t="s">
        <v>356</v>
      </c>
      <c r="E253" s="53" t="s">
        <v>338</v>
      </c>
      <c r="F253" s="53" t="s">
        <v>212</v>
      </c>
      <c r="G253" s="52">
        <v>19</v>
      </c>
      <c r="H253" s="52">
        <v>1984</v>
      </c>
      <c r="I253" s="113">
        <v>15.506</v>
      </c>
      <c r="J253" s="113">
        <v>1.86</v>
      </c>
      <c r="K253" s="113">
        <v>3.04</v>
      </c>
      <c r="L253" s="113">
        <v>0.1</v>
      </c>
      <c r="M253" s="113"/>
      <c r="N253" s="113">
        <v>10.36</v>
      </c>
      <c r="O253" s="134">
        <v>900.66</v>
      </c>
      <c r="P253" s="113">
        <v>10.36</v>
      </c>
      <c r="Q253" s="134">
        <v>900.66</v>
      </c>
      <c r="R253" s="114">
        <v>1.1502675815513067E-2</v>
      </c>
      <c r="S253" s="113">
        <v>71.61</v>
      </c>
      <c r="T253" s="144">
        <v>0.82370661514889076</v>
      </c>
      <c r="U253" s="144">
        <v>690.16054893078399</v>
      </c>
      <c r="V253" s="145">
        <v>49.422396908933443</v>
      </c>
    </row>
    <row r="254" spans="1:22" ht="12.75" x14ac:dyDescent="0.2">
      <c r="A254" s="350"/>
      <c r="B254" s="33">
        <v>247</v>
      </c>
      <c r="C254" s="48" t="s">
        <v>172</v>
      </c>
      <c r="D254" s="48" t="s">
        <v>173</v>
      </c>
      <c r="E254" s="34" t="s">
        <v>687</v>
      </c>
      <c r="F254" s="34" t="s">
        <v>175</v>
      </c>
      <c r="G254" s="49">
        <v>20</v>
      </c>
      <c r="H254" s="49" t="s">
        <v>51</v>
      </c>
      <c r="I254" s="157">
        <f>SUM(J254:N254)</f>
        <v>18.7</v>
      </c>
      <c r="J254" s="157">
        <v>1.7877000000000001</v>
      </c>
      <c r="K254" s="157">
        <v>3.9762</v>
      </c>
      <c r="L254" s="157">
        <v>0.30330000000000001</v>
      </c>
      <c r="M254" s="157">
        <v>0</v>
      </c>
      <c r="N254" s="157">
        <v>12.6328</v>
      </c>
      <c r="O254" s="177">
        <v>1093.45</v>
      </c>
      <c r="P254" s="157">
        <f>N254</f>
        <v>12.6328</v>
      </c>
      <c r="Q254" s="177">
        <f>O254</f>
        <v>1093.45</v>
      </c>
      <c r="R254" s="178">
        <f>P254/Q254</f>
        <v>1.1553157437468563E-2</v>
      </c>
      <c r="S254" s="157">
        <v>43.4</v>
      </c>
      <c r="T254" s="158">
        <f>R254*S254</f>
        <v>0.50140703278613563</v>
      </c>
      <c r="U254" s="158">
        <f>R254*60*1000</f>
        <v>693.18944624811377</v>
      </c>
      <c r="V254" s="159">
        <f>U254*S254/1000</f>
        <v>30.084421967168137</v>
      </c>
    </row>
    <row r="255" spans="1:22" ht="12.75" x14ac:dyDescent="0.2">
      <c r="A255" s="350"/>
      <c r="B255" s="33">
        <v>248</v>
      </c>
      <c r="C255" s="257" t="s">
        <v>96</v>
      </c>
      <c r="D255" s="257" t="s">
        <v>97</v>
      </c>
      <c r="E255" s="53" t="s">
        <v>110</v>
      </c>
      <c r="F255" s="53" t="s">
        <v>39</v>
      </c>
      <c r="G255" s="52">
        <v>54</v>
      </c>
      <c r="H255" s="52">
        <v>1982</v>
      </c>
      <c r="I255" s="113">
        <v>47.99</v>
      </c>
      <c r="J255" s="113">
        <v>4.2839999999999998</v>
      </c>
      <c r="K255" s="113">
        <v>2.1859999999999999</v>
      </c>
      <c r="L255" s="113">
        <v>0</v>
      </c>
      <c r="M255" s="113">
        <v>0</v>
      </c>
      <c r="N255" s="113">
        <v>41.52</v>
      </c>
      <c r="O255" s="134">
        <v>3554.75</v>
      </c>
      <c r="P255" s="113">
        <v>41.52</v>
      </c>
      <c r="Q255" s="134">
        <v>3554.75</v>
      </c>
      <c r="R255" s="114">
        <v>1.1680146283142276E-2</v>
      </c>
      <c r="S255" s="113">
        <v>53.4</v>
      </c>
      <c r="T255" s="144">
        <v>0.6237198115197975</v>
      </c>
      <c r="U255" s="144">
        <v>700.80877698853647</v>
      </c>
      <c r="V255" s="145">
        <v>37.423188691187846</v>
      </c>
    </row>
    <row r="256" spans="1:22" ht="12.75" x14ac:dyDescent="0.2">
      <c r="A256" s="350"/>
      <c r="B256" s="33">
        <v>249</v>
      </c>
      <c r="C256" s="257" t="s">
        <v>355</v>
      </c>
      <c r="D256" s="257" t="s">
        <v>356</v>
      </c>
      <c r="E256" s="53" t="s">
        <v>333</v>
      </c>
      <c r="F256" s="53" t="s">
        <v>212</v>
      </c>
      <c r="G256" s="52">
        <v>40</v>
      </c>
      <c r="H256" s="52">
        <v>1975</v>
      </c>
      <c r="I256" s="113">
        <v>38.281999999999996</v>
      </c>
      <c r="J256" s="113">
        <v>4.25</v>
      </c>
      <c r="K256" s="113">
        <v>6.69</v>
      </c>
      <c r="L256" s="113">
        <v>1.36</v>
      </c>
      <c r="M256" s="113"/>
      <c r="N256" s="113">
        <v>25.98</v>
      </c>
      <c r="O256" s="134">
        <v>2215.37</v>
      </c>
      <c r="P256" s="113">
        <v>25.98</v>
      </c>
      <c r="Q256" s="134">
        <v>2215.37</v>
      </c>
      <c r="R256" s="114">
        <v>1.1727160700018507E-2</v>
      </c>
      <c r="S256" s="113">
        <v>71.61</v>
      </c>
      <c r="T256" s="144">
        <v>0.8397819777283253</v>
      </c>
      <c r="U256" s="144">
        <v>703.62964200111048</v>
      </c>
      <c r="V256" s="145">
        <v>50.386918663699525</v>
      </c>
    </row>
    <row r="257" spans="1:22" ht="12.75" x14ac:dyDescent="0.2">
      <c r="A257" s="350"/>
      <c r="B257" s="33">
        <v>250</v>
      </c>
      <c r="C257" s="257" t="s">
        <v>355</v>
      </c>
      <c r="D257" s="257" t="s">
        <v>356</v>
      </c>
      <c r="E257" s="53" t="s">
        <v>339</v>
      </c>
      <c r="F257" s="53" t="s">
        <v>40</v>
      </c>
      <c r="G257" s="52">
        <v>20</v>
      </c>
      <c r="H257" s="52">
        <v>1975</v>
      </c>
      <c r="I257" s="113">
        <v>16.096</v>
      </c>
      <c r="J257" s="113">
        <v>2.15</v>
      </c>
      <c r="K257" s="113">
        <v>3.08</v>
      </c>
      <c r="L257" s="113">
        <v>-0.16</v>
      </c>
      <c r="M257" s="113"/>
      <c r="N257" s="113">
        <v>11.03</v>
      </c>
      <c r="O257" s="134">
        <v>937.3</v>
      </c>
      <c r="P257" s="113">
        <v>11.03</v>
      </c>
      <c r="Q257" s="134">
        <v>937.3</v>
      </c>
      <c r="R257" s="114">
        <v>1.1767843806678759E-2</v>
      </c>
      <c r="S257" s="113">
        <v>71.61</v>
      </c>
      <c r="T257" s="144">
        <v>0.84269529499626594</v>
      </c>
      <c r="U257" s="144">
        <v>706.07062840072558</v>
      </c>
      <c r="V257" s="145">
        <v>50.561717699775961</v>
      </c>
    </row>
    <row r="258" spans="1:22" ht="12.75" x14ac:dyDescent="0.2">
      <c r="A258" s="350"/>
      <c r="B258" s="33">
        <v>251</v>
      </c>
      <c r="C258" s="257" t="s">
        <v>355</v>
      </c>
      <c r="D258" s="257" t="s">
        <v>356</v>
      </c>
      <c r="E258" s="258" t="s">
        <v>339</v>
      </c>
      <c r="F258" s="80" t="s">
        <v>40</v>
      </c>
      <c r="G258" s="33">
        <v>20</v>
      </c>
      <c r="H258" s="33">
        <v>1975</v>
      </c>
      <c r="I258" s="36">
        <v>16.096</v>
      </c>
      <c r="J258" s="36">
        <v>2.15</v>
      </c>
      <c r="K258" s="36">
        <v>3.08</v>
      </c>
      <c r="L258" s="36">
        <v>-0.16</v>
      </c>
      <c r="M258" s="36"/>
      <c r="N258" s="36">
        <v>11.03</v>
      </c>
      <c r="O258" s="35">
        <v>937.3</v>
      </c>
      <c r="P258" s="36">
        <v>11.03</v>
      </c>
      <c r="Q258" s="35">
        <v>937.3</v>
      </c>
      <c r="R258" s="139">
        <v>1.1769999999999999E-2</v>
      </c>
      <c r="S258" s="36">
        <v>71.61</v>
      </c>
      <c r="T258" s="37">
        <v>0.84</v>
      </c>
      <c r="U258" s="37">
        <v>706.07</v>
      </c>
      <c r="V258" s="89">
        <v>50.56</v>
      </c>
    </row>
    <row r="259" spans="1:22" ht="12.75" x14ac:dyDescent="0.2">
      <c r="A259" s="350"/>
      <c r="B259" s="33">
        <v>252</v>
      </c>
      <c r="C259" s="257" t="s">
        <v>428</v>
      </c>
      <c r="D259" s="257" t="s">
        <v>434</v>
      </c>
      <c r="E259" s="53" t="s">
        <v>764</v>
      </c>
      <c r="F259" s="53" t="s">
        <v>39</v>
      </c>
      <c r="G259" s="52">
        <v>10</v>
      </c>
      <c r="H259" s="52">
        <v>1961</v>
      </c>
      <c r="I259" s="113">
        <v>7.4029999999999996</v>
      </c>
      <c r="J259" s="113">
        <v>0.46706500000000001</v>
      </c>
      <c r="K259" s="113">
        <v>1.5775110000000001</v>
      </c>
      <c r="L259" s="113">
        <v>9.3935000000000005E-2</v>
      </c>
      <c r="M259" s="113">
        <v>0</v>
      </c>
      <c r="N259" s="113">
        <v>5.2644890000000002</v>
      </c>
      <c r="O259" s="134">
        <v>442.2</v>
      </c>
      <c r="P259" s="113">
        <v>5.2644890000000002</v>
      </c>
      <c r="Q259" s="134">
        <v>442.2</v>
      </c>
      <c r="R259" s="114">
        <v>1.1900000000000001E-2</v>
      </c>
      <c r="S259" s="113">
        <v>72.266999999999996</v>
      </c>
      <c r="T259" s="144">
        <v>0.85997730000000006</v>
      </c>
      <c r="U259" s="144">
        <v>714.00000000000011</v>
      </c>
      <c r="V259" s="145">
        <v>51.598638000000008</v>
      </c>
    </row>
    <row r="260" spans="1:22" ht="12.75" x14ac:dyDescent="0.2">
      <c r="A260" s="350"/>
      <c r="B260" s="33">
        <v>253</v>
      </c>
      <c r="C260" s="48" t="s">
        <v>172</v>
      </c>
      <c r="D260" s="48" t="s">
        <v>173</v>
      </c>
      <c r="E260" s="34" t="s">
        <v>688</v>
      </c>
      <c r="F260" s="103" t="s">
        <v>175</v>
      </c>
      <c r="G260" s="49">
        <v>30</v>
      </c>
      <c r="H260" s="49" t="s">
        <v>51</v>
      </c>
      <c r="I260" s="157">
        <f>SUM(J260:N260)</f>
        <v>26.900000000000002</v>
      </c>
      <c r="J260" s="157">
        <v>1.9455</v>
      </c>
      <c r="K260" s="157">
        <v>4.4778000000000002</v>
      </c>
      <c r="L260" s="157">
        <v>-7.4999999999999997E-3</v>
      </c>
      <c r="M260" s="157">
        <v>0</v>
      </c>
      <c r="N260" s="157">
        <v>20.484200000000001</v>
      </c>
      <c r="O260" s="177">
        <v>1720.91</v>
      </c>
      <c r="P260" s="157">
        <f>N260</f>
        <v>20.484200000000001</v>
      </c>
      <c r="Q260" s="177">
        <f>O260</f>
        <v>1720.91</v>
      </c>
      <c r="R260" s="178">
        <f>P260/Q260</f>
        <v>1.1903121023179596E-2</v>
      </c>
      <c r="S260" s="157">
        <v>43.4</v>
      </c>
      <c r="T260" s="158">
        <f>R260*S260</f>
        <v>0.51659545240599447</v>
      </c>
      <c r="U260" s="158">
        <f>R260*60*1000</f>
        <v>714.1872613907758</v>
      </c>
      <c r="V260" s="159">
        <f>U260*S260/1000</f>
        <v>30.99572714435967</v>
      </c>
    </row>
    <row r="261" spans="1:22" ht="11.25" customHeight="1" x14ac:dyDescent="0.2">
      <c r="A261" s="350"/>
      <c r="B261" s="33">
        <v>254</v>
      </c>
      <c r="C261" s="257" t="s">
        <v>428</v>
      </c>
      <c r="D261" s="257" t="s">
        <v>434</v>
      </c>
      <c r="E261" s="53" t="s">
        <v>765</v>
      </c>
      <c r="F261" s="53" t="s">
        <v>39</v>
      </c>
      <c r="G261" s="52">
        <v>22</v>
      </c>
      <c r="H261" s="52">
        <v>1985</v>
      </c>
      <c r="I261" s="113">
        <v>19.821000000000002</v>
      </c>
      <c r="J261" s="113">
        <v>2.0199720000000001</v>
      </c>
      <c r="K261" s="113">
        <v>3.8291110000000002</v>
      </c>
      <c r="L261" s="113">
        <v>0.53002800000000005</v>
      </c>
      <c r="M261" s="113">
        <v>2.41947</v>
      </c>
      <c r="N261" s="113">
        <v>13.441888000000001</v>
      </c>
      <c r="O261" s="134">
        <v>1124.79</v>
      </c>
      <c r="P261" s="113">
        <v>13.441888000000001</v>
      </c>
      <c r="Q261" s="134">
        <v>1124.79</v>
      </c>
      <c r="R261" s="114">
        <v>1.1950000000000001E-2</v>
      </c>
      <c r="S261" s="113">
        <v>72.266999999999996</v>
      </c>
      <c r="T261" s="144">
        <v>0.86359065000000002</v>
      </c>
      <c r="U261" s="144">
        <v>717.00000000000011</v>
      </c>
      <c r="V261" s="145">
        <v>51.815439000000005</v>
      </c>
    </row>
    <row r="262" spans="1:22" ht="12.75" x14ac:dyDescent="0.2">
      <c r="A262" s="350"/>
      <c r="B262" s="33">
        <v>255</v>
      </c>
      <c r="C262" s="257" t="s">
        <v>355</v>
      </c>
      <c r="D262" s="257" t="s">
        <v>356</v>
      </c>
      <c r="E262" s="53" t="s">
        <v>332</v>
      </c>
      <c r="F262" s="53" t="s">
        <v>212</v>
      </c>
      <c r="G262" s="52">
        <v>40</v>
      </c>
      <c r="H262" s="52">
        <v>1975</v>
      </c>
      <c r="I262" s="113">
        <v>38.460999999999999</v>
      </c>
      <c r="J262" s="113">
        <v>3.85</v>
      </c>
      <c r="K262" s="113">
        <v>7.82</v>
      </c>
      <c r="L262" s="113">
        <v>-0.03</v>
      </c>
      <c r="M262" s="113"/>
      <c r="N262" s="113">
        <v>26.82</v>
      </c>
      <c r="O262" s="134">
        <v>2232.09</v>
      </c>
      <c r="P262" s="113">
        <v>26.82</v>
      </c>
      <c r="Q262" s="134">
        <v>2232.09</v>
      </c>
      <c r="R262" s="114">
        <v>1.201564453046248E-2</v>
      </c>
      <c r="S262" s="113">
        <v>71.61</v>
      </c>
      <c r="T262" s="144">
        <v>0.8604403048264182</v>
      </c>
      <c r="U262" s="144">
        <v>720.93867182774886</v>
      </c>
      <c r="V262" s="145">
        <v>51.626418289585096</v>
      </c>
    </row>
    <row r="263" spans="1:22" ht="12.75" x14ac:dyDescent="0.2">
      <c r="A263" s="350"/>
      <c r="B263" s="33">
        <v>256</v>
      </c>
      <c r="C263" s="257" t="s">
        <v>355</v>
      </c>
      <c r="D263" s="257" t="s">
        <v>356</v>
      </c>
      <c r="E263" s="53" t="s">
        <v>336</v>
      </c>
      <c r="F263" s="53" t="s">
        <v>212</v>
      </c>
      <c r="G263" s="52">
        <v>20</v>
      </c>
      <c r="H263" s="52">
        <v>1975</v>
      </c>
      <c r="I263" s="113">
        <v>18.251000000000001</v>
      </c>
      <c r="J263" s="113">
        <v>1.92</v>
      </c>
      <c r="K263" s="113">
        <v>3.82</v>
      </c>
      <c r="L263" s="113">
        <v>0.02</v>
      </c>
      <c r="M263" s="113"/>
      <c r="N263" s="113">
        <v>12.51</v>
      </c>
      <c r="O263" s="134">
        <v>1032.29</v>
      </c>
      <c r="P263" s="113">
        <v>12.51</v>
      </c>
      <c r="Q263" s="134">
        <v>1032.29</v>
      </c>
      <c r="R263" s="114">
        <v>1.2118687578103053E-2</v>
      </c>
      <c r="S263" s="113">
        <v>71.61</v>
      </c>
      <c r="T263" s="144">
        <v>0.86781921746795965</v>
      </c>
      <c r="U263" s="144">
        <v>727.12125468618319</v>
      </c>
      <c r="V263" s="145">
        <v>52.069153048077574</v>
      </c>
    </row>
    <row r="264" spans="1:22" ht="12.75" x14ac:dyDescent="0.2">
      <c r="A264" s="350"/>
      <c r="B264" s="33">
        <v>257</v>
      </c>
      <c r="C264" s="257" t="s">
        <v>428</v>
      </c>
      <c r="D264" s="257" t="s">
        <v>434</v>
      </c>
      <c r="E264" s="53" t="s">
        <v>766</v>
      </c>
      <c r="F264" s="53" t="s">
        <v>39</v>
      </c>
      <c r="G264" s="52">
        <v>16</v>
      </c>
      <c r="H264" s="52">
        <v>1968</v>
      </c>
      <c r="I264" s="113">
        <v>10.694000000000001</v>
      </c>
      <c r="J264" s="113">
        <v>1.237452</v>
      </c>
      <c r="K264" s="113">
        <v>1.6666449999999999</v>
      </c>
      <c r="L264" s="113">
        <v>0.117108</v>
      </c>
      <c r="M264" s="113">
        <v>1.3810929999999999</v>
      </c>
      <c r="N264" s="113">
        <v>7.6727869999999996</v>
      </c>
      <c r="O264" s="134">
        <v>626.73</v>
      </c>
      <c r="P264" s="113">
        <v>7.6727869999999996</v>
      </c>
      <c r="Q264" s="134">
        <v>626.73</v>
      </c>
      <c r="R264" s="114">
        <v>1.2239999999999999E-2</v>
      </c>
      <c r="S264" s="113">
        <v>72.266999999999996</v>
      </c>
      <c r="T264" s="144">
        <v>0.88454807999999985</v>
      </c>
      <c r="U264" s="144">
        <v>734.4</v>
      </c>
      <c r="V264" s="145">
        <v>53.07288479999999</v>
      </c>
    </row>
    <row r="265" spans="1:22" ht="12.75" x14ac:dyDescent="0.2">
      <c r="A265" s="350"/>
      <c r="B265" s="33">
        <v>258</v>
      </c>
      <c r="C265" s="257" t="s">
        <v>213</v>
      </c>
      <c r="D265" s="257" t="s">
        <v>447</v>
      </c>
      <c r="E265" s="48" t="s">
        <v>454</v>
      </c>
      <c r="F265" s="80" t="s">
        <v>214</v>
      </c>
      <c r="G265" s="33">
        <v>6</v>
      </c>
      <c r="H265" s="33">
        <v>1979</v>
      </c>
      <c r="I265" s="36">
        <v>5.9</v>
      </c>
      <c r="J265" s="36">
        <v>0.4</v>
      </c>
      <c r="K265" s="36">
        <v>1.4</v>
      </c>
      <c r="L265" s="36">
        <v>0.2</v>
      </c>
      <c r="M265" s="36">
        <v>0</v>
      </c>
      <c r="N265" s="36">
        <v>3.9</v>
      </c>
      <c r="O265" s="35">
        <v>316.7</v>
      </c>
      <c r="P265" s="36">
        <v>3.9</v>
      </c>
      <c r="Q265" s="35">
        <v>316.7</v>
      </c>
      <c r="R265" s="139">
        <v>1.231E-2</v>
      </c>
      <c r="S265" s="36">
        <v>77.28</v>
      </c>
      <c r="T265" s="37">
        <v>0.95</v>
      </c>
      <c r="U265" s="37">
        <v>738.87</v>
      </c>
      <c r="V265" s="89">
        <v>57.1</v>
      </c>
    </row>
    <row r="266" spans="1:22" ht="12.75" x14ac:dyDescent="0.2">
      <c r="A266" s="350"/>
      <c r="B266" s="33">
        <v>259</v>
      </c>
      <c r="C266" s="257" t="s">
        <v>236</v>
      </c>
      <c r="D266" s="257" t="s">
        <v>237</v>
      </c>
      <c r="E266" s="53" t="s">
        <v>261</v>
      </c>
      <c r="F266" s="53" t="s">
        <v>40</v>
      </c>
      <c r="G266" s="52">
        <v>18</v>
      </c>
      <c r="H266" s="52" t="s">
        <v>51</v>
      </c>
      <c r="I266" s="56">
        <v>1.5030000000000001</v>
      </c>
      <c r="J266" s="56">
        <v>0.153</v>
      </c>
      <c r="K266" s="56">
        <v>0.02</v>
      </c>
      <c r="L266" s="56">
        <v>0</v>
      </c>
      <c r="M266" s="113">
        <v>0</v>
      </c>
      <c r="N266" s="113">
        <v>1.33</v>
      </c>
      <c r="O266" s="134">
        <v>107.98</v>
      </c>
      <c r="P266" s="113">
        <v>1.33</v>
      </c>
      <c r="Q266" s="134">
        <v>107.98</v>
      </c>
      <c r="R266" s="114">
        <v>1.2317095758473791E-2</v>
      </c>
      <c r="S266" s="113">
        <v>64.31</v>
      </c>
      <c r="T266" s="144">
        <v>0.79211242822744954</v>
      </c>
      <c r="U266" s="144">
        <v>739.02574550842746</v>
      </c>
      <c r="V266" s="145">
        <v>47.526745693646973</v>
      </c>
    </row>
    <row r="267" spans="1:22" ht="12.75" x14ac:dyDescent="0.2">
      <c r="A267" s="350"/>
      <c r="B267" s="33">
        <v>260</v>
      </c>
      <c r="C267" s="257" t="s">
        <v>428</v>
      </c>
      <c r="D267" s="257" t="s">
        <v>434</v>
      </c>
      <c r="E267" s="53" t="s">
        <v>767</v>
      </c>
      <c r="F267" s="53" t="s">
        <v>39</v>
      </c>
      <c r="G267" s="52">
        <v>10</v>
      </c>
      <c r="H267" s="52">
        <v>1963</v>
      </c>
      <c r="I267" s="113">
        <v>7.5279999999999996</v>
      </c>
      <c r="J267" s="113">
        <v>0.45488000000000001</v>
      </c>
      <c r="K267" s="113">
        <v>1.2847109999999999</v>
      </c>
      <c r="L267" s="113">
        <v>0.20812</v>
      </c>
      <c r="M267" s="113">
        <v>1.0044519999999999</v>
      </c>
      <c r="N267" s="113">
        <v>5.5802889999999996</v>
      </c>
      <c r="O267" s="134">
        <v>452.14</v>
      </c>
      <c r="P267" s="113">
        <v>5.5802889999999996</v>
      </c>
      <c r="Q267" s="134">
        <v>452.14</v>
      </c>
      <c r="R267" s="114">
        <v>1.234E-2</v>
      </c>
      <c r="S267" s="113">
        <v>72.266999999999996</v>
      </c>
      <c r="T267" s="144">
        <v>0.89177477999999999</v>
      </c>
      <c r="U267" s="144">
        <v>740.40000000000009</v>
      </c>
      <c r="V267" s="145">
        <v>53.506486800000005</v>
      </c>
    </row>
    <row r="268" spans="1:22" ht="12.75" x14ac:dyDescent="0.2">
      <c r="A268" s="350"/>
      <c r="B268" s="33">
        <v>261</v>
      </c>
      <c r="C268" s="257" t="s">
        <v>608</v>
      </c>
      <c r="D268" s="257" t="s">
        <v>614</v>
      </c>
      <c r="E268" s="48" t="s">
        <v>611</v>
      </c>
      <c r="F268" s="80" t="s">
        <v>212</v>
      </c>
      <c r="G268" s="33">
        <v>25</v>
      </c>
      <c r="H268" s="33" t="s">
        <v>610</v>
      </c>
      <c r="I268" s="36">
        <v>17.957000000000001</v>
      </c>
      <c r="J268" s="36">
        <v>1.7250000000000001</v>
      </c>
      <c r="K268" s="36">
        <v>2.2709999999999999</v>
      </c>
      <c r="L268" s="36">
        <v>0.67200000000000004</v>
      </c>
      <c r="M268" s="36"/>
      <c r="N268" s="36">
        <v>13.289</v>
      </c>
      <c r="O268" s="35">
        <v>1073.72</v>
      </c>
      <c r="P268" s="36">
        <v>13.29</v>
      </c>
      <c r="Q268" s="35">
        <v>1073.72</v>
      </c>
      <c r="R268" s="139">
        <v>1.238E-2</v>
      </c>
      <c r="S268" s="36">
        <v>72.92</v>
      </c>
      <c r="T268" s="37">
        <v>0.9</v>
      </c>
      <c r="U268" s="37">
        <v>742.6</v>
      </c>
      <c r="V268" s="89">
        <v>54.15</v>
      </c>
    </row>
    <row r="269" spans="1:22" ht="12.75" x14ac:dyDescent="0.2">
      <c r="A269" s="350"/>
      <c r="B269" s="33">
        <v>262</v>
      </c>
      <c r="C269" s="257" t="s">
        <v>139</v>
      </c>
      <c r="D269" s="257" t="s">
        <v>140</v>
      </c>
      <c r="E269" s="53" t="s">
        <v>668</v>
      </c>
      <c r="F269" s="53" t="s">
        <v>39</v>
      </c>
      <c r="G269" s="52">
        <v>35</v>
      </c>
      <c r="H269" s="52">
        <v>1971</v>
      </c>
      <c r="I269" s="113">
        <v>31.207999999999998</v>
      </c>
      <c r="J269" s="113">
        <v>3.1619999999999999</v>
      </c>
      <c r="K269" s="113">
        <v>3.7160000000000002</v>
      </c>
      <c r="L269" s="113">
        <v>-0.26100000000000001</v>
      </c>
      <c r="M269" s="113"/>
      <c r="N269" s="113">
        <v>24.33</v>
      </c>
      <c r="O269" s="134">
        <v>1947.3</v>
      </c>
      <c r="P269" s="113">
        <v>24.33</v>
      </c>
      <c r="Q269" s="134">
        <v>1947.3</v>
      </c>
      <c r="R269" s="114">
        <v>1.2494222769989216E-2</v>
      </c>
      <c r="S269" s="113">
        <v>51.6661</v>
      </c>
      <c r="T269" s="144">
        <v>0.64552776305653981</v>
      </c>
      <c r="U269" s="144">
        <v>749.65336619935294</v>
      </c>
      <c r="V269" s="145">
        <v>38.731665783392387</v>
      </c>
    </row>
    <row r="270" spans="1:22" ht="12.75" x14ac:dyDescent="0.2">
      <c r="A270" s="350"/>
      <c r="B270" s="33">
        <v>263</v>
      </c>
      <c r="C270" s="257" t="s">
        <v>236</v>
      </c>
      <c r="D270" s="257" t="s">
        <v>237</v>
      </c>
      <c r="E270" s="53" t="s">
        <v>818</v>
      </c>
      <c r="F270" s="53" t="s">
        <v>40</v>
      </c>
      <c r="G270" s="52">
        <v>36</v>
      </c>
      <c r="H270" s="52" t="s">
        <v>51</v>
      </c>
      <c r="I270" s="56">
        <v>25.856000000000002</v>
      </c>
      <c r="J270" s="56">
        <v>2.2200000000000002</v>
      </c>
      <c r="K270" s="56">
        <v>4.5449999999999999</v>
      </c>
      <c r="L270" s="56">
        <v>0</v>
      </c>
      <c r="M270" s="113">
        <v>0</v>
      </c>
      <c r="N270" s="113">
        <v>19.091000000000001</v>
      </c>
      <c r="O270" s="134">
        <v>1527.82</v>
      </c>
      <c r="P270" s="113">
        <v>19.091000000000001</v>
      </c>
      <c r="Q270" s="134">
        <v>1527.82</v>
      </c>
      <c r="R270" s="114">
        <v>1.2495581940280925E-2</v>
      </c>
      <c r="S270" s="113">
        <v>64.31</v>
      </c>
      <c r="T270" s="144">
        <v>0.80359087457946632</v>
      </c>
      <c r="U270" s="144">
        <v>749.73491641685553</v>
      </c>
      <c r="V270" s="145">
        <v>48.215452474767986</v>
      </c>
    </row>
    <row r="271" spans="1:22" ht="12.75" x14ac:dyDescent="0.2">
      <c r="A271" s="350"/>
      <c r="B271" s="33">
        <v>264</v>
      </c>
      <c r="C271" s="257" t="s">
        <v>236</v>
      </c>
      <c r="D271" s="257" t="s">
        <v>237</v>
      </c>
      <c r="E271" s="53" t="s">
        <v>247</v>
      </c>
      <c r="F271" s="53" t="s">
        <v>212</v>
      </c>
      <c r="G271" s="52">
        <v>19</v>
      </c>
      <c r="H271" s="52" t="s">
        <v>51</v>
      </c>
      <c r="I271" s="56">
        <v>14.986999999999998</v>
      </c>
      <c r="J271" s="56">
        <v>1.4279999999999999</v>
      </c>
      <c r="K271" s="56">
        <v>1.1220000000000001</v>
      </c>
      <c r="L271" s="56">
        <v>0</v>
      </c>
      <c r="M271" s="113">
        <v>0</v>
      </c>
      <c r="N271" s="113">
        <v>12.436999999999999</v>
      </c>
      <c r="O271" s="134">
        <v>986.21</v>
      </c>
      <c r="P271" s="113">
        <v>12.436999999999999</v>
      </c>
      <c r="Q271" s="134">
        <v>986.21</v>
      </c>
      <c r="R271" s="114">
        <v>1.2610904371279949E-2</v>
      </c>
      <c r="S271" s="113">
        <v>64.31</v>
      </c>
      <c r="T271" s="144">
        <v>0.81100726011701352</v>
      </c>
      <c r="U271" s="144">
        <v>756.65426227679689</v>
      </c>
      <c r="V271" s="145">
        <v>48.660435607020808</v>
      </c>
    </row>
    <row r="272" spans="1:22" ht="12.75" x14ac:dyDescent="0.2">
      <c r="A272" s="350"/>
      <c r="B272" s="33">
        <v>265</v>
      </c>
      <c r="C272" s="257" t="s">
        <v>608</v>
      </c>
      <c r="D272" s="257" t="s">
        <v>614</v>
      </c>
      <c r="E272" s="48" t="s">
        <v>852</v>
      </c>
      <c r="F272" s="80" t="s">
        <v>40</v>
      </c>
      <c r="G272" s="33">
        <v>50</v>
      </c>
      <c r="H272" s="33" t="s">
        <v>610</v>
      </c>
      <c r="I272" s="36">
        <v>57.524999999999999</v>
      </c>
      <c r="J272" s="36">
        <v>4.157</v>
      </c>
      <c r="K272" s="36">
        <v>9.7330000000000005</v>
      </c>
      <c r="L272" s="36">
        <v>1.198</v>
      </c>
      <c r="M272" s="36"/>
      <c r="N272" s="36">
        <v>42.436999999999998</v>
      </c>
      <c r="O272" s="35">
        <v>3356.03</v>
      </c>
      <c r="P272" s="36">
        <v>42.44</v>
      </c>
      <c r="Q272" s="35">
        <v>3356.03</v>
      </c>
      <c r="R272" s="139">
        <v>1.265E-2</v>
      </c>
      <c r="S272" s="36">
        <v>72.92</v>
      </c>
      <c r="T272" s="37">
        <v>0.92</v>
      </c>
      <c r="U272" s="37">
        <v>758.7</v>
      </c>
      <c r="V272" s="89">
        <v>55.32</v>
      </c>
    </row>
    <row r="273" spans="1:22" ht="12.75" x14ac:dyDescent="0.2">
      <c r="A273" s="350"/>
      <c r="B273" s="33">
        <v>266</v>
      </c>
      <c r="C273" s="48" t="s">
        <v>172</v>
      </c>
      <c r="D273" s="48" t="s">
        <v>173</v>
      </c>
      <c r="E273" s="34" t="s">
        <v>550</v>
      </c>
      <c r="F273" s="34" t="s">
        <v>175</v>
      </c>
      <c r="G273" s="49">
        <v>55</v>
      </c>
      <c r="H273" s="49" t="s">
        <v>51</v>
      </c>
      <c r="I273" s="157">
        <f>SUM(J273:N273)</f>
        <v>49</v>
      </c>
      <c r="J273" s="157">
        <v>4.0487000000000002</v>
      </c>
      <c r="K273" s="157">
        <v>12.095800000000001</v>
      </c>
      <c r="L273" s="157">
        <v>1.2042999999999999</v>
      </c>
      <c r="M273" s="157">
        <v>0</v>
      </c>
      <c r="N273" s="157">
        <v>31.651199999999999</v>
      </c>
      <c r="O273" s="177">
        <v>2498.98</v>
      </c>
      <c r="P273" s="157">
        <f>N273</f>
        <v>31.651199999999999</v>
      </c>
      <c r="Q273" s="177">
        <f>O273</f>
        <v>2498.98</v>
      </c>
      <c r="R273" s="178">
        <f>P273/Q273</f>
        <v>1.266564758421436E-2</v>
      </c>
      <c r="S273" s="157">
        <v>43.4</v>
      </c>
      <c r="T273" s="158">
        <f>R273*S273</f>
        <v>0.54968910515490321</v>
      </c>
      <c r="U273" s="158">
        <f>R273*60*1000</f>
        <v>759.93885505286164</v>
      </c>
      <c r="V273" s="159">
        <f>U273*S273/1000</f>
        <v>32.981346309294196</v>
      </c>
    </row>
    <row r="274" spans="1:22" ht="12.75" x14ac:dyDescent="0.2">
      <c r="A274" s="350"/>
      <c r="B274" s="33">
        <v>267</v>
      </c>
      <c r="C274" s="257" t="s">
        <v>236</v>
      </c>
      <c r="D274" s="257" t="s">
        <v>237</v>
      </c>
      <c r="E274" s="53" t="s">
        <v>245</v>
      </c>
      <c r="F274" s="53" t="s">
        <v>212</v>
      </c>
      <c r="G274" s="52">
        <v>20</v>
      </c>
      <c r="H274" s="52" t="s">
        <v>246</v>
      </c>
      <c r="I274" s="56">
        <v>14.833</v>
      </c>
      <c r="J274" s="56">
        <v>1.2749999999999999</v>
      </c>
      <c r="K274" s="56">
        <v>1.1220000000000001</v>
      </c>
      <c r="L274" s="56">
        <v>0</v>
      </c>
      <c r="M274" s="113">
        <v>0</v>
      </c>
      <c r="N274" s="113">
        <v>12.436</v>
      </c>
      <c r="O274" s="134">
        <v>981.33</v>
      </c>
      <c r="P274" s="113">
        <v>12.436</v>
      </c>
      <c r="Q274" s="134">
        <v>981.33</v>
      </c>
      <c r="R274" s="114">
        <v>1.2672597393333537E-2</v>
      </c>
      <c r="S274" s="113">
        <v>64.31</v>
      </c>
      <c r="T274" s="144">
        <v>0.81497473836527978</v>
      </c>
      <c r="U274" s="144">
        <v>760.35584360001224</v>
      </c>
      <c r="V274" s="145">
        <v>48.898484301916788</v>
      </c>
    </row>
    <row r="275" spans="1:22" ht="12.75" x14ac:dyDescent="0.2">
      <c r="A275" s="350"/>
      <c r="B275" s="33">
        <v>268</v>
      </c>
      <c r="C275" s="48" t="s">
        <v>172</v>
      </c>
      <c r="D275" s="48" t="s">
        <v>173</v>
      </c>
      <c r="E275" s="34" t="s">
        <v>689</v>
      </c>
      <c r="F275" s="34" t="s">
        <v>175</v>
      </c>
      <c r="G275" s="49">
        <v>30</v>
      </c>
      <c r="H275" s="49" t="s">
        <v>51</v>
      </c>
      <c r="I275" s="157">
        <f>SUM(J275:N275)</f>
        <v>28.099899999999998</v>
      </c>
      <c r="J275" s="157">
        <v>2.2345999999999999</v>
      </c>
      <c r="K275" s="157">
        <v>4.4885999999999999</v>
      </c>
      <c r="L275" s="157">
        <v>-0.34770000000000001</v>
      </c>
      <c r="M275" s="157">
        <v>0</v>
      </c>
      <c r="N275" s="157">
        <v>21.724399999999999</v>
      </c>
      <c r="O275" s="177">
        <v>1713.08</v>
      </c>
      <c r="P275" s="157">
        <f>N275</f>
        <v>21.724399999999999</v>
      </c>
      <c r="Q275" s="177">
        <f>O275</f>
        <v>1713.08</v>
      </c>
      <c r="R275" s="178">
        <f>P275/Q275</f>
        <v>1.2681485978471525E-2</v>
      </c>
      <c r="S275" s="157">
        <v>43.4</v>
      </c>
      <c r="T275" s="158">
        <f>R275*S275</f>
        <v>0.55037649146566414</v>
      </c>
      <c r="U275" s="158">
        <f>R275*60*1000</f>
        <v>760.88915870829157</v>
      </c>
      <c r="V275" s="159">
        <f>U275*S275/1000</f>
        <v>33.022589487939854</v>
      </c>
    </row>
    <row r="276" spans="1:22" ht="12.75" x14ac:dyDescent="0.2">
      <c r="A276" s="350"/>
      <c r="B276" s="33">
        <v>269</v>
      </c>
      <c r="C276" s="257" t="s">
        <v>213</v>
      </c>
      <c r="D276" s="257" t="s">
        <v>447</v>
      </c>
      <c r="E276" s="48" t="s">
        <v>227</v>
      </c>
      <c r="F276" s="80" t="s">
        <v>455</v>
      </c>
      <c r="G276" s="33">
        <v>40</v>
      </c>
      <c r="H276" s="33">
        <v>1973</v>
      </c>
      <c r="I276" s="36">
        <v>34.299999999999997</v>
      </c>
      <c r="J276" s="36">
        <v>2.5</v>
      </c>
      <c r="K276" s="36">
        <v>5.7</v>
      </c>
      <c r="L276" s="36">
        <v>1.1000000000000001</v>
      </c>
      <c r="M276" s="36">
        <v>0</v>
      </c>
      <c r="N276" s="36">
        <v>25</v>
      </c>
      <c r="O276" s="35">
        <v>1952.5</v>
      </c>
      <c r="P276" s="36">
        <v>25</v>
      </c>
      <c r="Q276" s="35">
        <v>1952.5</v>
      </c>
      <c r="R276" s="139">
        <v>1.2800000000000001E-2</v>
      </c>
      <c r="S276" s="36">
        <v>77.28</v>
      </c>
      <c r="T276" s="37">
        <v>0.99</v>
      </c>
      <c r="U276" s="37">
        <v>768.25</v>
      </c>
      <c r="V276" s="89">
        <v>59.37</v>
      </c>
    </row>
    <row r="277" spans="1:22" ht="12.75" x14ac:dyDescent="0.2">
      <c r="A277" s="350"/>
      <c r="B277" s="33">
        <v>270</v>
      </c>
      <c r="C277" s="257" t="s">
        <v>137</v>
      </c>
      <c r="D277" s="257" t="s">
        <v>138</v>
      </c>
      <c r="E277" s="53" t="s">
        <v>636</v>
      </c>
      <c r="F277" s="53" t="s">
        <v>385</v>
      </c>
      <c r="G277" s="52">
        <v>19</v>
      </c>
      <c r="H277" s="52">
        <v>2007</v>
      </c>
      <c r="I277" s="113">
        <v>14.614599999999999</v>
      </c>
      <c r="J277" s="113">
        <v>2.8050000000000002</v>
      </c>
      <c r="K277" s="113">
        <v>0</v>
      </c>
      <c r="L277" s="113">
        <v>0.81599999999999995</v>
      </c>
      <c r="M277" s="113">
        <v>0.2472</v>
      </c>
      <c r="N277" s="113">
        <v>10.7464</v>
      </c>
      <c r="O277" s="134">
        <v>856.06</v>
      </c>
      <c r="P277" s="113">
        <v>10.993499999999999</v>
      </c>
      <c r="Q277" s="134">
        <v>856.06</v>
      </c>
      <c r="R277" s="114">
        <v>1.2841973693432703E-2</v>
      </c>
      <c r="S277" s="113">
        <v>58.97</v>
      </c>
      <c r="T277" s="144">
        <v>0.75729118870172651</v>
      </c>
      <c r="U277" s="144">
        <v>770.5184216059622</v>
      </c>
      <c r="V277" s="145">
        <v>45.43747132210359</v>
      </c>
    </row>
    <row r="278" spans="1:22" ht="12.75" x14ac:dyDescent="0.2">
      <c r="A278" s="350"/>
      <c r="B278" s="33">
        <v>271</v>
      </c>
      <c r="C278" s="257" t="s">
        <v>139</v>
      </c>
      <c r="D278" s="257" t="s">
        <v>140</v>
      </c>
      <c r="E278" s="53" t="s">
        <v>669</v>
      </c>
      <c r="F278" s="53" t="s">
        <v>39</v>
      </c>
      <c r="G278" s="52">
        <v>13</v>
      </c>
      <c r="H278" s="52">
        <v>1954</v>
      </c>
      <c r="I278" s="113">
        <v>9.9879999999999995</v>
      </c>
      <c r="J278" s="113">
        <v>1.02</v>
      </c>
      <c r="K278" s="113">
        <v>1.69</v>
      </c>
      <c r="L278" s="113">
        <v>0.248</v>
      </c>
      <c r="M278" s="113">
        <v>1.31</v>
      </c>
      <c r="N278" s="113">
        <v>5.968</v>
      </c>
      <c r="O278" s="134">
        <v>562.44000000000005</v>
      </c>
      <c r="P278" s="113">
        <v>7.2779999999999996</v>
      </c>
      <c r="Q278" s="134">
        <v>562.44000000000005</v>
      </c>
      <c r="R278" s="114">
        <v>1.2940046938340088E-2</v>
      </c>
      <c r="S278" s="113">
        <v>51.6661</v>
      </c>
      <c r="T278" s="144">
        <v>0.66856175912097282</v>
      </c>
      <c r="U278" s="144">
        <v>776.40281630040533</v>
      </c>
      <c r="V278" s="145">
        <v>40.113705547258377</v>
      </c>
    </row>
    <row r="279" spans="1:22" ht="12.75" x14ac:dyDescent="0.2">
      <c r="A279" s="350"/>
      <c r="B279" s="33">
        <v>272</v>
      </c>
      <c r="C279" s="257" t="s">
        <v>210</v>
      </c>
      <c r="D279" s="257" t="s">
        <v>211</v>
      </c>
      <c r="E279" s="53" t="s">
        <v>805</v>
      </c>
      <c r="F279" s="53" t="s">
        <v>39</v>
      </c>
      <c r="G279" s="52">
        <v>10</v>
      </c>
      <c r="H279" s="52">
        <v>1978</v>
      </c>
      <c r="I279" s="113">
        <v>10.24</v>
      </c>
      <c r="J279" s="113">
        <v>0.52600000000000002</v>
      </c>
      <c r="K279" s="113">
        <v>2.4249999999999998</v>
      </c>
      <c r="L279" s="113">
        <v>1.7999999999999999E-2</v>
      </c>
      <c r="M279" s="113"/>
      <c r="N279" s="113">
        <v>7.1509999999999998</v>
      </c>
      <c r="O279" s="134">
        <v>551.02</v>
      </c>
      <c r="P279" s="113">
        <v>7.1509999999999998</v>
      </c>
      <c r="Q279" s="134">
        <v>551.02</v>
      </c>
      <c r="R279" s="114">
        <v>1.297775035388915E-2</v>
      </c>
      <c r="S279" s="113">
        <v>71</v>
      </c>
      <c r="T279" s="144">
        <v>0.92142027512612967</v>
      </c>
      <c r="U279" s="144">
        <v>778.66502123334897</v>
      </c>
      <c r="V279" s="145">
        <v>55.285216507567775</v>
      </c>
    </row>
    <row r="280" spans="1:22" ht="12.75" x14ac:dyDescent="0.2">
      <c r="A280" s="350"/>
      <c r="B280" s="33">
        <v>273</v>
      </c>
      <c r="C280" s="257" t="s">
        <v>306</v>
      </c>
      <c r="D280" s="257" t="s">
        <v>307</v>
      </c>
      <c r="E280" s="48" t="s">
        <v>316</v>
      </c>
      <c r="F280" s="80" t="s">
        <v>175</v>
      </c>
      <c r="G280" s="33">
        <v>12</v>
      </c>
      <c r="H280" s="33">
        <v>1987</v>
      </c>
      <c r="I280" s="36">
        <v>9.1999999999999993</v>
      </c>
      <c r="J280" s="36">
        <v>0</v>
      </c>
      <c r="K280" s="36">
        <v>0</v>
      </c>
      <c r="L280" s="36">
        <v>0</v>
      </c>
      <c r="M280" s="36"/>
      <c r="N280" s="36">
        <v>9.1999999999999993</v>
      </c>
      <c r="O280" s="35">
        <v>711.7</v>
      </c>
      <c r="P280" s="36">
        <v>9.1999999999999993</v>
      </c>
      <c r="Q280" s="35">
        <v>711.7</v>
      </c>
      <c r="R280" s="139">
        <v>1.299E-2</v>
      </c>
      <c r="S280" s="36">
        <v>60</v>
      </c>
      <c r="T280" s="37">
        <v>0.78</v>
      </c>
      <c r="U280" s="37">
        <v>779.4</v>
      </c>
      <c r="V280" s="89">
        <v>46.76</v>
      </c>
    </row>
    <row r="281" spans="1:22" ht="12.75" x14ac:dyDescent="0.2">
      <c r="A281" s="350"/>
      <c r="B281" s="33">
        <v>274</v>
      </c>
      <c r="C281" s="257" t="s">
        <v>608</v>
      </c>
      <c r="D281" s="257" t="s">
        <v>614</v>
      </c>
      <c r="E281" s="48" t="s">
        <v>850</v>
      </c>
      <c r="F281" s="80" t="s">
        <v>40</v>
      </c>
      <c r="G281" s="33">
        <v>60</v>
      </c>
      <c r="H281" s="33" t="s">
        <v>610</v>
      </c>
      <c r="I281" s="36">
        <v>62.165999999999997</v>
      </c>
      <c r="J281" s="36">
        <v>5.9960000000000004</v>
      </c>
      <c r="K281" s="36">
        <v>12.664999999999999</v>
      </c>
      <c r="L281" s="36">
        <v>1.042</v>
      </c>
      <c r="M281" s="36"/>
      <c r="N281" s="36">
        <v>42.463000000000001</v>
      </c>
      <c r="O281" s="35">
        <v>3266.52</v>
      </c>
      <c r="P281" s="36">
        <v>42.46</v>
      </c>
      <c r="Q281" s="35">
        <v>3266.52</v>
      </c>
      <c r="R281" s="139">
        <v>1.2999999999999999E-2</v>
      </c>
      <c r="S281" s="36">
        <v>72.92</v>
      </c>
      <c r="T281" s="37">
        <v>0.95</v>
      </c>
      <c r="U281" s="37">
        <v>779.97</v>
      </c>
      <c r="V281" s="89">
        <v>56.88</v>
      </c>
    </row>
    <row r="282" spans="1:22" ht="12.75" x14ac:dyDescent="0.2">
      <c r="A282" s="350"/>
      <c r="B282" s="33">
        <v>275</v>
      </c>
      <c r="C282" s="257" t="s">
        <v>355</v>
      </c>
      <c r="D282" s="257" t="s">
        <v>356</v>
      </c>
      <c r="E282" s="53" t="s">
        <v>590</v>
      </c>
      <c r="F282" s="53" t="s">
        <v>591</v>
      </c>
      <c r="G282" s="52">
        <v>20</v>
      </c>
      <c r="H282" s="52">
        <v>1975</v>
      </c>
      <c r="I282" s="113">
        <v>19.780999999999999</v>
      </c>
      <c r="J282" s="113">
        <v>2.21</v>
      </c>
      <c r="K282" s="113">
        <v>4.4000000000000004</v>
      </c>
      <c r="L282" s="113">
        <v>-0.27</v>
      </c>
      <c r="M282" s="113"/>
      <c r="N282" s="113">
        <v>13.44</v>
      </c>
      <c r="O282" s="134">
        <v>1032.8900000000001</v>
      </c>
      <c r="P282" s="113">
        <v>13.44</v>
      </c>
      <c r="Q282" s="134">
        <v>1032.8900000000001</v>
      </c>
      <c r="R282" s="114">
        <v>1.3012034195316054E-2</v>
      </c>
      <c r="S282" s="113">
        <v>71.61</v>
      </c>
      <c r="T282" s="144">
        <v>0.93179176872658265</v>
      </c>
      <c r="U282" s="144">
        <v>780.72205171896326</v>
      </c>
      <c r="V282" s="145">
        <v>55.907506123594963</v>
      </c>
    </row>
    <row r="283" spans="1:22" ht="12.75" x14ac:dyDescent="0.2">
      <c r="A283" s="350"/>
      <c r="B283" s="33">
        <v>276</v>
      </c>
      <c r="C283" s="257" t="s">
        <v>213</v>
      </c>
      <c r="D283" s="257" t="s">
        <v>447</v>
      </c>
      <c r="E283" s="48" t="s">
        <v>224</v>
      </c>
      <c r="F283" s="80" t="s">
        <v>214</v>
      </c>
      <c r="G283" s="33">
        <v>13</v>
      </c>
      <c r="H283" s="33">
        <v>1985</v>
      </c>
      <c r="I283" s="36">
        <v>12.4</v>
      </c>
      <c r="J283" s="36">
        <v>1</v>
      </c>
      <c r="K283" s="36">
        <v>2.1</v>
      </c>
      <c r="L283" s="36">
        <v>0.1</v>
      </c>
      <c r="M283" s="36">
        <v>0</v>
      </c>
      <c r="N283" s="36">
        <v>9.1999999999999993</v>
      </c>
      <c r="O283" s="35">
        <v>703.6</v>
      </c>
      <c r="P283" s="36">
        <v>9.1999999999999993</v>
      </c>
      <c r="Q283" s="35">
        <v>703.6</v>
      </c>
      <c r="R283" s="139">
        <v>1.308E-2</v>
      </c>
      <c r="S283" s="36">
        <v>77.28</v>
      </c>
      <c r="T283" s="37">
        <v>1.01</v>
      </c>
      <c r="U283" s="37">
        <v>784.54</v>
      </c>
      <c r="V283" s="89">
        <v>60.63</v>
      </c>
    </row>
    <row r="284" spans="1:22" ht="12.75" x14ac:dyDescent="0.2">
      <c r="A284" s="350"/>
      <c r="B284" s="33">
        <v>277</v>
      </c>
      <c r="C284" s="257" t="s">
        <v>213</v>
      </c>
      <c r="D284" s="257" t="s">
        <v>447</v>
      </c>
      <c r="E284" s="48" t="s">
        <v>223</v>
      </c>
      <c r="F284" s="80" t="s">
        <v>214</v>
      </c>
      <c r="G284" s="33">
        <v>40</v>
      </c>
      <c r="H284" s="33">
        <v>1983</v>
      </c>
      <c r="I284" s="36">
        <v>38.4</v>
      </c>
      <c r="J284" s="36">
        <v>1.8</v>
      </c>
      <c r="K284" s="36">
        <v>5.7</v>
      </c>
      <c r="L284" s="36">
        <v>1.1000000000000001</v>
      </c>
      <c r="M284" s="36">
        <v>0</v>
      </c>
      <c r="N284" s="36">
        <v>29.8</v>
      </c>
      <c r="O284" s="35">
        <v>2268.9</v>
      </c>
      <c r="P284" s="36">
        <v>29.8</v>
      </c>
      <c r="Q284" s="35">
        <v>2268.9</v>
      </c>
      <c r="R284" s="139">
        <v>1.3129999999999999E-2</v>
      </c>
      <c r="S284" s="36">
        <v>77.28</v>
      </c>
      <c r="T284" s="37">
        <v>1.01</v>
      </c>
      <c r="U284" s="37">
        <v>788.03</v>
      </c>
      <c r="V284" s="89">
        <v>60.9</v>
      </c>
    </row>
    <row r="285" spans="1:22" ht="12.75" x14ac:dyDescent="0.2">
      <c r="A285" s="350"/>
      <c r="B285" s="33">
        <v>278</v>
      </c>
      <c r="C285" s="257" t="s">
        <v>357</v>
      </c>
      <c r="D285" s="257" t="s">
        <v>358</v>
      </c>
      <c r="E285" s="48" t="s">
        <v>871</v>
      </c>
      <c r="F285" s="80" t="s">
        <v>178</v>
      </c>
      <c r="G285" s="33">
        <v>40</v>
      </c>
      <c r="H285" s="33">
        <v>1983</v>
      </c>
      <c r="I285" s="36">
        <v>42.7</v>
      </c>
      <c r="J285" s="36">
        <v>5.2</v>
      </c>
      <c r="K285" s="36">
        <v>7.5</v>
      </c>
      <c r="L285" s="36">
        <v>-0.8</v>
      </c>
      <c r="M285" s="36">
        <v>5.5</v>
      </c>
      <c r="N285" s="36">
        <v>25.2</v>
      </c>
      <c r="O285" s="35">
        <v>2236.3000000000002</v>
      </c>
      <c r="P285" s="36">
        <v>25.2</v>
      </c>
      <c r="Q285" s="35">
        <v>1910.4</v>
      </c>
      <c r="R285" s="139">
        <v>1.321E-2</v>
      </c>
      <c r="S285" s="36">
        <v>80</v>
      </c>
      <c r="T285" s="37">
        <v>1.06</v>
      </c>
      <c r="U285" s="37">
        <v>792.71</v>
      </c>
      <c r="V285" s="89">
        <v>63.42</v>
      </c>
    </row>
    <row r="286" spans="1:22" ht="12.75" x14ac:dyDescent="0.2">
      <c r="A286" s="350"/>
      <c r="B286" s="33">
        <v>279</v>
      </c>
      <c r="C286" s="257" t="s">
        <v>195</v>
      </c>
      <c r="D286" s="257" t="s">
        <v>372</v>
      </c>
      <c r="E286" s="53" t="s">
        <v>726</v>
      </c>
      <c r="F286" s="53" t="s">
        <v>40</v>
      </c>
      <c r="G286" s="52">
        <v>100</v>
      </c>
      <c r="H286" s="52">
        <v>1972</v>
      </c>
      <c r="I286" s="113">
        <v>79.725179999999995</v>
      </c>
      <c r="J286" s="113">
        <v>10.455</v>
      </c>
      <c r="K286" s="113">
        <v>10.950979999999999</v>
      </c>
      <c r="L286" s="113">
        <v>0.42618</v>
      </c>
      <c r="M286" s="113"/>
      <c r="N286" s="113">
        <v>57.89302</v>
      </c>
      <c r="O286" s="134">
        <v>4372</v>
      </c>
      <c r="P286" s="113">
        <v>57.89302</v>
      </c>
      <c r="Q286" s="134">
        <v>4372</v>
      </c>
      <c r="R286" s="114">
        <v>1.3241770356816103E-2</v>
      </c>
      <c r="S286" s="113">
        <v>55.15</v>
      </c>
      <c r="T286" s="144">
        <v>0.730283635178408</v>
      </c>
      <c r="U286" s="144">
        <v>794.50622140896621</v>
      </c>
      <c r="V286" s="145">
        <v>43.817018110704481</v>
      </c>
    </row>
    <row r="287" spans="1:22" ht="12.75" x14ac:dyDescent="0.2">
      <c r="A287" s="350"/>
      <c r="B287" s="33">
        <v>280</v>
      </c>
      <c r="C287" s="257" t="s">
        <v>428</v>
      </c>
      <c r="D287" s="257" t="s">
        <v>434</v>
      </c>
      <c r="E287" s="53" t="s">
        <v>769</v>
      </c>
      <c r="F287" s="53" t="s">
        <v>39</v>
      </c>
      <c r="G287" s="52">
        <v>10</v>
      </c>
      <c r="H287" s="52">
        <v>1961</v>
      </c>
      <c r="I287" s="113">
        <v>8.3919999999999995</v>
      </c>
      <c r="J287" s="113">
        <v>0.96046799999999999</v>
      </c>
      <c r="K287" s="113">
        <v>1.311536</v>
      </c>
      <c r="L287" s="113">
        <v>0.212531</v>
      </c>
      <c r="M287" s="113">
        <v>0</v>
      </c>
      <c r="N287" s="113">
        <v>5.907464</v>
      </c>
      <c r="O287" s="134">
        <v>445.52</v>
      </c>
      <c r="P287" s="113">
        <v>5.907464</v>
      </c>
      <c r="Q287" s="134">
        <v>445.52</v>
      </c>
      <c r="R287" s="114">
        <v>1.325E-2</v>
      </c>
      <c r="S287" s="113">
        <v>72.266999999999996</v>
      </c>
      <c r="T287" s="144">
        <v>0.95753774999999997</v>
      </c>
      <c r="U287" s="144">
        <v>794.99999999999989</v>
      </c>
      <c r="V287" s="145">
        <v>57.45226499999999</v>
      </c>
    </row>
    <row r="288" spans="1:22" ht="12.75" x14ac:dyDescent="0.2">
      <c r="A288" s="350"/>
      <c r="B288" s="33">
        <v>281</v>
      </c>
      <c r="C288" s="257" t="s">
        <v>213</v>
      </c>
      <c r="D288" s="257" t="s">
        <v>447</v>
      </c>
      <c r="E288" s="48" t="s">
        <v>457</v>
      </c>
      <c r="F288" s="80" t="s">
        <v>214</v>
      </c>
      <c r="G288" s="33">
        <v>18</v>
      </c>
      <c r="H288" s="33">
        <v>1989</v>
      </c>
      <c r="I288" s="36">
        <v>17.8</v>
      </c>
      <c r="J288" s="36">
        <v>1.8</v>
      </c>
      <c r="K288" s="36">
        <v>3.5</v>
      </c>
      <c r="L288" s="36">
        <v>0.1</v>
      </c>
      <c r="M288" s="36">
        <v>0</v>
      </c>
      <c r="N288" s="36">
        <v>12.4</v>
      </c>
      <c r="O288" s="35">
        <v>935.1</v>
      </c>
      <c r="P288" s="36">
        <v>12.4</v>
      </c>
      <c r="Q288" s="35">
        <v>935.1</v>
      </c>
      <c r="R288" s="139">
        <v>1.3259999999999999E-2</v>
      </c>
      <c r="S288" s="36">
        <v>77.28</v>
      </c>
      <c r="T288" s="37">
        <v>1.02</v>
      </c>
      <c r="U288" s="37">
        <v>795.66</v>
      </c>
      <c r="V288" s="89">
        <v>61.49</v>
      </c>
    </row>
    <row r="289" spans="1:22" ht="12.75" x14ac:dyDescent="0.2">
      <c r="A289" s="350"/>
      <c r="B289" s="33">
        <v>282</v>
      </c>
      <c r="C289" s="257" t="s">
        <v>139</v>
      </c>
      <c r="D289" s="257" t="s">
        <v>140</v>
      </c>
      <c r="E289" s="53" t="s">
        <v>670</v>
      </c>
      <c r="F289" s="53" t="s">
        <v>39</v>
      </c>
      <c r="G289" s="52">
        <v>8</v>
      </c>
      <c r="H289" s="52">
        <v>1961</v>
      </c>
      <c r="I289" s="113">
        <v>6.6369999999999996</v>
      </c>
      <c r="J289" s="113">
        <v>0.45900000000000002</v>
      </c>
      <c r="K289" s="113">
        <v>1.3839999999999999</v>
      </c>
      <c r="L289" s="113">
        <v>-0.114</v>
      </c>
      <c r="M289" s="113">
        <v>0.86299999999999999</v>
      </c>
      <c r="N289" s="113">
        <v>3.931</v>
      </c>
      <c r="O289" s="134">
        <v>361.4</v>
      </c>
      <c r="P289" s="113">
        <v>4.7939999999999996</v>
      </c>
      <c r="Q289" s="134">
        <v>361.4</v>
      </c>
      <c r="R289" s="114">
        <v>1.3265080243497509E-2</v>
      </c>
      <c r="S289" s="113">
        <v>51.6661</v>
      </c>
      <c r="T289" s="144">
        <v>0.68535496236856663</v>
      </c>
      <c r="U289" s="144">
        <v>795.90481460985052</v>
      </c>
      <c r="V289" s="145">
        <v>41.121297742113995</v>
      </c>
    </row>
    <row r="290" spans="1:22" ht="12.75" x14ac:dyDescent="0.2">
      <c r="A290" s="350"/>
      <c r="B290" s="33">
        <v>283</v>
      </c>
      <c r="C290" s="257" t="s">
        <v>213</v>
      </c>
      <c r="D290" s="257" t="s">
        <v>447</v>
      </c>
      <c r="E290" s="48" t="s">
        <v>222</v>
      </c>
      <c r="F290" s="80" t="s">
        <v>214</v>
      </c>
      <c r="G290" s="33">
        <v>20</v>
      </c>
      <c r="H290" s="33">
        <v>1985</v>
      </c>
      <c r="I290" s="36">
        <v>17.600000000000001</v>
      </c>
      <c r="J290" s="36">
        <v>1.1000000000000001</v>
      </c>
      <c r="K290" s="36">
        <v>3.1</v>
      </c>
      <c r="L290" s="36">
        <v>0.4</v>
      </c>
      <c r="M290" s="36">
        <v>3.6</v>
      </c>
      <c r="N290" s="36">
        <v>9.4</v>
      </c>
      <c r="O290" s="35">
        <v>1056.9000000000001</v>
      </c>
      <c r="P290" s="36">
        <v>13</v>
      </c>
      <c r="Q290" s="35">
        <v>978.6</v>
      </c>
      <c r="R290" s="139">
        <v>1.328E-2</v>
      </c>
      <c r="S290" s="36">
        <v>77.28</v>
      </c>
      <c r="T290" s="37">
        <v>1.03</v>
      </c>
      <c r="U290" s="37">
        <v>797.06</v>
      </c>
      <c r="V290" s="89">
        <v>61.6</v>
      </c>
    </row>
    <row r="291" spans="1:22" ht="12.75" x14ac:dyDescent="0.2">
      <c r="A291" s="350"/>
      <c r="B291" s="33">
        <v>284</v>
      </c>
      <c r="C291" s="257" t="s">
        <v>210</v>
      </c>
      <c r="D291" s="257" t="s">
        <v>211</v>
      </c>
      <c r="E291" s="53" t="s">
        <v>806</v>
      </c>
      <c r="F291" s="53" t="s">
        <v>39</v>
      </c>
      <c r="G291" s="52">
        <v>11</v>
      </c>
      <c r="H291" s="52">
        <v>1986</v>
      </c>
      <c r="I291" s="113">
        <v>10.818</v>
      </c>
      <c r="J291" s="113">
        <v>0.57899999999999996</v>
      </c>
      <c r="K291" s="113">
        <v>2.0609999999999999</v>
      </c>
      <c r="L291" s="113">
        <v>3.3000000000000002E-2</v>
      </c>
      <c r="M291" s="113"/>
      <c r="N291" s="113">
        <v>8.1449999999999996</v>
      </c>
      <c r="O291" s="134">
        <v>612.67999999999995</v>
      </c>
      <c r="P291" s="113">
        <v>8.1449999999999996</v>
      </c>
      <c r="Q291" s="134">
        <v>612.67999999999995</v>
      </c>
      <c r="R291" s="114">
        <v>1.329405236012274E-2</v>
      </c>
      <c r="S291" s="113">
        <v>71</v>
      </c>
      <c r="T291" s="144">
        <v>0.94387771756871452</v>
      </c>
      <c r="U291" s="144">
        <v>797.64314160736433</v>
      </c>
      <c r="V291" s="145">
        <v>56.632663054122865</v>
      </c>
    </row>
    <row r="292" spans="1:22" ht="12.75" x14ac:dyDescent="0.2">
      <c r="A292" s="350"/>
      <c r="B292" s="33">
        <v>285</v>
      </c>
      <c r="C292" s="257" t="s">
        <v>210</v>
      </c>
      <c r="D292" s="257" t="s">
        <v>211</v>
      </c>
      <c r="E292" s="53" t="s">
        <v>445</v>
      </c>
      <c r="F292" s="53" t="s">
        <v>39</v>
      </c>
      <c r="G292" s="52">
        <v>8</v>
      </c>
      <c r="H292" s="52">
        <v>1981</v>
      </c>
      <c r="I292" s="113">
        <v>5.915</v>
      </c>
      <c r="J292" s="113">
        <v>0.57899999999999996</v>
      </c>
      <c r="K292" s="113">
        <v>8.8999999999999996E-2</v>
      </c>
      <c r="L292" s="113">
        <v>3.3000000000000002E-2</v>
      </c>
      <c r="M292" s="113"/>
      <c r="N292" s="113">
        <v>5.2140000000000004</v>
      </c>
      <c r="O292" s="134">
        <v>389.2</v>
      </c>
      <c r="P292" s="113">
        <v>5.2140000000000004</v>
      </c>
      <c r="Q292" s="134">
        <v>389.2</v>
      </c>
      <c r="R292" s="114">
        <v>1.3396711202466599E-2</v>
      </c>
      <c r="S292" s="113">
        <v>71</v>
      </c>
      <c r="T292" s="144">
        <v>0.95116649537512854</v>
      </c>
      <c r="U292" s="144">
        <v>803.80267214799596</v>
      </c>
      <c r="V292" s="145">
        <v>57.069989722507714</v>
      </c>
    </row>
    <row r="293" spans="1:22" ht="12.75" x14ac:dyDescent="0.2">
      <c r="A293" s="350"/>
      <c r="B293" s="33">
        <v>286</v>
      </c>
      <c r="C293" s="257" t="s">
        <v>213</v>
      </c>
      <c r="D293" s="257" t="s">
        <v>447</v>
      </c>
      <c r="E293" s="48" t="s">
        <v>812</v>
      </c>
      <c r="F293" s="80" t="s">
        <v>214</v>
      </c>
      <c r="G293" s="33">
        <v>18</v>
      </c>
      <c r="H293" s="33">
        <v>1983</v>
      </c>
      <c r="I293" s="36">
        <v>17.600000000000001</v>
      </c>
      <c r="J293" s="36">
        <v>1.1000000000000001</v>
      </c>
      <c r="K293" s="36">
        <v>2.1</v>
      </c>
      <c r="L293" s="36">
        <v>0.1</v>
      </c>
      <c r="M293" s="36">
        <v>0</v>
      </c>
      <c r="N293" s="36">
        <v>14.3</v>
      </c>
      <c r="O293" s="35">
        <v>1062.4000000000001</v>
      </c>
      <c r="P293" s="36">
        <v>14.3</v>
      </c>
      <c r="Q293" s="35">
        <v>1062.4000000000001</v>
      </c>
      <c r="R293" s="139">
        <v>1.346E-2</v>
      </c>
      <c r="S293" s="36">
        <v>77.28</v>
      </c>
      <c r="T293" s="37">
        <v>1.04</v>
      </c>
      <c r="U293" s="37">
        <v>807.61</v>
      </c>
      <c r="V293" s="89">
        <v>62.41</v>
      </c>
    </row>
    <row r="294" spans="1:22" ht="12.75" x14ac:dyDescent="0.2">
      <c r="A294" s="350"/>
      <c r="B294" s="33">
        <v>287</v>
      </c>
      <c r="C294" s="257" t="s">
        <v>932</v>
      </c>
      <c r="D294" s="257" t="s">
        <v>933</v>
      </c>
      <c r="E294" s="53" t="s">
        <v>941</v>
      </c>
      <c r="F294" s="53" t="s">
        <v>39</v>
      </c>
      <c r="G294" s="52">
        <v>21</v>
      </c>
      <c r="H294" s="52">
        <v>1984</v>
      </c>
      <c r="I294" s="113">
        <v>23</v>
      </c>
      <c r="J294" s="113">
        <v>1.3</v>
      </c>
      <c r="K294" s="113">
        <v>4.5999999999999996</v>
      </c>
      <c r="L294" s="113">
        <v>0.15</v>
      </c>
      <c r="M294" s="113">
        <v>2.6</v>
      </c>
      <c r="N294" s="113">
        <v>14.3</v>
      </c>
      <c r="O294" s="134">
        <v>1258</v>
      </c>
      <c r="P294" s="113">
        <v>16.945</v>
      </c>
      <c r="Q294" s="134">
        <v>1258</v>
      </c>
      <c r="R294" s="114">
        <v>1.34697933227345E-2</v>
      </c>
      <c r="S294" s="113">
        <v>55.6</v>
      </c>
      <c r="T294" s="144">
        <v>0.74892050874403815</v>
      </c>
      <c r="U294" s="144">
        <v>808.18759936406991</v>
      </c>
      <c r="V294" s="145">
        <v>44.935230524642293</v>
      </c>
    </row>
    <row r="295" spans="1:22" ht="12.75" x14ac:dyDescent="0.2">
      <c r="A295" s="350"/>
      <c r="B295" s="33">
        <v>288</v>
      </c>
      <c r="C295" s="257" t="s">
        <v>213</v>
      </c>
      <c r="D295" s="257" t="s">
        <v>447</v>
      </c>
      <c r="E295" s="48" t="s">
        <v>459</v>
      </c>
      <c r="F295" s="80" t="s">
        <v>214</v>
      </c>
      <c r="G295" s="33">
        <v>15</v>
      </c>
      <c r="H295" s="33">
        <v>1989</v>
      </c>
      <c r="I295" s="36">
        <v>14.4</v>
      </c>
      <c r="J295" s="36">
        <v>1.3</v>
      </c>
      <c r="K295" s="36">
        <v>2.4</v>
      </c>
      <c r="L295" s="36">
        <v>0.1</v>
      </c>
      <c r="M295" s="36">
        <v>0</v>
      </c>
      <c r="N295" s="36">
        <v>10.6</v>
      </c>
      <c r="O295" s="35">
        <v>787</v>
      </c>
      <c r="P295" s="36">
        <v>10.6</v>
      </c>
      <c r="Q295" s="35">
        <v>787</v>
      </c>
      <c r="R295" s="139">
        <v>1.3469999999999999E-2</v>
      </c>
      <c r="S295" s="36">
        <v>77.28</v>
      </c>
      <c r="T295" s="37">
        <v>1.04</v>
      </c>
      <c r="U295" s="37">
        <v>808.13</v>
      </c>
      <c r="V295" s="89">
        <v>62.45</v>
      </c>
    </row>
    <row r="296" spans="1:22" ht="12.75" x14ac:dyDescent="0.2">
      <c r="A296" s="350"/>
      <c r="B296" s="33">
        <v>289</v>
      </c>
      <c r="C296" s="257" t="s">
        <v>139</v>
      </c>
      <c r="D296" s="257" t="s">
        <v>140</v>
      </c>
      <c r="E296" s="53" t="s">
        <v>671</v>
      </c>
      <c r="F296" s="53" t="s">
        <v>40</v>
      </c>
      <c r="G296" s="52">
        <v>45</v>
      </c>
      <c r="H296" s="52">
        <v>1988</v>
      </c>
      <c r="I296" s="113">
        <v>41.171999999999997</v>
      </c>
      <c r="J296" s="113">
        <v>2.9580000000000002</v>
      </c>
      <c r="K296" s="113">
        <v>6.7009999999999996</v>
      </c>
      <c r="L296" s="113">
        <v>-0.36599999999999999</v>
      </c>
      <c r="M296" s="113"/>
      <c r="N296" s="113">
        <v>31.513000000000002</v>
      </c>
      <c r="O296" s="134">
        <v>2338.91</v>
      </c>
      <c r="P296" s="113">
        <v>31.513000000000002</v>
      </c>
      <c r="Q296" s="134">
        <v>2338.91</v>
      </c>
      <c r="R296" s="114">
        <v>1.3473370074094345E-2</v>
      </c>
      <c r="S296" s="113">
        <v>51.6661</v>
      </c>
      <c r="T296" s="144">
        <v>0.69611648558516581</v>
      </c>
      <c r="U296" s="144">
        <v>808.40220444566069</v>
      </c>
      <c r="V296" s="145">
        <v>41.766989135109952</v>
      </c>
    </row>
    <row r="297" spans="1:22" ht="12.75" x14ac:dyDescent="0.2">
      <c r="A297" s="350"/>
      <c r="B297" s="33">
        <v>290</v>
      </c>
      <c r="C297" s="257" t="s">
        <v>306</v>
      </c>
      <c r="D297" s="257" t="s">
        <v>307</v>
      </c>
      <c r="E297" s="48" t="s">
        <v>312</v>
      </c>
      <c r="F297" s="80" t="s">
        <v>175</v>
      </c>
      <c r="G297" s="33">
        <v>24</v>
      </c>
      <c r="H297" s="33">
        <v>1963</v>
      </c>
      <c r="I297" s="36">
        <v>18.600000000000001</v>
      </c>
      <c r="J297" s="36">
        <v>0.9</v>
      </c>
      <c r="K297" s="36">
        <v>3.2</v>
      </c>
      <c r="L297" s="36">
        <v>0</v>
      </c>
      <c r="M297" s="36">
        <v>2.6</v>
      </c>
      <c r="N297" s="36">
        <v>11.9</v>
      </c>
      <c r="O297" s="35">
        <v>1076.7</v>
      </c>
      <c r="P297" s="36">
        <v>11.5</v>
      </c>
      <c r="Q297" s="35">
        <v>852</v>
      </c>
      <c r="R297" s="139">
        <v>1.35E-2</v>
      </c>
      <c r="S297" s="36">
        <v>60</v>
      </c>
      <c r="T297" s="37">
        <v>0.81</v>
      </c>
      <c r="U297" s="37">
        <v>810.08</v>
      </c>
      <c r="V297" s="89">
        <v>48.6</v>
      </c>
    </row>
    <row r="298" spans="1:22" ht="12.75" x14ac:dyDescent="0.2">
      <c r="A298" s="350"/>
      <c r="B298" s="33">
        <v>291</v>
      </c>
      <c r="C298" s="257" t="s">
        <v>355</v>
      </c>
      <c r="D298" s="257" t="s">
        <v>356</v>
      </c>
      <c r="E298" s="53" t="s">
        <v>335</v>
      </c>
      <c r="F298" s="53" t="s">
        <v>212</v>
      </c>
      <c r="G298" s="52">
        <v>40</v>
      </c>
      <c r="H298" s="52">
        <v>1984</v>
      </c>
      <c r="I298" s="113">
        <v>42.728999999999999</v>
      </c>
      <c r="J298" s="113">
        <v>4.1900000000000004</v>
      </c>
      <c r="K298" s="113">
        <v>7.47</v>
      </c>
      <c r="L298" s="113">
        <v>0.46</v>
      </c>
      <c r="M298" s="113"/>
      <c r="N298" s="113">
        <v>30.62</v>
      </c>
      <c r="O298" s="134">
        <v>2265.23</v>
      </c>
      <c r="P298" s="113">
        <v>30.62</v>
      </c>
      <c r="Q298" s="134">
        <v>2265.23</v>
      </c>
      <c r="R298" s="114">
        <v>1.3517391169991568E-2</v>
      </c>
      <c r="S298" s="113">
        <v>71.61</v>
      </c>
      <c r="T298" s="144">
        <v>0.96798038168309619</v>
      </c>
      <c r="U298" s="144">
        <v>811.0434701994941</v>
      </c>
      <c r="V298" s="145">
        <v>58.078822900985777</v>
      </c>
    </row>
    <row r="299" spans="1:22" ht="12.75" x14ac:dyDescent="0.2">
      <c r="A299" s="350"/>
      <c r="B299" s="33">
        <v>292</v>
      </c>
      <c r="C299" s="257" t="s">
        <v>137</v>
      </c>
      <c r="D299" s="257" t="s">
        <v>138</v>
      </c>
      <c r="E299" s="53" t="s">
        <v>637</v>
      </c>
      <c r="F299" s="53" t="s">
        <v>384</v>
      </c>
      <c r="G299" s="52">
        <v>60</v>
      </c>
      <c r="H299" s="52">
        <v>1965</v>
      </c>
      <c r="I299" s="113">
        <v>42.184699999999999</v>
      </c>
      <c r="J299" s="113">
        <v>8.3040000000000003</v>
      </c>
      <c r="K299" s="113">
        <v>0.6</v>
      </c>
      <c r="L299" s="113">
        <v>1.0580000000000001</v>
      </c>
      <c r="M299" s="113">
        <v>0</v>
      </c>
      <c r="N299" s="113">
        <v>32.222700000000003</v>
      </c>
      <c r="O299" s="134">
        <v>2380.71</v>
      </c>
      <c r="P299" s="113">
        <v>32.222700000000003</v>
      </c>
      <c r="Q299" s="134">
        <v>2380.71</v>
      </c>
      <c r="R299" s="114">
        <v>1.3534911854026742E-2</v>
      </c>
      <c r="S299" s="113">
        <v>58.97</v>
      </c>
      <c r="T299" s="144">
        <v>0.79815375203195693</v>
      </c>
      <c r="U299" s="144">
        <v>812.0947112416045</v>
      </c>
      <c r="V299" s="145">
        <v>47.889225121917413</v>
      </c>
    </row>
    <row r="300" spans="1:22" ht="12.75" x14ac:dyDescent="0.2">
      <c r="A300" s="350"/>
      <c r="B300" s="33">
        <v>293</v>
      </c>
      <c r="C300" s="257" t="s">
        <v>236</v>
      </c>
      <c r="D300" s="257" t="s">
        <v>237</v>
      </c>
      <c r="E300" s="53" t="s">
        <v>819</v>
      </c>
      <c r="F300" s="53" t="s">
        <v>40</v>
      </c>
      <c r="G300" s="52">
        <v>65</v>
      </c>
      <c r="H300" s="52" t="s">
        <v>51</v>
      </c>
      <c r="I300" s="56">
        <v>42.630099999999999</v>
      </c>
      <c r="J300" s="56">
        <v>2.4809999999999999</v>
      </c>
      <c r="K300" s="56">
        <v>7.0579999999999998</v>
      </c>
      <c r="L300" s="56">
        <v>1.2290999999999999</v>
      </c>
      <c r="M300" s="113">
        <v>0</v>
      </c>
      <c r="N300" s="113">
        <v>31.861999999999998</v>
      </c>
      <c r="O300" s="134">
        <v>2338.13</v>
      </c>
      <c r="P300" s="113">
        <v>31.861999999999998</v>
      </c>
      <c r="Q300" s="134">
        <v>2338.13</v>
      </c>
      <c r="R300" s="114">
        <v>1.3627129372618287E-2</v>
      </c>
      <c r="S300" s="113">
        <v>64.31</v>
      </c>
      <c r="T300" s="144">
        <v>0.87636068995308203</v>
      </c>
      <c r="U300" s="144">
        <v>817.62776235709725</v>
      </c>
      <c r="V300" s="145">
        <v>52.581641397184924</v>
      </c>
    </row>
    <row r="301" spans="1:22" ht="12.75" x14ac:dyDescent="0.2">
      <c r="A301" s="350"/>
      <c r="B301" s="33">
        <v>294</v>
      </c>
      <c r="C301" s="257" t="s">
        <v>306</v>
      </c>
      <c r="D301" s="257" t="s">
        <v>307</v>
      </c>
      <c r="E301" s="48" t="s">
        <v>313</v>
      </c>
      <c r="F301" s="80" t="s">
        <v>175</v>
      </c>
      <c r="G301" s="33">
        <v>12</v>
      </c>
      <c r="H301" s="33">
        <v>1960</v>
      </c>
      <c r="I301" s="36">
        <v>9</v>
      </c>
      <c r="J301" s="36">
        <v>0.5</v>
      </c>
      <c r="K301" s="36">
        <v>1.2</v>
      </c>
      <c r="L301" s="36">
        <v>0</v>
      </c>
      <c r="M301" s="36">
        <v>1.3</v>
      </c>
      <c r="N301" s="36">
        <v>5.9</v>
      </c>
      <c r="O301" s="35">
        <v>530.4</v>
      </c>
      <c r="P301" s="36">
        <v>6.6</v>
      </c>
      <c r="Q301" s="35">
        <v>487.4</v>
      </c>
      <c r="R301" s="139">
        <v>1.363E-2</v>
      </c>
      <c r="S301" s="36">
        <v>60</v>
      </c>
      <c r="T301" s="37">
        <v>0.82</v>
      </c>
      <c r="U301" s="37">
        <v>818</v>
      </c>
      <c r="V301" s="89">
        <v>49.08</v>
      </c>
    </row>
    <row r="302" spans="1:22" ht="12.75" x14ac:dyDescent="0.2">
      <c r="A302" s="350"/>
      <c r="B302" s="33">
        <v>295</v>
      </c>
      <c r="C302" s="257" t="s">
        <v>891</v>
      </c>
      <c r="D302" s="257" t="s">
        <v>892</v>
      </c>
      <c r="E302" s="48" t="s">
        <v>905</v>
      </c>
      <c r="F302" s="80" t="s">
        <v>40</v>
      </c>
      <c r="G302" s="33">
        <v>50</v>
      </c>
      <c r="H302" s="33">
        <v>1970</v>
      </c>
      <c r="I302" s="36">
        <v>46</v>
      </c>
      <c r="J302" s="36">
        <v>4.3906999999999998</v>
      </c>
      <c r="K302" s="36">
        <v>7.0679999999999996</v>
      </c>
      <c r="L302" s="36">
        <v>-0.6166999999999998</v>
      </c>
      <c r="M302" s="36"/>
      <c r="N302" s="36">
        <v>35.158000000000001</v>
      </c>
      <c r="O302" s="35">
        <v>2576</v>
      </c>
      <c r="P302" s="36">
        <v>35.158000000000001</v>
      </c>
      <c r="Q302" s="35">
        <v>2576</v>
      </c>
      <c r="R302" s="139">
        <v>1.3648291925465839E-2</v>
      </c>
      <c r="S302" s="36">
        <v>68.2</v>
      </c>
      <c r="T302" s="37">
        <v>0.93081350931677032</v>
      </c>
      <c r="U302" s="37">
        <v>818.8975155279503</v>
      </c>
      <c r="V302" s="89">
        <v>55.84881055900621</v>
      </c>
    </row>
    <row r="303" spans="1:22" ht="12.75" x14ac:dyDescent="0.2">
      <c r="A303" s="350"/>
      <c r="B303" s="33">
        <v>296</v>
      </c>
      <c r="C303" s="257" t="s">
        <v>213</v>
      </c>
      <c r="D303" s="257" t="s">
        <v>447</v>
      </c>
      <c r="E303" s="48" t="s">
        <v>462</v>
      </c>
      <c r="F303" s="80" t="s">
        <v>214</v>
      </c>
      <c r="G303" s="33">
        <v>9</v>
      </c>
      <c r="H303" s="33">
        <v>1979</v>
      </c>
      <c r="I303" s="36">
        <v>8.9</v>
      </c>
      <c r="J303" s="36">
        <v>0.5</v>
      </c>
      <c r="K303" s="36">
        <v>1.8</v>
      </c>
      <c r="L303" s="36">
        <v>0.1</v>
      </c>
      <c r="M303" s="36">
        <v>0</v>
      </c>
      <c r="N303" s="36">
        <v>6.5</v>
      </c>
      <c r="O303" s="35">
        <v>475.5</v>
      </c>
      <c r="P303" s="36">
        <v>6.5</v>
      </c>
      <c r="Q303" s="35">
        <v>475.5</v>
      </c>
      <c r="R303" s="139">
        <v>1.367E-2</v>
      </c>
      <c r="S303" s="36">
        <v>77.28</v>
      </c>
      <c r="T303" s="37">
        <v>1.06</v>
      </c>
      <c r="U303" s="37">
        <v>820.19</v>
      </c>
      <c r="V303" s="89">
        <v>63.38</v>
      </c>
    </row>
    <row r="304" spans="1:22" ht="12.75" x14ac:dyDescent="0.2">
      <c r="A304" s="350"/>
      <c r="B304" s="33">
        <v>297</v>
      </c>
      <c r="C304" s="257" t="s">
        <v>932</v>
      </c>
      <c r="D304" s="257" t="s">
        <v>933</v>
      </c>
      <c r="E304" s="53" t="s">
        <v>942</v>
      </c>
      <c r="F304" s="53" t="s">
        <v>39</v>
      </c>
      <c r="G304" s="52">
        <v>9</v>
      </c>
      <c r="H304" s="52">
        <v>1983</v>
      </c>
      <c r="I304" s="113">
        <v>9.4</v>
      </c>
      <c r="J304" s="113">
        <v>0.54</v>
      </c>
      <c r="K304" s="113">
        <v>1.6</v>
      </c>
      <c r="L304" s="113">
        <v>7.0000000000000007E-2</v>
      </c>
      <c r="M304" s="113">
        <v>1.3</v>
      </c>
      <c r="N304" s="113">
        <v>5.86</v>
      </c>
      <c r="O304" s="134">
        <v>518</v>
      </c>
      <c r="P304" s="113">
        <v>7.14</v>
      </c>
      <c r="Q304" s="134">
        <v>518</v>
      </c>
      <c r="R304" s="114">
        <v>1.3783783783783784E-2</v>
      </c>
      <c r="S304" s="113">
        <v>55.6</v>
      </c>
      <c r="T304" s="144">
        <v>0.76637837837837841</v>
      </c>
      <c r="U304" s="144">
        <v>827.02702702702697</v>
      </c>
      <c r="V304" s="145">
        <v>45.982702702702703</v>
      </c>
    </row>
    <row r="305" spans="1:22" ht="12.75" x14ac:dyDescent="0.2">
      <c r="A305" s="350"/>
      <c r="B305" s="33">
        <v>298</v>
      </c>
      <c r="C305" s="259" t="s">
        <v>32</v>
      </c>
      <c r="D305" s="259" t="s">
        <v>33</v>
      </c>
      <c r="E305" s="103" t="s">
        <v>63</v>
      </c>
      <c r="F305" s="29" t="s">
        <v>38</v>
      </c>
      <c r="G305" s="29">
        <v>90</v>
      </c>
      <c r="H305" s="29">
        <v>1967</v>
      </c>
      <c r="I305" s="104">
        <v>61.884</v>
      </c>
      <c r="J305" s="104">
        <v>0</v>
      </c>
      <c r="K305" s="104">
        <v>0</v>
      </c>
      <c r="L305" s="104">
        <v>0</v>
      </c>
      <c r="M305" s="104">
        <v>0</v>
      </c>
      <c r="N305" s="104">
        <v>61.884</v>
      </c>
      <c r="O305" s="165">
        <v>4485</v>
      </c>
      <c r="P305" s="104">
        <v>61.884</v>
      </c>
      <c r="Q305" s="165">
        <v>4485</v>
      </c>
      <c r="R305" s="166">
        <v>1.379799331103679E-2</v>
      </c>
      <c r="S305" s="104">
        <v>54.5</v>
      </c>
      <c r="T305" s="104">
        <v>0.75199063545150502</v>
      </c>
      <c r="U305" s="104">
        <v>827.8795986622074</v>
      </c>
      <c r="V305" s="105">
        <v>45.119438127090305</v>
      </c>
    </row>
    <row r="306" spans="1:22" ht="12.75" x14ac:dyDescent="0.2">
      <c r="A306" s="350"/>
      <c r="B306" s="33">
        <v>299</v>
      </c>
      <c r="C306" s="257" t="s">
        <v>496</v>
      </c>
      <c r="D306" s="257" t="s">
        <v>497</v>
      </c>
      <c r="E306" s="48" t="s">
        <v>516</v>
      </c>
      <c r="F306" s="80" t="s">
        <v>40</v>
      </c>
      <c r="G306" s="33">
        <v>26</v>
      </c>
      <c r="H306" s="33">
        <v>1961</v>
      </c>
      <c r="I306" s="36">
        <v>30.9</v>
      </c>
      <c r="J306" s="36">
        <v>2</v>
      </c>
      <c r="K306" s="36">
        <v>4.5</v>
      </c>
      <c r="L306" s="36">
        <v>0</v>
      </c>
      <c r="M306" s="36">
        <v>0</v>
      </c>
      <c r="N306" s="36">
        <v>22.7</v>
      </c>
      <c r="O306" s="35"/>
      <c r="P306" s="36">
        <v>22.7</v>
      </c>
      <c r="Q306" s="35">
        <v>1639.6</v>
      </c>
      <c r="R306" s="139">
        <v>1.3860000000000001E-2</v>
      </c>
      <c r="S306" s="36">
        <v>74.400000000000006</v>
      </c>
      <c r="T306" s="37">
        <v>1.03</v>
      </c>
      <c r="U306" s="37">
        <v>831.63</v>
      </c>
      <c r="V306" s="89">
        <v>61.87</v>
      </c>
    </row>
    <row r="307" spans="1:22" ht="12.75" x14ac:dyDescent="0.2">
      <c r="A307" s="350"/>
      <c r="B307" s="33">
        <v>300</v>
      </c>
      <c r="C307" s="257" t="s">
        <v>932</v>
      </c>
      <c r="D307" s="257" t="s">
        <v>933</v>
      </c>
      <c r="E307" s="53" t="s">
        <v>939</v>
      </c>
      <c r="F307" s="53" t="s">
        <v>39</v>
      </c>
      <c r="G307" s="52">
        <v>12</v>
      </c>
      <c r="H307" s="52">
        <v>1983</v>
      </c>
      <c r="I307" s="113">
        <v>10.5</v>
      </c>
      <c r="J307" s="113">
        <v>0.86</v>
      </c>
      <c r="K307" s="113">
        <v>1.33</v>
      </c>
      <c r="L307" s="113">
        <v>0.25</v>
      </c>
      <c r="M307" s="113">
        <v>1.28</v>
      </c>
      <c r="N307" s="113">
        <v>6.76</v>
      </c>
      <c r="O307" s="134">
        <v>576</v>
      </c>
      <c r="P307" s="113">
        <v>8</v>
      </c>
      <c r="Q307" s="134">
        <v>576</v>
      </c>
      <c r="R307" s="114">
        <v>1.3888888888888888E-2</v>
      </c>
      <c r="S307" s="113">
        <v>55.6</v>
      </c>
      <c r="T307" s="144">
        <v>0.77222222222222225</v>
      </c>
      <c r="U307" s="144">
        <v>833.33333333333326</v>
      </c>
      <c r="V307" s="145">
        <v>46.333333333333329</v>
      </c>
    </row>
    <row r="308" spans="1:22" ht="12.75" x14ac:dyDescent="0.2">
      <c r="A308" s="350"/>
      <c r="B308" s="33">
        <v>301</v>
      </c>
      <c r="C308" s="260" t="s">
        <v>141</v>
      </c>
      <c r="D308" s="261" t="s">
        <v>152</v>
      </c>
      <c r="E308" s="261" t="s">
        <v>401</v>
      </c>
      <c r="F308" s="262"/>
      <c r="G308" s="263">
        <v>60</v>
      </c>
      <c r="H308" s="264" t="s">
        <v>51</v>
      </c>
      <c r="I308" s="265">
        <v>48.31</v>
      </c>
      <c r="J308" s="265">
        <v>4.32</v>
      </c>
      <c r="K308" s="265">
        <v>5.69</v>
      </c>
      <c r="L308" s="265">
        <v>0.59</v>
      </c>
      <c r="M308" s="265">
        <v>6.7877999999999998</v>
      </c>
      <c r="N308" s="265">
        <v>30.9222</v>
      </c>
      <c r="O308" s="266">
        <v>2714.45</v>
      </c>
      <c r="P308" s="265">
        <v>37.71</v>
      </c>
      <c r="Q308" s="266">
        <v>2714.45</v>
      </c>
      <c r="R308" s="267">
        <v>1.3892317043968393E-2</v>
      </c>
      <c r="S308" s="268">
        <v>61.8</v>
      </c>
      <c r="T308" s="269">
        <v>0.85854519331724666</v>
      </c>
      <c r="U308" s="269">
        <v>833.53902263810357</v>
      </c>
      <c r="V308" s="311">
        <v>51.512711599034795</v>
      </c>
    </row>
    <row r="309" spans="1:22" ht="12.75" x14ac:dyDescent="0.2">
      <c r="A309" s="350"/>
      <c r="B309" s="33">
        <v>302</v>
      </c>
      <c r="C309" s="257" t="s">
        <v>608</v>
      </c>
      <c r="D309" s="257" t="s">
        <v>614</v>
      </c>
      <c r="E309" s="48" t="s">
        <v>855</v>
      </c>
      <c r="F309" s="80" t="s">
        <v>40</v>
      </c>
      <c r="G309" s="33">
        <v>60</v>
      </c>
      <c r="H309" s="33" t="s">
        <v>610</v>
      </c>
      <c r="I309" s="36">
        <v>57.594000000000001</v>
      </c>
      <c r="J309" s="36">
        <v>5.9</v>
      </c>
      <c r="K309" s="36">
        <v>10.092000000000001</v>
      </c>
      <c r="L309" s="36">
        <v>1.4950000000000001</v>
      </c>
      <c r="M309" s="36"/>
      <c r="N309" s="36">
        <v>40.106999999999999</v>
      </c>
      <c r="O309" s="35">
        <v>2862.01</v>
      </c>
      <c r="P309" s="36">
        <v>40.11</v>
      </c>
      <c r="Q309" s="35">
        <v>2862.01</v>
      </c>
      <c r="R309" s="139">
        <v>1.401E-2</v>
      </c>
      <c r="S309" s="36">
        <v>72.92</v>
      </c>
      <c r="T309" s="37">
        <v>1.02</v>
      </c>
      <c r="U309" s="37">
        <v>840.81</v>
      </c>
      <c r="V309" s="89">
        <v>61.31</v>
      </c>
    </row>
    <row r="310" spans="1:22" ht="12.75" x14ac:dyDescent="0.2">
      <c r="A310" s="350"/>
      <c r="B310" s="33">
        <v>303</v>
      </c>
      <c r="C310" s="257" t="s">
        <v>96</v>
      </c>
      <c r="D310" s="257" t="s">
        <v>97</v>
      </c>
      <c r="E310" s="53" t="s">
        <v>112</v>
      </c>
      <c r="F310" s="53"/>
      <c r="G310" s="52">
        <v>63</v>
      </c>
      <c r="H310" s="52">
        <v>1960</v>
      </c>
      <c r="I310" s="113">
        <v>18.771000000000001</v>
      </c>
      <c r="J310" s="113">
        <v>2.9432299999999998</v>
      </c>
      <c r="K310" s="113">
        <v>2.56698</v>
      </c>
      <c r="L310" s="113">
        <v>0</v>
      </c>
      <c r="M310" s="113">
        <v>0</v>
      </c>
      <c r="N310" s="113">
        <v>12.990793</v>
      </c>
      <c r="O310" s="134">
        <v>924.02</v>
      </c>
      <c r="P310" s="113">
        <v>12.990793</v>
      </c>
      <c r="Q310" s="134">
        <v>924.02</v>
      </c>
      <c r="R310" s="114">
        <v>1.4058995476288392E-2</v>
      </c>
      <c r="S310" s="113">
        <v>53.4</v>
      </c>
      <c r="T310" s="144">
        <v>0.75075035843380011</v>
      </c>
      <c r="U310" s="144">
        <v>843.53972857730355</v>
      </c>
      <c r="V310" s="145">
        <v>45.045021506028007</v>
      </c>
    </row>
    <row r="311" spans="1:22" ht="12.75" x14ac:dyDescent="0.2">
      <c r="A311" s="350"/>
      <c r="B311" s="33">
        <v>304</v>
      </c>
      <c r="C311" s="257" t="s">
        <v>195</v>
      </c>
      <c r="D311" s="257" t="s">
        <v>372</v>
      </c>
      <c r="E311" s="53" t="s">
        <v>727</v>
      </c>
      <c r="F311" s="53" t="s">
        <v>40</v>
      </c>
      <c r="G311" s="52">
        <v>100</v>
      </c>
      <c r="H311" s="52">
        <v>1972</v>
      </c>
      <c r="I311" s="113">
        <v>83.069703000000004</v>
      </c>
      <c r="J311" s="113">
        <v>11.372999999999999</v>
      </c>
      <c r="K311" s="113">
        <v>11.469892999999999</v>
      </c>
      <c r="L311" s="113">
        <v>-1.2852969999999999</v>
      </c>
      <c r="M311" s="113"/>
      <c r="N311" s="113">
        <v>61.512107</v>
      </c>
      <c r="O311" s="134">
        <v>4374.62</v>
      </c>
      <c r="P311" s="113">
        <v>61.512107</v>
      </c>
      <c r="Q311" s="134">
        <v>4374.62</v>
      </c>
      <c r="R311" s="114">
        <v>1.4061131481134363E-2</v>
      </c>
      <c r="S311" s="113">
        <v>55.15</v>
      </c>
      <c r="T311" s="144">
        <v>0.77547140118456004</v>
      </c>
      <c r="U311" s="144">
        <v>843.66788886806171</v>
      </c>
      <c r="V311" s="145">
        <v>46.528284071073607</v>
      </c>
    </row>
    <row r="312" spans="1:22" ht="12.75" x14ac:dyDescent="0.2">
      <c r="A312" s="350"/>
      <c r="B312" s="33">
        <v>305</v>
      </c>
      <c r="C312" s="257" t="s">
        <v>139</v>
      </c>
      <c r="D312" s="257" t="s">
        <v>140</v>
      </c>
      <c r="E312" s="53" t="s">
        <v>389</v>
      </c>
      <c r="F312" s="53" t="s">
        <v>39</v>
      </c>
      <c r="G312" s="52">
        <v>21</v>
      </c>
      <c r="H312" s="52">
        <v>1961</v>
      </c>
      <c r="I312" s="113">
        <v>14.851000000000001</v>
      </c>
      <c r="J312" s="113">
        <v>0.86699999999999999</v>
      </c>
      <c r="K312" s="113">
        <v>1.444</v>
      </c>
      <c r="L312" s="113">
        <v>-0.21299999999999999</v>
      </c>
      <c r="M312" s="113">
        <v>2.2570000000000001</v>
      </c>
      <c r="N312" s="113">
        <v>10.282999999999999</v>
      </c>
      <c r="O312" s="134">
        <v>885.31</v>
      </c>
      <c r="P312" s="113">
        <v>12.54</v>
      </c>
      <c r="Q312" s="134">
        <v>885.31</v>
      </c>
      <c r="R312" s="114">
        <v>1.4164529938665552E-2</v>
      </c>
      <c r="S312" s="113">
        <v>51.6661</v>
      </c>
      <c r="T312" s="144">
        <v>0.73182602026408827</v>
      </c>
      <c r="U312" s="144">
        <v>849.8717963199332</v>
      </c>
      <c r="V312" s="145">
        <v>43.909561215845301</v>
      </c>
    </row>
    <row r="313" spans="1:22" ht="12.75" x14ac:dyDescent="0.2">
      <c r="A313" s="350"/>
      <c r="B313" s="33">
        <v>306</v>
      </c>
      <c r="C313" s="257" t="s">
        <v>496</v>
      </c>
      <c r="D313" s="257" t="s">
        <v>497</v>
      </c>
      <c r="E313" s="48" t="s">
        <v>509</v>
      </c>
      <c r="F313" s="80" t="s">
        <v>40</v>
      </c>
      <c r="G313" s="33">
        <v>29</v>
      </c>
      <c r="H313" s="33">
        <v>1989</v>
      </c>
      <c r="I313" s="36">
        <v>40.700000000000003</v>
      </c>
      <c r="J313" s="36">
        <v>3</v>
      </c>
      <c r="K313" s="36">
        <v>4.8</v>
      </c>
      <c r="L313" s="36">
        <v>1.1000000000000001</v>
      </c>
      <c r="M313" s="36">
        <v>0</v>
      </c>
      <c r="N313" s="36">
        <v>28.9</v>
      </c>
      <c r="O313" s="35"/>
      <c r="P313" s="36">
        <v>28.9</v>
      </c>
      <c r="Q313" s="35">
        <v>2030.9</v>
      </c>
      <c r="R313" s="139">
        <v>1.422E-2</v>
      </c>
      <c r="S313" s="36">
        <v>74.400000000000006</v>
      </c>
      <c r="T313" s="37">
        <v>1.06</v>
      </c>
      <c r="U313" s="37">
        <v>853.23</v>
      </c>
      <c r="V313" s="89">
        <v>63.48</v>
      </c>
    </row>
    <row r="314" spans="1:22" ht="12.75" x14ac:dyDescent="0.2">
      <c r="A314" s="350"/>
      <c r="B314" s="33">
        <v>307</v>
      </c>
      <c r="C314" s="257" t="s">
        <v>195</v>
      </c>
      <c r="D314" s="257" t="s">
        <v>372</v>
      </c>
      <c r="E314" s="53" t="s">
        <v>728</v>
      </c>
      <c r="F314" s="53" t="s">
        <v>40</v>
      </c>
      <c r="G314" s="52">
        <v>30</v>
      </c>
      <c r="H314" s="52" t="s">
        <v>51</v>
      </c>
      <c r="I314" s="113">
        <v>28.395900000000001</v>
      </c>
      <c r="J314" s="113">
        <v>3.6210000000000004</v>
      </c>
      <c r="K314" s="113">
        <v>4.3602129999999999</v>
      </c>
      <c r="L314" s="113">
        <v>-1.1951000000000001</v>
      </c>
      <c r="M314" s="113"/>
      <c r="N314" s="113">
        <v>21.609787000000001</v>
      </c>
      <c r="O314" s="134">
        <v>1511.9</v>
      </c>
      <c r="P314" s="113">
        <v>21.609787000000001</v>
      </c>
      <c r="Q314" s="134">
        <v>1511.9</v>
      </c>
      <c r="R314" s="114">
        <v>1.4293132482307031E-2</v>
      </c>
      <c r="S314" s="113">
        <v>55.15</v>
      </c>
      <c r="T314" s="144">
        <v>0.78826625639923276</v>
      </c>
      <c r="U314" s="144">
        <v>857.58794893842185</v>
      </c>
      <c r="V314" s="145">
        <v>47.295975383953966</v>
      </c>
    </row>
    <row r="315" spans="1:22" ht="12.75" x14ac:dyDescent="0.2">
      <c r="A315" s="350"/>
      <c r="B315" s="33">
        <v>308</v>
      </c>
      <c r="C315" s="257" t="s">
        <v>137</v>
      </c>
      <c r="D315" s="257" t="s">
        <v>138</v>
      </c>
      <c r="E315" s="53" t="s">
        <v>638</v>
      </c>
      <c r="F315" s="53" t="s">
        <v>385</v>
      </c>
      <c r="G315" s="52">
        <v>43</v>
      </c>
      <c r="H315" s="52">
        <v>2007</v>
      </c>
      <c r="I315" s="113">
        <v>35.200000000000003</v>
      </c>
      <c r="J315" s="113">
        <v>0</v>
      </c>
      <c r="K315" s="113">
        <v>0</v>
      </c>
      <c r="L315" s="113">
        <v>0</v>
      </c>
      <c r="M315" s="113">
        <v>6.7595999999999998</v>
      </c>
      <c r="N315" s="113">
        <v>28.4404</v>
      </c>
      <c r="O315" s="134">
        <v>2498.0100000000002</v>
      </c>
      <c r="P315" s="113">
        <v>35.0794</v>
      </c>
      <c r="Q315" s="134">
        <v>2453.44</v>
      </c>
      <c r="R315" s="114">
        <v>1.4298046824051128E-2</v>
      </c>
      <c r="S315" s="113">
        <v>58.97</v>
      </c>
      <c r="T315" s="144">
        <v>0.843155821214295</v>
      </c>
      <c r="U315" s="144">
        <v>857.88280944306769</v>
      </c>
      <c r="V315" s="145">
        <v>50.589349272857703</v>
      </c>
    </row>
    <row r="316" spans="1:22" ht="12.75" x14ac:dyDescent="0.2">
      <c r="A316" s="350"/>
      <c r="B316" s="33">
        <v>309</v>
      </c>
      <c r="C316" s="257" t="s">
        <v>96</v>
      </c>
      <c r="D316" s="257" t="s">
        <v>97</v>
      </c>
      <c r="E316" s="53" t="s">
        <v>116</v>
      </c>
      <c r="F316" s="53"/>
      <c r="G316" s="52">
        <v>12</v>
      </c>
      <c r="H316" s="52">
        <v>1956</v>
      </c>
      <c r="I316" s="113">
        <v>10.978999999999999</v>
      </c>
      <c r="J316" s="113">
        <v>1.18065</v>
      </c>
      <c r="K316" s="113">
        <v>0</v>
      </c>
      <c r="L316" s="113">
        <v>0</v>
      </c>
      <c r="M316" s="113">
        <v>0.639351</v>
      </c>
      <c r="N316" s="113">
        <v>9.1589989999999997</v>
      </c>
      <c r="O316" s="134">
        <v>640.27</v>
      </c>
      <c r="P316" s="113">
        <v>9.1589989999999997</v>
      </c>
      <c r="Q316" s="134">
        <v>640.27</v>
      </c>
      <c r="R316" s="114">
        <v>1.4304901057366424E-2</v>
      </c>
      <c r="S316" s="113">
        <v>53.4</v>
      </c>
      <c r="T316" s="144">
        <v>0.763881716463367</v>
      </c>
      <c r="U316" s="144">
        <v>858.29406344198549</v>
      </c>
      <c r="V316" s="145">
        <v>45.832902987802022</v>
      </c>
    </row>
    <row r="317" spans="1:22" ht="12.75" x14ac:dyDescent="0.2">
      <c r="A317" s="350"/>
      <c r="B317" s="33">
        <v>310</v>
      </c>
      <c r="C317" s="257" t="s">
        <v>306</v>
      </c>
      <c r="D317" s="257" t="s">
        <v>307</v>
      </c>
      <c r="E317" s="48" t="s">
        <v>311</v>
      </c>
      <c r="F317" s="80" t="s">
        <v>175</v>
      </c>
      <c r="G317" s="33">
        <v>10</v>
      </c>
      <c r="H317" s="33">
        <v>1981</v>
      </c>
      <c r="I317" s="36">
        <v>7</v>
      </c>
      <c r="J317" s="36">
        <v>0</v>
      </c>
      <c r="K317" s="36">
        <v>0</v>
      </c>
      <c r="L317" s="36">
        <v>0</v>
      </c>
      <c r="M317" s="36">
        <v>1.3</v>
      </c>
      <c r="N317" s="36">
        <v>5.8</v>
      </c>
      <c r="O317" s="35">
        <v>491</v>
      </c>
      <c r="P317" s="36">
        <v>7</v>
      </c>
      <c r="Q317" s="35">
        <v>491</v>
      </c>
      <c r="R317" s="139">
        <v>1.431E-2</v>
      </c>
      <c r="S317" s="36">
        <v>60</v>
      </c>
      <c r="T317" s="37">
        <v>0.86</v>
      </c>
      <c r="U317" s="37">
        <v>858.85</v>
      </c>
      <c r="V317" s="89">
        <v>51.53</v>
      </c>
    </row>
    <row r="318" spans="1:22" ht="12.75" x14ac:dyDescent="0.2">
      <c r="A318" s="350"/>
      <c r="B318" s="33">
        <v>311</v>
      </c>
      <c r="C318" s="257" t="s">
        <v>96</v>
      </c>
      <c r="D318" s="257" t="s">
        <v>97</v>
      </c>
      <c r="E318" s="53" t="s">
        <v>111</v>
      </c>
      <c r="F318" s="53" t="s">
        <v>39</v>
      </c>
      <c r="G318" s="52">
        <v>32</v>
      </c>
      <c r="H318" s="52">
        <v>1962</v>
      </c>
      <c r="I318" s="113">
        <v>25.94</v>
      </c>
      <c r="J318" s="113">
        <v>3.57</v>
      </c>
      <c r="K318" s="113">
        <v>1.990016</v>
      </c>
      <c r="L318" s="113">
        <v>0</v>
      </c>
      <c r="M318" s="113">
        <v>0</v>
      </c>
      <c r="N318" s="113">
        <v>20.379674999999999</v>
      </c>
      <c r="O318" s="134">
        <v>1419.32</v>
      </c>
      <c r="P318" s="113">
        <v>20.379674999999999</v>
      </c>
      <c r="Q318" s="134">
        <v>1419.32</v>
      </c>
      <c r="R318" s="114">
        <v>1.435875982865034E-2</v>
      </c>
      <c r="S318" s="113">
        <v>53.4</v>
      </c>
      <c r="T318" s="144">
        <v>0.76675777484992813</v>
      </c>
      <c r="U318" s="144">
        <v>861.52558971902033</v>
      </c>
      <c r="V318" s="145">
        <v>46.005466490995687</v>
      </c>
    </row>
    <row r="319" spans="1:22" ht="12.75" x14ac:dyDescent="0.2">
      <c r="A319" s="350"/>
      <c r="B319" s="33">
        <v>312</v>
      </c>
      <c r="C319" s="257" t="s">
        <v>608</v>
      </c>
      <c r="D319" s="257" t="s">
        <v>614</v>
      </c>
      <c r="E319" s="48" t="s">
        <v>853</v>
      </c>
      <c r="F319" s="80" t="s">
        <v>40</v>
      </c>
      <c r="G319" s="33">
        <v>60</v>
      </c>
      <c r="H319" s="33" t="s">
        <v>610</v>
      </c>
      <c r="I319" s="36">
        <v>53.534999999999997</v>
      </c>
      <c r="J319" s="36">
        <v>5.7039999999999997</v>
      </c>
      <c r="K319" s="36">
        <v>9.0830000000000002</v>
      </c>
      <c r="L319" s="36"/>
      <c r="M319" s="36"/>
      <c r="N319" s="36">
        <v>38.747999999999998</v>
      </c>
      <c r="O319" s="35">
        <v>2690.2</v>
      </c>
      <c r="P319" s="36">
        <v>38.75</v>
      </c>
      <c r="Q319" s="35">
        <v>2690.2</v>
      </c>
      <c r="R319" s="139">
        <v>1.44E-2</v>
      </c>
      <c r="S319" s="36">
        <v>72.92</v>
      </c>
      <c r="T319" s="37">
        <v>1.05</v>
      </c>
      <c r="U319" s="37">
        <v>864.2</v>
      </c>
      <c r="V319" s="89">
        <v>63.02</v>
      </c>
    </row>
    <row r="320" spans="1:22" ht="12.75" x14ac:dyDescent="0.2">
      <c r="A320" s="350"/>
      <c r="B320" s="33">
        <v>313</v>
      </c>
      <c r="C320" s="257" t="s">
        <v>608</v>
      </c>
      <c r="D320" s="257" t="s">
        <v>614</v>
      </c>
      <c r="E320" s="48" t="s">
        <v>851</v>
      </c>
      <c r="F320" s="80" t="s">
        <v>40</v>
      </c>
      <c r="G320" s="33">
        <v>50</v>
      </c>
      <c r="H320" s="33" t="s">
        <v>610</v>
      </c>
      <c r="I320" s="36">
        <v>52.091000000000001</v>
      </c>
      <c r="J320" s="36">
        <v>3.3250000000000002</v>
      </c>
      <c r="K320" s="36">
        <v>9.484</v>
      </c>
      <c r="L320" s="36">
        <v>1.6220000000000001</v>
      </c>
      <c r="M320" s="36"/>
      <c r="N320" s="36">
        <v>37.659999999999997</v>
      </c>
      <c r="O320" s="35">
        <v>2613.21</v>
      </c>
      <c r="P320" s="36">
        <v>37.659999999999997</v>
      </c>
      <c r="Q320" s="35">
        <v>2613.21</v>
      </c>
      <c r="R320" s="139">
        <v>1.4409999999999999E-2</v>
      </c>
      <c r="S320" s="36">
        <v>72.92</v>
      </c>
      <c r="T320" s="37">
        <v>1.05</v>
      </c>
      <c r="U320" s="37">
        <v>864.68</v>
      </c>
      <c r="V320" s="89">
        <v>63.05</v>
      </c>
    </row>
    <row r="321" spans="1:22" ht="12.75" x14ac:dyDescent="0.2">
      <c r="A321" s="350"/>
      <c r="B321" s="33">
        <v>314</v>
      </c>
      <c r="C321" s="270" t="s">
        <v>528</v>
      </c>
      <c r="D321" s="270" t="s">
        <v>529</v>
      </c>
      <c r="E321" s="53" t="s">
        <v>833</v>
      </c>
      <c r="F321" s="83" t="s">
        <v>178</v>
      </c>
      <c r="G321" s="54">
        <v>30</v>
      </c>
      <c r="H321" s="54" t="s">
        <v>51</v>
      </c>
      <c r="I321" s="56">
        <v>31.3</v>
      </c>
      <c r="J321" s="56">
        <v>3</v>
      </c>
      <c r="K321" s="56">
        <v>5.3</v>
      </c>
      <c r="L321" s="56">
        <v>-0.1</v>
      </c>
      <c r="M321" s="56">
        <v>0</v>
      </c>
      <c r="N321" s="56">
        <v>23.1</v>
      </c>
      <c r="O321" s="55">
        <v>1590.6</v>
      </c>
      <c r="P321" s="56">
        <v>23.1</v>
      </c>
      <c r="Q321" s="55">
        <v>1590.6</v>
      </c>
      <c r="R321" s="142">
        <v>1.4489999999999999E-2</v>
      </c>
      <c r="S321" s="56">
        <v>71.83</v>
      </c>
      <c r="T321" s="57">
        <v>1.04</v>
      </c>
      <c r="U321" s="57">
        <v>869.51</v>
      </c>
      <c r="V321" s="93">
        <v>62.46</v>
      </c>
    </row>
    <row r="322" spans="1:22" ht="12.75" x14ac:dyDescent="0.2">
      <c r="A322" s="350"/>
      <c r="B322" s="33">
        <v>315</v>
      </c>
      <c r="C322" s="257" t="s">
        <v>195</v>
      </c>
      <c r="D322" s="257" t="s">
        <v>372</v>
      </c>
      <c r="E322" s="53" t="s">
        <v>729</v>
      </c>
      <c r="F322" s="53" t="s">
        <v>40</v>
      </c>
      <c r="G322" s="52">
        <v>45</v>
      </c>
      <c r="H322" s="52">
        <v>1982</v>
      </c>
      <c r="I322" s="113">
        <v>43.586399999999998</v>
      </c>
      <c r="J322" s="113">
        <v>4.7430000000000003</v>
      </c>
      <c r="K322" s="113">
        <v>6.508699</v>
      </c>
      <c r="L322" s="113">
        <v>-1.4896</v>
      </c>
      <c r="M322" s="113"/>
      <c r="N322" s="113">
        <v>33.824300999999998</v>
      </c>
      <c r="O322" s="134">
        <v>2332.2000000000003</v>
      </c>
      <c r="P322" s="113">
        <v>33.824300999999998</v>
      </c>
      <c r="Q322" s="134">
        <v>2332.2000000000003</v>
      </c>
      <c r="R322" s="114">
        <v>1.4503173398507844E-2</v>
      </c>
      <c r="S322" s="113">
        <v>55.15</v>
      </c>
      <c r="T322" s="144">
        <v>0.79985001292770763</v>
      </c>
      <c r="U322" s="144">
        <v>870.19040391047065</v>
      </c>
      <c r="V322" s="145">
        <v>47.991000775662457</v>
      </c>
    </row>
    <row r="323" spans="1:22" ht="12.75" x14ac:dyDescent="0.2">
      <c r="A323" s="350"/>
      <c r="B323" s="33">
        <v>316</v>
      </c>
      <c r="C323" s="257" t="s">
        <v>357</v>
      </c>
      <c r="D323" s="257" t="s">
        <v>358</v>
      </c>
      <c r="E323" s="48" t="s">
        <v>872</v>
      </c>
      <c r="F323" s="80" t="s">
        <v>178</v>
      </c>
      <c r="G323" s="33">
        <v>20</v>
      </c>
      <c r="H323" s="33">
        <v>1976</v>
      </c>
      <c r="I323" s="36">
        <v>23.4</v>
      </c>
      <c r="J323" s="36">
        <v>1.1000000000000001</v>
      </c>
      <c r="K323" s="36">
        <v>2.8</v>
      </c>
      <c r="L323" s="36">
        <v>0.5</v>
      </c>
      <c r="M323" s="36">
        <v>3.4</v>
      </c>
      <c r="N323" s="36">
        <v>15.5</v>
      </c>
      <c r="O323" s="35">
        <v>1064.7</v>
      </c>
      <c r="P323" s="36">
        <v>15.5</v>
      </c>
      <c r="Q323" s="35">
        <v>1064.7</v>
      </c>
      <c r="R323" s="139">
        <v>1.456E-2</v>
      </c>
      <c r="S323" s="36">
        <v>80</v>
      </c>
      <c r="T323" s="37">
        <v>1.1599999999999999</v>
      </c>
      <c r="U323" s="37">
        <v>873.49</v>
      </c>
      <c r="V323" s="89">
        <v>69.88</v>
      </c>
    </row>
    <row r="324" spans="1:22" ht="12.75" x14ac:dyDescent="0.2">
      <c r="A324" s="350"/>
      <c r="B324" s="33">
        <v>317</v>
      </c>
      <c r="C324" s="257" t="s">
        <v>96</v>
      </c>
      <c r="D324" s="257" t="s">
        <v>97</v>
      </c>
      <c r="E324" s="53" t="s">
        <v>115</v>
      </c>
      <c r="F324" s="53"/>
      <c r="G324" s="52">
        <v>20</v>
      </c>
      <c r="H324" s="52">
        <v>1959</v>
      </c>
      <c r="I324" s="113">
        <v>18.341999999999999</v>
      </c>
      <c r="J324" s="113">
        <v>2.6775000000000002</v>
      </c>
      <c r="K324" s="113">
        <v>0</v>
      </c>
      <c r="L324" s="113">
        <v>0</v>
      </c>
      <c r="M324" s="113">
        <v>1.3124990000000001</v>
      </c>
      <c r="N324" s="113">
        <v>14.351821999999999</v>
      </c>
      <c r="O324" s="134">
        <v>985.58</v>
      </c>
      <c r="P324" s="113">
        <v>13.703676139471172</v>
      </c>
      <c r="Q324" s="134">
        <v>941.07</v>
      </c>
      <c r="R324" s="114">
        <v>1.4561803202175365E-2</v>
      </c>
      <c r="S324" s="113">
        <v>53.4</v>
      </c>
      <c r="T324" s="144">
        <v>0.77760029099616446</v>
      </c>
      <c r="U324" s="144">
        <v>873.70819213052187</v>
      </c>
      <c r="V324" s="145">
        <v>46.656017459769863</v>
      </c>
    </row>
    <row r="325" spans="1:22" ht="12.75" x14ac:dyDescent="0.2">
      <c r="A325" s="350"/>
      <c r="B325" s="33">
        <v>318</v>
      </c>
      <c r="C325" s="257" t="s">
        <v>357</v>
      </c>
      <c r="D325" s="257" t="s">
        <v>358</v>
      </c>
      <c r="E325" s="48" t="s">
        <v>873</v>
      </c>
      <c r="F325" s="80" t="s">
        <v>178</v>
      </c>
      <c r="G325" s="33">
        <v>42</v>
      </c>
      <c r="H325" s="33">
        <v>1994</v>
      </c>
      <c r="I325" s="36">
        <v>50.8</v>
      </c>
      <c r="J325" s="36">
        <v>3.3</v>
      </c>
      <c r="K325" s="36">
        <v>11.9</v>
      </c>
      <c r="L325" s="36">
        <v>0.2</v>
      </c>
      <c r="M325" s="36">
        <v>0</v>
      </c>
      <c r="N325" s="36">
        <v>35.4</v>
      </c>
      <c r="O325" s="35">
        <v>2426.8000000000002</v>
      </c>
      <c r="P325" s="36">
        <v>35.4</v>
      </c>
      <c r="Q325" s="35">
        <v>2426.8000000000002</v>
      </c>
      <c r="R325" s="139">
        <v>1.457E-2</v>
      </c>
      <c r="S325" s="36">
        <v>80</v>
      </c>
      <c r="T325" s="37">
        <v>1.17</v>
      </c>
      <c r="U325" s="37">
        <v>874.24</v>
      </c>
      <c r="V325" s="89">
        <v>69.94</v>
      </c>
    </row>
    <row r="326" spans="1:22" ht="12.75" x14ac:dyDescent="0.2">
      <c r="A326" s="350"/>
      <c r="B326" s="33">
        <v>319</v>
      </c>
      <c r="C326" s="257" t="s">
        <v>608</v>
      </c>
      <c r="D326" s="257" t="s">
        <v>614</v>
      </c>
      <c r="E326" s="48" t="s">
        <v>615</v>
      </c>
      <c r="F326" s="80" t="s">
        <v>40</v>
      </c>
      <c r="G326" s="33">
        <v>55</v>
      </c>
      <c r="H326" s="33" t="s">
        <v>610</v>
      </c>
      <c r="I326" s="36">
        <v>58.734000000000002</v>
      </c>
      <c r="J326" s="36">
        <v>3.99</v>
      </c>
      <c r="K326" s="36">
        <v>13.034000000000001</v>
      </c>
      <c r="L326" s="36">
        <v>1.109</v>
      </c>
      <c r="M326" s="36"/>
      <c r="N326" s="36">
        <v>40.600999999999999</v>
      </c>
      <c r="O326" s="35">
        <v>2785.31</v>
      </c>
      <c r="P326" s="36">
        <v>40.6</v>
      </c>
      <c r="Q326" s="35">
        <v>2785.31</v>
      </c>
      <c r="R326" s="139">
        <v>1.4579999999999999E-2</v>
      </c>
      <c r="S326" s="36">
        <v>72.92</v>
      </c>
      <c r="T326" s="37">
        <v>1.06</v>
      </c>
      <c r="U326" s="37">
        <v>874.61</v>
      </c>
      <c r="V326" s="89">
        <v>63.78</v>
      </c>
    </row>
    <row r="327" spans="1:22" ht="12.75" x14ac:dyDescent="0.2">
      <c r="A327" s="350"/>
      <c r="B327" s="33">
        <v>320</v>
      </c>
      <c r="C327" s="257" t="s">
        <v>195</v>
      </c>
      <c r="D327" s="257" t="s">
        <v>372</v>
      </c>
      <c r="E327" s="53" t="s">
        <v>730</v>
      </c>
      <c r="F327" s="53" t="s">
        <v>40</v>
      </c>
      <c r="G327" s="52">
        <v>100</v>
      </c>
      <c r="H327" s="52">
        <v>1973</v>
      </c>
      <c r="I327" s="113">
        <v>74.741680000000002</v>
      </c>
      <c r="J327" s="113">
        <v>8.6189999999999998</v>
      </c>
      <c r="K327" s="113">
        <v>11.628440000000001</v>
      </c>
      <c r="L327" s="113">
        <v>6.6800000000000002E-3</v>
      </c>
      <c r="M327" s="113"/>
      <c r="N327" s="113">
        <v>54.487560000000002</v>
      </c>
      <c r="O327" s="134">
        <v>3735</v>
      </c>
      <c r="P327" s="113">
        <v>54.487560000000002</v>
      </c>
      <c r="Q327" s="134">
        <v>3735</v>
      </c>
      <c r="R327" s="114">
        <v>1.4588369477911646E-2</v>
      </c>
      <c r="S327" s="113">
        <v>55.15</v>
      </c>
      <c r="T327" s="144">
        <v>0.80454857670682722</v>
      </c>
      <c r="U327" s="144">
        <v>875.30216867469881</v>
      </c>
      <c r="V327" s="145">
        <v>48.272914602409642</v>
      </c>
    </row>
    <row r="328" spans="1:22" ht="12.75" x14ac:dyDescent="0.2">
      <c r="A328" s="350"/>
      <c r="B328" s="33">
        <v>321</v>
      </c>
      <c r="C328" s="257" t="s">
        <v>195</v>
      </c>
      <c r="D328" s="257" t="s">
        <v>372</v>
      </c>
      <c r="E328" s="53" t="s">
        <v>731</v>
      </c>
      <c r="F328" s="53" t="s">
        <v>40</v>
      </c>
      <c r="G328" s="52">
        <v>45</v>
      </c>
      <c r="H328" s="52">
        <v>1979</v>
      </c>
      <c r="I328" s="113">
        <v>43.5884</v>
      </c>
      <c r="J328" s="113">
        <v>4.6920000000000002</v>
      </c>
      <c r="K328" s="113">
        <v>7.0082870000000002</v>
      </c>
      <c r="L328" s="113">
        <v>-1.5406</v>
      </c>
      <c r="M328" s="113"/>
      <c r="N328" s="113">
        <v>33.428713000000002</v>
      </c>
      <c r="O328" s="134">
        <v>2290.35</v>
      </c>
      <c r="P328" s="113">
        <v>33.428713000000002</v>
      </c>
      <c r="Q328" s="134">
        <v>2290.35</v>
      </c>
      <c r="R328" s="114">
        <v>1.4595460519134632E-2</v>
      </c>
      <c r="S328" s="113">
        <v>55.15</v>
      </c>
      <c r="T328" s="144">
        <v>0.80493964763027492</v>
      </c>
      <c r="U328" s="144">
        <v>875.72763114807799</v>
      </c>
      <c r="V328" s="145">
        <v>48.296378857816499</v>
      </c>
    </row>
    <row r="329" spans="1:22" ht="12.75" x14ac:dyDescent="0.2">
      <c r="A329" s="350"/>
      <c r="B329" s="33">
        <v>322</v>
      </c>
      <c r="C329" s="259" t="s">
        <v>32</v>
      </c>
      <c r="D329" s="259" t="s">
        <v>33</v>
      </c>
      <c r="E329" s="103" t="s">
        <v>67</v>
      </c>
      <c r="F329" s="29"/>
      <c r="G329" s="29">
        <v>33</v>
      </c>
      <c r="H329" s="29">
        <v>1958</v>
      </c>
      <c r="I329" s="104">
        <v>21.032</v>
      </c>
      <c r="J329" s="104">
        <v>2.95587</v>
      </c>
      <c r="K329" s="104">
        <v>0</v>
      </c>
      <c r="L329" s="104">
        <v>-4.8869999999999997E-2</v>
      </c>
      <c r="M329" s="104">
        <v>0</v>
      </c>
      <c r="N329" s="104">
        <v>18.124997</v>
      </c>
      <c r="O329" s="165">
        <v>1237.47</v>
      </c>
      <c r="P329" s="104">
        <v>18.124997</v>
      </c>
      <c r="Q329" s="165">
        <v>1237.47</v>
      </c>
      <c r="R329" s="166">
        <v>1.4646817296580928E-2</v>
      </c>
      <c r="S329" s="104">
        <v>55</v>
      </c>
      <c r="T329" s="104">
        <v>0.805574951311951</v>
      </c>
      <c r="U329" s="104">
        <v>878.80903779485561</v>
      </c>
      <c r="V329" s="105">
        <v>48.334497078717064</v>
      </c>
    </row>
    <row r="330" spans="1:22" ht="12.75" x14ac:dyDescent="0.2">
      <c r="A330" s="350"/>
      <c r="B330" s="33">
        <v>323</v>
      </c>
      <c r="C330" s="260" t="s">
        <v>141</v>
      </c>
      <c r="D330" s="261" t="s">
        <v>145</v>
      </c>
      <c r="E330" s="261" t="s">
        <v>151</v>
      </c>
      <c r="F330" s="262"/>
      <c r="G330" s="263">
        <v>24</v>
      </c>
      <c r="H330" s="264" t="s">
        <v>51</v>
      </c>
      <c r="I330" s="265">
        <v>23.31</v>
      </c>
      <c r="J330" s="265">
        <v>2.34</v>
      </c>
      <c r="K330" s="265">
        <v>3.43</v>
      </c>
      <c r="L330" s="265">
        <v>-0.04</v>
      </c>
      <c r="M330" s="265">
        <v>3.1643999999999997</v>
      </c>
      <c r="N330" s="265">
        <v>14.415599999999998</v>
      </c>
      <c r="O330" s="271">
        <v>1198.92</v>
      </c>
      <c r="P330" s="265">
        <v>17.579999999999998</v>
      </c>
      <c r="Q330" s="271">
        <v>1198.92</v>
      </c>
      <c r="R330" s="267">
        <v>1.4663196877189469E-2</v>
      </c>
      <c r="S330" s="268">
        <v>61.8</v>
      </c>
      <c r="T330" s="269">
        <v>0.90618556701030906</v>
      </c>
      <c r="U330" s="269">
        <v>879.79181263136809</v>
      </c>
      <c r="V330" s="311">
        <v>54.371134020618548</v>
      </c>
    </row>
    <row r="331" spans="1:22" ht="12.75" x14ac:dyDescent="0.2">
      <c r="A331" s="350"/>
      <c r="B331" s="33">
        <v>324</v>
      </c>
      <c r="C331" s="257" t="s">
        <v>195</v>
      </c>
      <c r="D331" s="257" t="s">
        <v>372</v>
      </c>
      <c r="E331" s="53" t="s">
        <v>732</v>
      </c>
      <c r="F331" s="53" t="s">
        <v>40</v>
      </c>
      <c r="G331" s="52">
        <v>45</v>
      </c>
      <c r="H331" s="52">
        <v>1988</v>
      </c>
      <c r="I331" s="113">
        <v>44.026319999999998</v>
      </c>
      <c r="J331" s="113">
        <v>4.9470000000000001</v>
      </c>
      <c r="K331" s="113">
        <v>5.5922600000000005</v>
      </c>
      <c r="L331" s="113">
        <v>-0.60568</v>
      </c>
      <c r="M331" s="113"/>
      <c r="N331" s="113">
        <v>34.092739999999999</v>
      </c>
      <c r="O331" s="134">
        <v>2317.7800000000002</v>
      </c>
      <c r="P331" s="113">
        <v>34.092739999999999</v>
      </c>
      <c r="Q331" s="134">
        <v>2317.7800000000002</v>
      </c>
      <c r="R331" s="114">
        <v>1.4709221755300329E-2</v>
      </c>
      <c r="S331" s="113">
        <v>55.15</v>
      </c>
      <c r="T331" s="144">
        <v>0.81121357980481312</v>
      </c>
      <c r="U331" s="144">
        <v>882.55330531801974</v>
      </c>
      <c r="V331" s="145">
        <v>48.67281478828879</v>
      </c>
    </row>
    <row r="332" spans="1:22" ht="12.75" x14ac:dyDescent="0.2">
      <c r="A332" s="350"/>
      <c r="B332" s="33">
        <v>325</v>
      </c>
      <c r="C332" s="257" t="s">
        <v>357</v>
      </c>
      <c r="D332" s="257" t="s">
        <v>358</v>
      </c>
      <c r="E332" s="48" t="s">
        <v>874</v>
      </c>
      <c r="F332" s="80" t="s">
        <v>178</v>
      </c>
      <c r="G332" s="33">
        <v>40</v>
      </c>
      <c r="H332" s="33">
        <v>1973</v>
      </c>
      <c r="I332" s="36">
        <v>42.7</v>
      </c>
      <c r="J332" s="36">
        <v>3.1</v>
      </c>
      <c r="K332" s="36">
        <v>6.5</v>
      </c>
      <c r="L332" s="36">
        <v>0.2</v>
      </c>
      <c r="M332" s="36">
        <v>3.3</v>
      </c>
      <c r="N332" s="36">
        <v>29.6</v>
      </c>
      <c r="O332" s="35">
        <v>2006.8</v>
      </c>
      <c r="P332" s="36">
        <v>29.6</v>
      </c>
      <c r="Q332" s="35">
        <v>2006.8</v>
      </c>
      <c r="R332" s="139">
        <v>1.473E-2</v>
      </c>
      <c r="S332" s="36">
        <v>80</v>
      </c>
      <c r="T332" s="37">
        <v>1.18</v>
      </c>
      <c r="U332" s="37">
        <v>884.09</v>
      </c>
      <c r="V332" s="89">
        <v>70.73</v>
      </c>
    </row>
    <row r="333" spans="1:22" ht="12.75" x14ac:dyDescent="0.2">
      <c r="A333" s="350"/>
      <c r="B333" s="33">
        <v>326</v>
      </c>
      <c r="C333" s="257" t="s">
        <v>608</v>
      </c>
      <c r="D333" s="257" t="s">
        <v>614</v>
      </c>
      <c r="E333" s="48" t="s">
        <v>854</v>
      </c>
      <c r="F333" s="80" t="s">
        <v>40</v>
      </c>
      <c r="G333" s="33">
        <v>60</v>
      </c>
      <c r="H333" s="33" t="s">
        <v>610</v>
      </c>
      <c r="I333" s="36">
        <v>66.358999999999995</v>
      </c>
      <c r="J333" s="36">
        <v>4.4370000000000003</v>
      </c>
      <c r="K333" s="36">
        <v>12.002000000000001</v>
      </c>
      <c r="L333" s="36">
        <v>0.45900000000000002</v>
      </c>
      <c r="M333" s="36"/>
      <c r="N333" s="36">
        <v>49.460999999999999</v>
      </c>
      <c r="O333" s="35">
        <v>3351.69</v>
      </c>
      <c r="P333" s="36">
        <v>49.46</v>
      </c>
      <c r="Q333" s="35">
        <v>3351.69</v>
      </c>
      <c r="R333" s="139">
        <v>1.4760000000000001E-2</v>
      </c>
      <c r="S333" s="36">
        <v>72.92</v>
      </c>
      <c r="T333" s="37">
        <v>1.08</v>
      </c>
      <c r="U333" s="37">
        <v>885.42</v>
      </c>
      <c r="V333" s="89">
        <v>64.56</v>
      </c>
    </row>
    <row r="334" spans="1:22" ht="12.75" x14ac:dyDescent="0.2">
      <c r="A334" s="350"/>
      <c r="B334" s="33">
        <v>327</v>
      </c>
      <c r="C334" s="259" t="s">
        <v>32</v>
      </c>
      <c r="D334" s="259" t="s">
        <v>33</v>
      </c>
      <c r="E334" s="103" t="s">
        <v>65</v>
      </c>
      <c r="F334" s="29" t="s">
        <v>38</v>
      </c>
      <c r="G334" s="29">
        <v>30</v>
      </c>
      <c r="H334" s="29">
        <v>1967</v>
      </c>
      <c r="I334" s="104">
        <v>22.911000000000001</v>
      </c>
      <c r="J334" s="104">
        <v>0</v>
      </c>
      <c r="K334" s="104">
        <v>0</v>
      </c>
      <c r="L334" s="104">
        <v>0</v>
      </c>
      <c r="M334" s="104">
        <v>0</v>
      </c>
      <c r="N334" s="104">
        <v>22.911000000000001</v>
      </c>
      <c r="O334" s="165">
        <v>1550</v>
      </c>
      <c r="P334" s="104">
        <v>22.911000000000001</v>
      </c>
      <c r="Q334" s="165">
        <v>1550</v>
      </c>
      <c r="R334" s="166">
        <v>1.4781290322580645E-2</v>
      </c>
      <c r="S334" s="104">
        <v>54.5</v>
      </c>
      <c r="T334" s="104">
        <v>0.80558032258064516</v>
      </c>
      <c r="U334" s="104">
        <v>886.87741935483882</v>
      </c>
      <c r="V334" s="105">
        <v>48.334819354838714</v>
      </c>
    </row>
    <row r="335" spans="1:22" ht="12.75" x14ac:dyDescent="0.2">
      <c r="A335" s="350"/>
      <c r="B335" s="33">
        <v>328</v>
      </c>
      <c r="C335" s="260" t="s">
        <v>141</v>
      </c>
      <c r="D335" s="261" t="s">
        <v>152</v>
      </c>
      <c r="E335" s="261" t="s">
        <v>403</v>
      </c>
      <c r="F335" s="262"/>
      <c r="G335" s="263">
        <v>45</v>
      </c>
      <c r="H335" s="264" t="s">
        <v>51</v>
      </c>
      <c r="I335" s="265">
        <v>43.6</v>
      </c>
      <c r="J335" s="265">
        <v>4.42</v>
      </c>
      <c r="K335" s="265">
        <v>5.17</v>
      </c>
      <c r="L335" s="265">
        <v>-0.03</v>
      </c>
      <c r="M335" s="265">
        <v>6.1271999999999993</v>
      </c>
      <c r="N335" s="265">
        <v>27.912800000000001</v>
      </c>
      <c r="O335" s="266">
        <v>2301.0500000000002</v>
      </c>
      <c r="P335" s="265">
        <v>34.04</v>
      </c>
      <c r="Q335" s="266">
        <v>2301.0500000000002</v>
      </c>
      <c r="R335" s="267">
        <v>1.4793246561352424E-2</v>
      </c>
      <c r="S335" s="268">
        <v>61.8</v>
      </c>
      <c r="T335" s="269">
        <v>0.91422263749157973</v>
      </c>
      <c r="U335" s="269">
        <v>887.59479368114546</v>
      </c>
      <c r="V335" s="311">
        <v>54.853358249494782</v>
      </c>
    </row>
    <row r="336" spans="1:22" ht="12.75" x14ac:dyDescent="0.2">
      <c r="A336" s="350"/>
      <c r="B336" s="33">
        <v>329</v>
      </c>
      <c r="C336" s="257" t="s">
        <v>195</v>
      </c>
      <c r="D336" s="257" t="s">
        <v>372</v>
      </c>
      <c r="E336" s="53" t="s">
        <v>733</v>
      </c>
      <c r="F336" s="53" t="s">
        <v>40</v>
      </c>
      <c r="G336" s="52">
        <v>45</v>
      </c>
      <c r="H336" s="52">
        <v>1980</v>
      </c>
      <c r="I336" s="113">
        <v>47.908439999999999</v>
      </c>
      <c r="J336" s="113">
        <v>5.9670000000000005</v>
      </c>
      <c r="K336" s="113">
        <v>7.9388730000000001</v>
      </c>
      <c r="L336" s="113">
        <v>-0.60555999999999999</v>
      </c>
      <c r="M336" s="113"/>
      <c r="N336" s="113">
        <v>34.608127000000003</v>
      </c>
      <c r="O336" s="134">
        <v>2337.62</v>
      </c>
      <c r="P336" s="113">
        <v>34.608127000000003</v>
      </c>
      <c r="Q336" s="134">
        <v>2337.62</v>
      </c>
      <c r="R336" s="114">
        <v>1.4804855793499373E-2</v>
      </c>
      <c r="S336" s="113">
        <v>55.15</v>
      </c>
      <c r="T336" s="144">
        <v>0.81648779701149032</v>
      </c>
      <c r="U336" s="144">
        <v>888.29134760996226</v>
      </c>
      <c r="V336" s="145">
        <v>48.98926782068942</v>
      </c>
    </row>
    <row r="337" spans="1:22" ht="12.75" x14ac:dyDescent="0.2">
      <c r="A337" s="350"/>
      <c r="B337" s="33">
        <v>330</v>
      </c>
      <c r="C337" s="257" t="s">
        <v>608</v>
      </c>
      <c r="D337" s="257" t="s">
        <v>614</v>
      </c>
      <c r="E337" s="48" t="s">
        <v>848</v>
      </c>
      <c r="F337" s="80" t="s">
        <v>40</v>
      </c>
      <c r="G337" s="33">
        <v>60</v>
      </c>
      <c r="H337" s="33" t="s">
        <v>610</v>
      </c>
      <c r="I337" s="36">
        <v>61.95</v>
      </c>
      <c r="J337" s="36">
        <v>5.8970000000000002</v>
      </c>
      <c r="K337" s="36">
        <v>9.5359999999999996</v>
      </c>
      <c r="L337" s="36"/>
      <c r="M337" s="36"/>
      <c r="N337" s="36">
        <v>46.517000000000003</v>
      </c>
      <c r="O337" s="35">
        <v>3137.9</v>
      </c>
      <c r="P337" s="36">
        <v>46.52</v>
      </c>
      <c r="Q337" s="35">
        <v>3137.9</v>
      </c>
      <c r="R337" s="139">
        <v>1.482E-2</v>
      </c>
      <c r="S337" s="36">
        <v>72.92</v>
      </c>
      <c r="T337" s="37">
        <v>1.08</v>
      </c>
      <c r="U337" s="37">
        <v>889.45</v>
      </c>
      <c r="V337" s="89">
        <v>64.86</v>
      </c>
    </row>
    <row r="338" spans="1:22" ht="12.75" x14ac:dyDescent="0.2">
      <c r="A338" s="350"/>
      <c r="B338" s="33">
        <v>331</v>
      </c>
      <c r="C338" s="257" t="s">
        <v>357</v>
      </c>
      <c r="D338" s="257" t="s">
        <v>358</v>
      </c>
      <c r="E338" s="48" t="s">
        <v>875</v>
      </c>
      <c r="F338" s="80" t="s">
        <v>178</v>
      </c>
      <c r="G338" s="33">
        <v>12</v>
      </c>
      <c r="H338" s="33">
        <v>1987</v>
      </c>
      <c r="I338" s="36">
        <v>16.100000000000001</v>
      </c>
      <c r="J338" s="36">
        <v>1.3</v>
      </c>
      <c r="K338" s="36">
        <v>2.7</v>
      </c>
      <c r="L338" s="36">
        <v>-0.3</v>
      </c>
      <c r="M338" s="36">
        <v>2.2000000000000002</v>
      </c>
      <c r="N338" s="36">
        <v>10.199999999999999</v>
      </c>
      <c r="O338" s="35">
        <v>686.4</v>
      </c>
      <c r="P338" s="36">
        <v>10.199999999999999</v>
      </c>
      <c r="Q338" s="35">
        <v>686.4</v>
      </c>
      <c r="R338" s="139">
        <v>1.4829999999999999E-2</v>
      </c>
      <c r="S338" s="36">
        <v>80</v>
      </c>
      <c r="T338" s="37">
        <v>1.19</v>
      </c>
      <c r="U338" s="37">
        <v>889.86</v>
      </c>
      <c r="V338" s="89">
        <v>71.19</v>
      </c>
    </row>
    <row r="339" spans="1:22" ht="12.75" x14ac:dyDescent="0.2">
      <c r="A339" s="350"/>
      <c r="B339" s="33">
        <v>332</v>
      </c>
      <c r="C339" s="260" t="s">
        <v>141</v>
      </c>
      <c r="D339" s="260" t="s">
        <v>142</v>
      </c>
      <c r="E339" s="261" t="s">
        <v>149</v>
      </c>
      <c r="F339" s="262" t="s">
        <v>683</v>
      </c>
      <c r="G339" s="272">
        <v>15</v>
      </c>
      <c r="H339" s="264" t="s">
        <v>51</v>
      </c>
      <c r="I339" s="265">
        <v>21.11</v>
      </c>
      <c r="J339" s="265">
        <v>1.56</v>
      </c>
      <c r="K339" s="265">
        <v>2.1</v>
      </c>
      <c r="L339" s="265">
        <v>0.79</v>
      </c>
      <c r="M339" s="265">
        <v>2.9988000000000001</v>
      </c>
      <c r="N339" s="265">
        <v>13.661200000000001</v>
      </c>
      <c r="O339" s="271">
        <v>1120.1099999999999</v>
      </c>
      <c r="P339" s="265">
        <v>16.66</v>
      </c>
      <c r="Q339" s="271">
        <v>1120.1099999999999</v>
      </c>
      <c r="R339" s="267">
        <v>1.4873539205970844E-2</v>
      </c>
      <c r="S339" s="268">
        <v>61.8</v>
      </c>
      <c r="T339" s="269">
        <v>0.91918472292899811</v>
      </c>
      <c r="U339" s="269">
        <v>892.4123523582507</v>
      </c>
      <c r="V339" s="311">
        <v>55.151083375739894</v>
      </c>
    </row>
    <row r="340" spans="1:22" ht="12.75" x14ac:dyDescent="0.2">
      <c r="A340" s="350"/>
      <c r="B340" s="33">
        <v>333</v>
      </c>
      <c r="C340" s="48" t="s">
        <v>172</v>
      </c>
      <c r="D340" s="48" t="s">
        <v>173</v>
      </c>
      <c r="E340" s="34" t="s">
        <v>690</v>
      </c>
      <c r="F340" s="34" t="s">
        <v>178</v>
      </c>
      <c r="G340" s="49">
        <v>23</v>
      </c>
      <c r="H340" s="49">
        <v>1994</v>
      </c>
      <c r="I340" s="157">
        <f>SUM(J340:N340)</f>
        <v>24.538</v>
      </c>
      <c r="J340" s="157">
        <v>2.1032000000000002</v>
      </c>
      <c r="K340" s="157">
        <v>2.42</v>
      </c>
      <c r="L340" s="157">
        <v>0.54879999999999995</v>
      </c>
      <c r="M340" s="157">
        <v>0</v>
      </c>
      <c r="N340" s="157">
        <v>19.466000000000001</v>
      </c>
      <c r="O340" s="177">
        <v>1308.75</v>
      </c>
      <c r="P340" s="157">
        <f>N340</f>
        <v>19.466000000000001</v>
      </c>
      <c r="Q340" s="177">
        <f>O340</f>
        <v>1308.75</v>
      </c>
      <c r="R340" s="178">
        <f>P340/Q340</f>
        <v>1.4873734479465139E-2</v>
      </c>
      <c r="S340" s="157">
        <v>43.4</v>
      </c>
      <c r="T340" s="158">
        <f>R340*S340</f>
        <v>0.64552007640878706</v>
      </c>
      <c r="U340" s="158">
        <f>R340*60*1000</f>
        <v>892.42406876790835</v>
      </c>
      <c r="V340" s="159">
        <f>U340*S340/1000</f>
        <v>38.731204584527219</v>
      </c>
    </row>
    <row r="341" spans="1:22" ht="12.75" x14ac:dyDescent="0.2">
      <c r="A341" s="350"/>
      <c r="B341" s="33">
        <v>334</v>
      </c>
      <c r="C341" s="257" t="s">
        <v>357</v>
      </c>
      <c r="D341" s="257" t="s">
        <v>358</v>
      </c>
      <c r="E341" s="48" t="s">
        <v>876</v>
      </c>
      <c r="F341" s="80" t="s">
        <v>178</v>
      </c>
      <c r="G341" s="33">
        <v>22</v>
      </c>
      <c r="H341" s="33">
        <v>1983</v>
      </c>
      <c r="I341" s="36">
        <v>26.6</v>
      </c>
      <c r="J341" s="36">
        <v>1.4</v>
      </c>
      <c r="K341" s="36">
        <v>4.9000000000000004</v>
      </c>
      <c r="L341" s="36">
        <v>0.1</v>
      </c>
      <c r="M341" s="36">
        <v>2</v>
      </c>
      <c r="N341" s="36">
        <v>18.100000000000001</v>
      </c>
      <c r="O341" s="35">
        <v>1216</v>
      </c>
      <c r="P341" s="36">
        <v>18.100000000000001</v>
      </c>
      <c r="Q341" s="35">
        <v>1216</v>
      </c>
      <c r="R341" s="139">
        <v>1.491E-2</v>
      </c>
      <c r="S341" s="36">
        <v>80</v>
      </c>
      <c r="T341" s="37">
        <v>1.19</v>
      </c>
      <c r="U341" s="37">
        <v>894.57</v>
      </c>
      <c r="V341" s="89">
        <v>71.569999999999993</v>
      </c>
    </row>
    <row r="342" spans="1:22" ht="12.75" x14ac:dyDescent="0.2">
      <c r="A342" s="350"/>
      <c r="B342" s="33">
        <v>335</v>
      </c>
      <c r="C342" s="257" t="s">
        <v>496</v>
      </c>
      <c r="D342" s="257" t="s">
        <v>497</v>
      </c>
      <c r="E342" s="48" t="s">
        <v>515</v>
      </c>
      <c r="F342" s="80" t="s">
        <v>40</v>
      </c>
      <c r="G342" s="33">
        <v>36</v>
      </c>
      <c r="H342" s="33">
        <v>1974</v>
      </c>
      <c r="I342" s="36">
        <v>34</v>
      </c>
      <c r="J342" s="36">
        <v>5.9</v>
      </c>
      <c r="K342" s="36">
        <v>6.1</v>
      </c>
      <c r="L342" s="36">
        <v>-3</v>
      </c>
      <c r="M342" s="36">
        <v>0</v>
      </c>
      <c r="N342" s="36">
        <v>25</v>
      </c>
      <c r="O342" s="35"/>
      <c r="P342" s="36">
        <v>25</v>
      </c>
      <c r="Q342" s="35">
        <v>1672.2</v>
      </c>
      <c r="R342" s="139">
        <v>1.494E-2</v>
      </c>
      <c r="S342" s="36">
        <v>74.400000000000006</v>
      </c>
      <c r="T342" s="37">
        <v>1.1100000000000001</v>
      </c>
      <c r="U342" s="37">
        <v>896.45</v>
      </c>
      <c r="V342" s="89">
        <v>66.7</v>
      </c>
    </row>
    <row r="343" spans="1:22" ht="12.75" x14ac:dyDescent="0.2">
      <c r="A343" s="350"/>
      <c r="B343" s="33">
        <v>336</v>
      </c>
      <c r="C343" s="48" t="s">
        <v>172</v>
      </c>
      <c r="D343" s="48" t="s">
        <v>173</v>
      </c>
      <c r="E343" s="34" t="s">
        <v>548</v>
      </c>
      <c r="F343" s="34" t="s">
        <v>178</v>
      </c>
      <c r="G343" s="49">
        <v>20</v>
      </c>
      <c r="H343" s="49">
        <v>1992</v>
      </c>
      <c r="I343" s="157">
        <f>SUM(J343:N343)</f>
        <v>22.4</v>
      </c>
      <c r="J343" s="157">
        <v>1.9455</v>
      </c>
      <c r="K343" s="157">
        <v>3.7467999999999999</v>
      </c>
      <c r="L343" s="157">
        <v>-7.4999999999999997E-3</v>
      </c>
      <c r="M343" s="157">
        <v>0</v>
      </c>
      <c r="N343" s="157">
        <v>16.715199999999999</v>
      </c>
      <c r="O343" s="177">
        <v>1116.28</v>
      </c>
      <c r="P343" s="157">
        <f>N343</f>
        <v>16.715199999999999</v>
      </c>
      <c r="Q343" s="177">
        <f>O343</f>
        <v>1116.28</v>
      </c>
      <c r="R343" s="178">
        <f>P343/Q343</f>
        <v>1.4974020854982621E-2</v>
      </c>
      <c r="S343" s="157">
        <v>43.4</v>
      </c>
      <c r="T343" s="158">
        <f>R343*S343</f>
        <v>0.64987250510624572</v>
      </c>
      <c r="U343" s="158">
        <f>R343*60*1000</f>
        <v>898.44125129895724</v>
      </c>
      <c r="V343" s="159">
        <f>U343*S343/1000</f>
        <v>38.992350306374739</v>
      </c>
    </row>
    <row r="344" spans="1:22" ht="12.75" x14ac:dyDescent="0.2">
      <c r="A344" s="350"/>
      <c r="B344" s="33">
        <v>337</v>
      </c>
      <c r="C344" s="257" t="s">
        <v>891</v>
      </c>
      <c r="D344" s="257" t="s">
        <v>892</v>
      </c>
      <c r="E344" s="48" t="s">
        <v>906</v>
      </c>
      <c r="F344" s="80" t="s">
        <v>40</v>
      </c>
      <c r="G344" s="33">
        <v>45</v>
      </c>
      <c r="H344" s="33">
        <v>1971</v>
      </c>
      <c r="I344" s="36">
        <v>47.917000000000002</v>
      </c>
      <c r="J344" s="36">
        <v>3.1740000000000004</v>
      </c>
      <c r="K344" s="36">
        <v>6.53</v>
      </c>
      <c r="L344" s="36">
        <v>3.8999999999999702E-2</v>
      </c>
      <c r="M344" s="36"/>
      <c r="N344" s="36">
        <v>38.173999999999999</v>
      </c>
      <c r="O344" s="35">
        <v>2546.6</v>
      </c>
      <c r="P344" s="36">
        <v>38.173999999999999</v>
      </c>
      <c r="Q344" s="35">
        <v>2546.6</v>
      </c>
      <c r="R344" s="139">
        <v>1.4990182989083485E-2</v>
      </c>
      <c r="S344" s="36">
        <v>68.2</v>
      </c>
      <c r="T344" s="37">
        <v>1.0223304798554937</v>
      </c>
      <c r="U344" s="37">
        <v>899.41097934500908</v>
      </c>
      <c r="V344" s="89">
        <v>61.339828791329623</v>
      </c>
    </row>
    <row r="345" spans="1:22" ht="12.75" x14ac:dyDescent="0.2">
      <c r="A345" s="350"/>
      <c r="B345" s="33">
        <v>338</v>
      </c>
      <c r="C345" s="257" t="s">
        <v>139</v>
      </c>
      <c r="D345" s="257" t="s">
        <v>140</v>
      </c>
      <c r="E345" s="53" t="s">
        <v>672</v>
      </c>
      <c r="F345" s="53" t="s">
        <v>40</v>
      </c>
      <c r="G345" s="52">
        <v>25</v>
      </c>
      <c r="H345" s="52">
        <v>1990</v>
      </c>
      <c r="I345" s="113">
        <v>28.434999999999999</v>
      </c>
      <c r="J345" s="113">
        <v>2.907</v>
      </c>
      <c r="K345" s="113">
        <v>2.8149999999999999</v>
      </c>
      <c r="L345" s="113">
        <v>0.45800000000000002</v>
      </c>
      <c r="M345" s="113"/>
      <c r="N345" s="113">
        <v>22.713000000000001</v>
      </c>
      <c r="O345" s="134">
        <v>1515.05</v>
      </c>
      <c r="P345" s="113">
        <v>22.713000000000001</v>
      </c>
      <c r="Q345" s="134">
        <v>1515.05</v>
      </c>
      <c r="R345" s="114">
        <v>1.4991584436157224E-2</v>
      </c>
      <c r="S345" s="113">
        <v>51.6661</v>
      </c>
      <c r="T345" s="144">
        <v>0.77455670063694271</v>
      </c>
      <c r="U345" s="144">
        <v>899.49506616943347</v>
      </c>
      <c r="V345" s="145">
        <v>46.47340203821657</v>
      </c>
    </row>
    <row r="346" spans="1:22" ht="12.75" x14ac:dyDescent="0.2">
      <c r="A346" s="350"/>
      <c r="B346" s="33">
        <v>339</v>
      </c>
      <c r="C346" s="257" t="s">
        <v>137</v>
      </c>
      <c r="D346" s="257" t="s">
        <v>138</v>
      </c>
      <c r="E346" s="53" t="s">
        <v>639</v>
      </c>
      <c r="F346" s="53" t="s">
        <v>197</v>
      </c>
      <c r="G346" s="52">
        <v>91</v>
      </c>
      <c r="H346" s="52">
        <v>1981</v>
      </c>
      <c r="I346" s="113">
        <v>92.751999999999995</v>
      </c>
      <c r="J346" s="113">
        <v>11.3887</v>
      </c>
      <c r="K346" s="113">
        <v>9</v>
      </c>
      <c r="L346" s="113">
        <v>0.61229999999999996</v>
      </c>
      <c r="M346" s="113">
        <v>0</v>
      </c>
      <c r="N346" s="113">
        <v>71.751000000000005</v>
      </c>
      <c r="O346" s="134">
        <v>4784.78</v>
      </c>
      <c r="P346" s="113">
        <v>71.751000000000005</v>
      </c>
      <c r="Q346" s="134">
        <v>4784.78</v>
      </c>
      <c r="R346" s="114">
        <v>1.4995673782284663E-2</v>
      </c>
      <c r="S346" s="113">
        <v>58.97</v>
      </c>
      <c r="T346" s="144">
        <v>0.88429488294132663</v>
      </c>
      <c r="U346" s="144">
        <v>899.74042693707975</v>
      </c>
      <c r="V346" s="145">
        <v>53.057692976479593</v>
      </c>
    </row>
    <row r="347" spans="1:22" ht="12.75" x14ac:dyDescent="0.2">
      <c r="A347" s="350"/>
      <c r="B347" s="33">
        <v>340</v>
      </c>
      <c r="C347" s="270" t="s">
        <v>528</v>
      </c>
      <c r="D347" s="270" t="s">
        <v>529</v>
      </c>
      <c r="E347" s="53" t="s">
        <v>834</v>
      </c>
      <c r="F347" s="83" t="s">
        <v>178</v>
      </c>
      <c r="G347" s="54">
        <v>40</v>
      </c>
      <c r="H347" s="54" t="s">
        <v>51</v>
      </c>
      <c r="I347" s="56">
        <v>43.9</v>
      </c>
      <c r="J347" s="56">
        <v>3</v>
      </c>
      <c r="K347" s="56">
        <v>6.3</v>
      </c>
      <c r="L347" s="56">
        <v>0.7</v>
      </c>
      <c r="M347" s="56">
        <v>6.1</v>
      </c>
      <c r="N347" s="56">
        <v>27.8</v>
      </c>
      <c r="O347" s="55">
        <v>2248.6</v>
      </c>
      <c r="P347" s="56">
        <v>33.9</v>
      </c>
      <c r="Q347" s="55">
        <v>2248.6</v>
      </c>
      <c r="R347" s="142">
        <v>1.507E-2</v>
      </c>
      <c r="S347" s="56">
        <v>71.83</v>
      </c>
      <c r="T347" s="57">
        <v>1.08</v>
      </c>
      <c r="U347" s="57">
        <v>904.03</v>
      </c>
      <c r="V347" s="93">
        <v>64.94</v>
      </c>
    </row>
    <row r="348" spans="1:22" ht="12.75" x14ac:dyDescent="0.2">
      <c r="A348" s="350"/>
      <c r="B348" s="33">
        <v>341</v>
      </c>
      <c r="C348" s="270" t="s">
        <v>528</v>
      </c>
      <c r="D348" s="270" t="s">
        <v>529</v>
      </c>
      <c r="E348" s="53" t="s">
        <v>835</v>
      </c>
      <c r="F348" s="83" t="s">
        <v>178</v>
      </c>
      <c r="G348" s="54">
        <v>38</v>
      </c>
      <c r="H348" s="54" t="s">
        <v>51</v>
      </c>
      <c r="I348" s="56">
        <v>44.4</v>
      </c>
      <c r="J348" s="56">
        <v>2.7</v>
      </c>
      <c r="K348" s="56">
        <v>7.7</v>
      </c>
      <c r="L348" s="56">
        <v>-0.2</v>
      </c>
      <c r="M348" s="56">
        <v>5.5</v>
      </c>
      <c r="N348" s="56">
        <v>28.8</v>
      </c>
      <c r="O348" s="55">
        <v>2265.3000000000002</v>
      </c>
      <c r="P348" s="56">
        <v>34.299999999999997</v>
      </c>
      <c r="Q348" s="55">
        <v>2265.3000000000002</v>
      </c>
      <c r="R348" s="142">
        <v>1.5129999999999999E-2</v>
      </c>
      <c r="S348" s="56">
        <v>71.83</v>
      </c>
      <c r="T348" s="57">
        <v>1.0900000000000001</v>
      </c>
      <c r="U348" s="57">
        <v>908.02</v>
      </c>
      <c r="V348" s="93">
        <v>65.23</v>
      </c>
    </row>
    <row r="349" spans="1:22" ht="12.75" x14ac:dyDescent="0.2">
      <c r="A349" s="350"/>
      <c r="B349" s="33">
        <v>342</v>
      </c>
      <c r="C349" s="257" t="s">
        <v>357</v>
      </c>
      <c r="D349" s="257" t="s">
        <v>358</v>
      </c>
      <c r="E349" s="48" t="s">
        <v>877</v>
      </c>
      <c r="F349" s="80" t="s">
        <v>178</v>
      </c>
      <c r="G349" s="33">
        <v>24</v>
      </c>
      <c r="H349" s="33">
        <v>1981</v>
      </c>
      <c r="I349" s="36">
        <v>29.5</v>
      </c>
      <c r="J349" s="36">
        <v>3.1</v>
      </c>
      <c r="K349" s="36">
        <v>4.2</v>
      </c>
      <c r="L349" s="36">
        <v>-0.3</v>
      </c>
      <c r="M349" s="36">
        <v>4.0999999999999996</v>
      </c>
      <c r="N349" s="36">
        <v>18.5</v>
      </c>
      <c r="O349" s="35">
        <v>1220.5</v>
      </c>
      <c r="P349" s="36">
        <v>18.5</v>
      </c>
      <c r="Q349" s="35">
        <v>1220.5</v>
      </c>
      <c r="R349" s="139">
        <v>1.5129999999999999E-2</v>
      </c>
      <c r="S349" s="36">
        <v>80</v>
      </c>
      <c r="T349" s="37">
        <v>1.21</v>
      </c>
      <c r="U349" s="37">
        <v>907.99</v>
      </c>
      <c r="V349" s="89">
        <v>72.64</v>
      </c>
    </row>
    <row r="350" spans="1:22" ht="12.75" x14ac:dyDescent="0.2">
      <c r="A350" s="350"/>
      <c r="B350" s="33">
        <v>343</v>
      </c>
      <c r="C350" s="257" t="s">
        <v>608</v>
      </c>
      <c r="D350" s="257" t="s">
        <v>614</v>
      </c>
      <c r="E350" s="48" t="s">
        <v>849</v>
      </c>
      <c r="F350" s="80" t="s">
        <v>40</v>
      </c>
      <c r="G350" s="33">
        <v>60</v>
      </c>
      <c r="H350" s="33" t="s">
        <v>610</v>
      </c>
      <c r="I350" s="36">
        <v>66.620999999999995</v>
      </c>
      <c r="J350" s="36">
        <v>6.2720000000000002</v>
      </c>
      <c r="K350" s="36">
        <v>10.021000000000001</v>
      </c>
      <c r="L350" s="36"/>
      <c r="M350" s="36"/>
      <c r="N350" s="36">
        <v>50.328000000000003</v>
      </c>
      <c r="O350" s="35">
        <v>3319.8</v>
      </c>
      <c r="P350" s="36">
        <v>50.33</v>
      </c>
      <c r="Q350" s="35">
        <v>3319.8</v>
      </c>
      <c r="R350" s="139">
        <v>1.516E-2</v>
      </c>
      <c r="S350" s="36">
        <v>72.92</v>
      </c>
      <c r="T350" s="37">
        <v>1.1100000000000001</v>
      </c>
      <c r="U350" s="37">
        <v>909.6</v>
      </c>
      <c r="V350" s="89">
        <v>66.33</v>
      </c>
    </row>
    <row r="351" spans="1:22" ht="12.75" x14ac:dyDescent="0.2">
      <c r="A351" s="350"/>
      <c r="B351" s="33">
        <v>344</v>
      </c>
      <c r="C351" s="257" t="s">
        <v>357</v>
      </c>
      <c r="D351" s="257" t="s">
        <v>358</v>
      </c>
      <c r="E351" s="48" t="s">
        <v>878</v>
      </c>
      <c r="F351" s="80" t="s">
        <v>178</v>
      </c>
      <c r="G351" s="33">
        <v>40</v>
      </c>
      <c r="H351" s="33">
        <v>1992</v>
      </c>
      <c r="I351" s="36">
        <v>46.8</v>
      </c>
      <c r="J351" s="36">
        <v>5.9</v>
      </c>
      <c r="K351" s="36">
        <v>7.9</v>
      </c>
      <c r="L351" s="36">
        <v>-1.6</v>
      </c>
      <c r="M351" s="36">
        <v>0</v>
      </c>
      <c r="N351" s="36">
        <v>34.5</v>
      </c>
      <c r="O351" s="35">
        <v>2264.9</v>
      </c>
      <c r="P351" s="36">
        <v>34.5</v>
      </c>
      <c r="Q351" s="35">
        <v>2264.9</v>
      </c>
      <c r="R351" s="139">
        <v>1.5219999999999999E-2</v>
      </c>
      <c r="S351" s="36">
        <v>80</v>
      </c>
      <c r="T351" s="37">
        <v>1.22</v>
      </c>
      <c r="U351" s="37">
        <v>913.15</v>
      </c>
      <c r="V351" s="89">
        <v>73.05</v>
      </c>
    </row>
    <row r="352" spans="1:22" ht="12.75" x14ac:dyDescent="0.2">
      <c r="A352" s="350"/>
      <c r="B352" s="33">
        <v>345</v>
      </c>
      <c r="C352" s="257" t="s">
        <v>195</v>
      </c>
      <c r="D352" s="257" t="s">
        <v>372</v>
      </c>
      <c r="E352" s="53" t="s">
        <v>734</v>
      </c>
      <c r="F352" s="53" t="s">
        <v>40</v>
      </c>
      <c r="G352" s="52">
        <v>100</v>
      </c>
      <c r="H352" s="52">
        <v>1966</v>
      </c>
      <c r="I352" s="113">
        <v>82.627319999999997</v>
      </c>
      <c r="J352" s="113">
        <v>8.4660000000000011</v>
      </c>
      <c r="K352" s="113">
        <v>10.228120000000001</v>
      </c>
      <c r="L352" s="113">
        <v>-2.7526799999999998</v>
      </c>
      <c r="M352" s="113"/>
      <c r="N352" s="113">
        <v>66.685879999999997</v>
      </c>
      <c r="O352" s="134">
        <v>4377.1000000000004</v>
      </c>
      <c r="P352" s="113">
        <v>66.685879999999997</v>
      </c>
      <c r="Q352" s="134">
        <v>4377.1000000000004</v>
      </c>
      <c r="R352" s="114">
        <v>1.523517397363551E-2</v>
      </c>
      <c r="S352" s="113">
        <v>55.15</v>
      </c>
      <c r="T352" s="144">
        <v>0.84021984464599841</v>
      </c>
      <c r="U352" s="144">
        <v>914.11043841813068</v>
      </c>
      <c r="V352" s="145">
        <v>50.413190678759911</v>
      </c>
    </row>
    <row r="353" spans="1:22" ht="12.75" x14ac:dyDescent="0.2">
      <c r="A353" s="350"/>
      <c r="B353" s="33">
        <v>346</v>
      </c>
      <c r="C353" s="257" t="s">
        <v>195</v>
      </c>
      <c r="D353" s="257" t="s">
        <v>372</v>
      </c>
      <c r="E353" s="53" t="s">
        <v>735</v>
      </c>
      <c r="F353" s="53" t="s">
        <v>40</v>
      </c>
      <c r="G353" s="52">
        <v>40</v>
      </c>
      <c r="H353" s="52" t="s">
        <v>51</v>
      </c>
      <c r="I353" s="113">
        <v>47.749720000000003</v>
      </c>
      <c r="J353" s="113">
        <v>4.7939999999999996</v>
      </c>
      <c r="K353" s="113">
        <v>8.677919000000001</v>
      </c>
      <c r="L353" s="113">
        <v>-1.32528</v>
      </c>
      <c r="M353" s="113"/>
      <c r="N353" s="113">
        <v>35.603081000000003</v>
      </c>
      <c r="O353" s="134">
        <v>2333.2600000000002</v>
      </c>
      <c r="P353" s="113">
        <v>35.603081000000003</v>
      </c>
      <c r="Q353" s="134">
        <v>2333.2600000000002</v>
      </c>
      <c r="R353" s="114">
        <v>1.5258942852489649E-2</v>
      </c>
      <c r="S353" s="113">
        <v>55.15</v>
      </c>
      <c r="T353" s="144">
        <v>0.84153069831480409</v>
      </c>
      <c r="U353" s="144">
        <v>915.53657114937891</v>
      </c>
      <c r="V353" s="145">
        <v>50.491841898888246</v>
      </c>
    </row>
    <row r="354" spans="1:22" ht="12.75" x14ac:dyDescent="0.2">
      <c r="A354" s="350"/>
      <c r="B354" s="33">
        <v>347</v>
      </c>
      <c r="C354" s="270" t="s">
        <v>528</v>
      </c>
      <c r="D354" s="270" t="s">
        <v>529</v>
      </c>
      <c r="E354" s="53" t="s">
        <v>836</v>
      </c>
      <c r="F354" s="83" t="s">
        <v>178</v>
      </c>
      <c r="G354" s="54">
        <v>18</v>
      </c>
      <c r="H354" s="54">
        <v>1996</v>
      </c>
      <c r="I354" s="56">
        <v>20.2</v>
      </c>
      <c r="J354" s="56">
        <v>0</v>
      </c>
      <c r="K354" s="56">
        <v>0</v>
      </c>
      <c r="L354" s="56">
        <v>0</v>
      </c>
      <c r="M354" s="56">
        <v>2</v>
      </c>
      <c r="N354" s="56">
        <v>18.2</v>
      </c>
      <c r="O354" s="55">
        <v>1321.6</v>
      </c>
      <c r="P354" s="56">
        <v>20.2</v>
      </c>
      <c r="Q354" s="55">
        <v>1321.6</v>
      </c>
      <c r="R354" s="142">
        <v>1.5259999999999999E-2</v>
      </c>
      <c r="S354" s="56">
        <v>71.83</v>
      </c>
      <c r="T354" s="57">
        <v>1.1000000000000001</v>
      </c>
      <c r="U354" s="57">
        <v>915.7</v>
      </c>
      <c r="V354" s="93">
        <v>65.78</v>
      </c>
    </row>
    <row r="355" spans="1:22" ht="12.75" x14ac:dyDescent="0.2">
      <c r="A355" s="350"/>
      <c r="B355" s="33">
        <v>348</v>
      </c>
      <c r="C355" s="257" t="s">
        <v>496</v>
      </c>
      <c r="D355" s="257" t="s">
        <v>497</v>
      </c>
      <c r="E355" s="48" t="s">
        <v>510</v>
      </c>
      <c r="F355" s="80" t="s">
        <v>40</v>
      </c>
      <c r="G355" s="33">
        <v>30</v>
      </c>
      <c r="H355" s="33">
        <v>1988</v>
      </c>
      <c r="I355" s="36">
        <v>39.1</v>
      </c>
      <c r="J355" s="36">
        <v>4.3</v>
      </c>
      <c r="K355" s="36">
        <v>5.0999999999999996</v>
      </c>
      <c r="L355" s="36">
        <v>-0.9</v>
      </c>
      <c r="M355" s="36">
        <v>0</v>
      </c>
      <c r="N355" s="36">
        <v>30.7</v>
      </c>
      <c r="O355" s="35"/>
      <c r="P355" s="36">
        <v>30.7</v>
      </c>
      <c r="Q355" s="35">
        <v>2009.9</v>
      </c>
      <c r="R355" s="139">
        <v>1.529E-2</v>
      </c>
      <c r="S355" s="36">
        <v>74.400000000000006</v>
      </c>
      <c r="T355" s="37">
        <v>1.1399999999999999</v>
      </c>
      <c r="U355" s="37">
        <v>917.54</v>
      </c>
      <c r="V355" s="89">
        <v>68.260000000000005</v>
      </c>
    </row>
    <row r="356" spans="1:22" ht="12.75" x14ac:dyDescent="0.2">
      <c r="A356" s="350"/>
      <c r="B356" s="33">
        <v>349</v>
      </c>
      <c r="C356" s="257" t="s">
        <v>236</v>
      </c>
      <c r="D356" s="257" t="s">
        <v>237</v>
      </c>
      <c r="E356" s="53" t="s">
        <v>244</v>
      </c>
      <c r="F356" s="53" t="s">
        <v>40</v>
      </c>
      <c r="G356" s="52">
        <v>30</v>
      </c>
      <c r="H356" s="52" t="s">
        <v>51</v>
      </c>
      <c r="I356" s="56">
        <v>32.07</v>
      </c>
      <c r="J356" s="56">
        <v>2.3969999999999998</v>
      </c>
      <c r="K356" s="56">
        <v>4.8</v>
      </c>
      <c r="L356" s="56">
        <v>0</v>
      </c>
      <c r="M356" s="113">
        <v>0</v>
      </c>
      <c r="N356" s="113">
        <v>24.873000000000001</v>
      </c>
      <c r="O356" s="134">
        <v>1626.42</v>
      </c>
      <c r="P356" s="113">
        <v>24.873000000000001</v>
      </c>
      <c r="Q356" s="134">
        <v>1626.42</v>
      </c>
      <c r="R356" s="114">
        <v>1.5293097723835171E-2</v>
      </c>
      <c r="S356" s="113">
        <v>64.31</v>
      </c>
      <c r="T356" s="144">
        <v>0.98349911461983985</v>
      </c>
      <c r="U356" s="144">
        <v>917.58586343011029</v>
      </c>
      <c r="V356" s="145">
        <v>59.009946877190394</v>
      </c>
    </row>
    <row r="357" spans="1:22" ht="12.75" x14ac:dyDescent="0.2">
      <c r="A357" s="350"/>
      <c r="B357" s="33">
        <v>350</v>
      </c>
      <c r="C357" s="257" t="s">
        <v>496</v>
      </c>
      <c r="D357" s="257" t="s">
        <v>497</v>
      </c>
      <c r="E357" s="48" t="s">
        <v>513</v>
      </c>
      <c r="F357" s="80" t="s">
        <v>40</v>
      </c>
      <c r="G357" s="33">
        <v>29</v>
      </c>
      <c r="H357" s="33">
        <v>1981</v>
      </c>
      <c r="I357" s="36">
        <v>33.6</v>
      </c>
      <c r="J357" s="36">
        <v>2.9</v>
      </c>
      <c r="K357" s="36">
        <v>4.9000000000000004</v>
      </c>
      <c r="L357" s="36">
        <v>0</v>
      </c>
      <c r="M357" s="36">
        <v>0</v>
      </c>
      <c r="N357" s="36">
        <v>24.3</v>
      </c>
      <c r="O357" s="35"/>
      <c r="P357" s="36">
        <v>24.3</v>
      </c>
      <c r="Q357" s="35">
        <v>1586.3</v>
      </c>
      <c r="R357" s="139">
        <v>1.5339999999999999E-2</v>
      </c>
      <c r="S357" s="36">
        <v>74.400000000000006</v>
      </c>
      <c r="T357" s="37">
        <v>1.1399999999999999</v>
      </c>
      <c r="U357" s="37">
        <v>920.22</v>
      </c>
      <c r="V357" s="89">
        <v>68.459999999999994</v>
      </c>
    </row>
    <row r="358" spans="1:22" ht="12.75" x14ac:dyDescent="0.2">
      <c r="A358" s="350"/>
      <c r="B358" s="33">
        <v>351</v>
      </c>
      <c r="C358" s="260" t="s">
        <v>141</v>
      </c>
      <c r="D358" s="261" t="s">
        <v>152</v>
      </c>
      <c r="E358" s="261" t="s">
        <v>402</v>
      </c>
      <c r="F358" s="262"/>
      <c r="G358" s="263">
        <v>45</v>
      </c>
      <c r="H358" s="264" t="s">
        <v>51</v>
      </c>
      <c r="I358" s="265">
        <v>47.01</v>
      </c>
      <c r="J358" s="265">
        <v>4.6500000000000004</v>
      </c>
      <c r="K358" s="265">
        <v>6.29</v>
      </c>
      <c r="L358" s="265">
        <v>0.35</v>
      </c>
      <c r="M358" s="265">
        <v>6.4295999999999998</v>
      </c>
      <c r="N358" s="265">
        <v>29.290399999999998</v>
      </c>
      <c r="O358" s="266">
        <v>2313.0500000000002</v>
      </c>
      <c r="P358" s="265">
        <v>35.72</v>
      </c>
      <c r="Q358" s="266">
        <v>2313.0500000000002</v>
      </c>
      <c r="R358" s="267">
        <v>1.544281360108947E-2</v>
      </c>
      <c r="S358" s="268">
        <v>61.8</v>
      </c>
      <c r="T358" s="269">
        <v>0.95436588054732918</v>
      </c>
      <c r="U358" s="269">
        <v>926.5688160653682</v>
      </c>
      <c r="V358" s="311">
        <v>57.261952832839754</v>
      </c>
    </row>
    <row r="359" spans="1:22" ht="12.75" x14ac:dyDescent="0.2">
      <c r="A359" s="350"/>
      <c r="B359" s="33">
        <v>352</v>
      </c>
      <c r="C359" s="257" t="s">
        <v>139</v>
      </c>
      <c r="D359" s="257" t="s">
        <v>140</v>
      </c>
      <c r="E359" s="53" t="s">
        <v>673</v>
      </c>
      <c r="F359" s="53" t="s">
        <v>40</v>
      </c>
      <c r="G359" s="52">
        <v>45</v>
      </c>
      <c r="H359" s="52">
        <v>1988</v>
      </c>
      <c r="I359" s="113">
        <v>45.301000000000002</v>
      </c>
      <c r="J359" s="113">
        <v>4.59</v>
      </c>
      <c r="K359" s="113">
        <v>4.8129999999999997</v>
      </c>
      <c r="L359" s="113">
        <v>-0.55200000000000005</v>
      </c>
      <c r="M359" s="113"/>
      <c r="N359" s="113">
        <v>35.898000000000003</v>
      </c>
      <c r="O359" s="134">
        <v>2323.65</v>
      </c>
      <c r="P359" s="113">
        <v>35.898000000000003</v>
      </c>
      <c r="Q359" s="134">
        <v>2323.65</v>
      </c>
      <c r="R359" s="114">
        <v>1.5448970369892196E-2</v>
      </c>
      <c r="S359" s="113">
        <v>51.6661</v>
      </c>
      <c r="T359" s="144">
        <v>0.79818804802788723</v>
      </c>
      <c r="U359" s="144">
        <v>926.93822219353171</v>
      </c>
      <c r="V359" s="145">
        <v>47.891282881673227</v>
      </c>
    </row>
    <row r="360" spans="1:22" ht="12.75" x14ac:dyDescent="0.2">
      <c r="A360" s="350"/>
      <c r="B360" s="33">
        <v>353</v>
      </c>
      <c r="C360" s="257" t="s">
        <v>306</v>
      </c>
      <c r="D360" s="257" t="s">
        <v>307</v>
      </c>
      <c r="E360" s="48" t="s">
        <v>308</v>
      </c>
      <c r="F360" s="80" t="s">
        <v>309</v>
      </c>
      <c r="G360" s="33">
        <v>40</v>
      </c>
      <c r="H360" s="33">
        <v>1998</v>
      </c>
      <c r="I360" s="36">
        <v>42.3</v>
      </c>
      <c r="J360" s="36">
        <v>3.1</v>
      </c>
      <c r="K360" s="36">
        <v>5.8</v>
      </c>
      <c r="L360" s="36">
        <v>-0.4</v>
      </c>
      <c r="M360" s="36"/>
      <c r="N360" s="36">
        <v>33.799999999999997</v>
      </c>
      <c r="O360" s="35">
        <v>2183.6999999999998</v>
      </c>
      <c r="P360" s="36">
        <v>33</v>
      </c>
      <c r="Q360" s="35">
        <v>2133.8000000000002</v>
      </c>
      <c r="R360" s="139">
        <v>1.5469999999999999E-2</v>
      </c>
      <c r="S360" s="36">
        <v>60</v>
      </c>
      <c r="T360" s="37">
        <v>0.93</v>
      </c>
      <c r="U360" s="37">
        <v>928.01</v>
      </c>
      <c r="V360" s="89">
        <v>55.68</v>
      </c>
    </row>
    <row r="361" spans="1:22" ht="12.75" x14ac:dyDescent="0.2">
      <c r="A361" s="350"/>
      <c r="B361" s="33">
        <v>354</v>
      </c>
      <c r="C361" s="48" t="s">
        <v>172</v>
      </c>
      <c r="D361" s="48" t="s">
        <v>173</v>
      </c>
      <c r="E361" s="34" t="s">
        <v>549</v>
      </c>
      <c r="F361" s="34" t="s">
        <v>175</v>
      </c>
      <c r="G361" s="49">
        <v>9</v>
      </c>
      <c r="H361" s="49" t="s">
        <v>51</v>
      </c>
      <c r="I361" s="157">
        <f>SUM(J361:N361)</f>
        <v>13</v>
      </c>
      <c r="J361" s="157">
        <v>1.7877000000000001</v>
      </c>
      <c r="K361" s="157">
        <v>1.6457999999999999</v>
      </c>
      <c r="L361" s="157">
        <v>-0.1047</v>
      </c>
      <c r="M361" s="157">
        <v>0</v>
      </c>
      <c r="N361" s="157">
        <v>9.6712000000000007</v>
      </c>
      <c r="O361" s="177">
        <v>624.82000000000005</v>
      </c>
      <c r="P361" s="157">
        <f>N361</f>
        <v>9.6712000000000007</v>
      </c>
      <c r="Q361" s="177">
        <f>O361</f>
        <v>624.82000000000005</v>
      </c>
      <c r="R361" s="178">
        <f>P361/Q361</f>
        <v>1.5478377772798566E-2</v>
      </c>
      <c r="S361" s="157">
        <v>43.4</v>
      </c>
      <c r="T361" s="158">
        <f>R361*S361</f>
        <v>0.67176159533945778</v>
      </c>
      <c r="U361" s="158">
        <f>R361*60*1000</f>
        <v>928.70266636791393</v>
      </c>
      <c r="V361" s="159">
        <f>U361*S361/1000</f>
        <v>40.30569572036746</v>
      </c>
    </row>
    <row r="362" spans="1:22" ht="12.75" x14ac:dyDescent="0.2">
      <c r="A362" s="350"/>
      <c r="B362" s="33">
        <v>355</v>
      </c>
      <c r="C362" s="257" t="s">
        <v>357</v>
      </c>
      <c r="D362" s="257" t="s">
        <v>358</v>
      </c>
      <c r="E362" s="48" t="s">
        <v>362</v>
      </c>
      <c r="F362" s="80" t="s">
        <v>178</v>
      </c>
      <c r="G362" s="33">
        <v>45</v>
      </c>
      <c r="H362" s="33">
        <v>1984</v>
      </c>
      <c r="I362" s="36">
        <v>47</v>
      </c>
      <c r="J362" s="36">
        <v>5.6</v>
      </c>
      <c r="K362" s="36">
        <v>7.4</v>
      </c>
      <c r="L362" s="36">
        <v>-1.9</v>
      </c>
      <c r="M362" s="36">
        <v>0</v>
      </c>
      <c r="N362" s="36">
        <v>36</v>
      </c>
      <c r="O362" s="35">
        <v>2323</v>
      </c>
      <c r="P362" s="36">
        <v>36</v>
      </c>
      <c r="Q362" s="35">
        <v>2323</v>
      </c>
      <c r="R362" s="139">
        <v>1.549E-2</v>
      </c>
      <c r="S362" s="36">
        <v>80</v>
      </c>
      <c r="T362" s="37">
        <v>1.24</v>
      </c>
      <c r="U362" s="37">
        <v>929.32</v>
      </c>
      <c r="V362" s="89">
        <v>74.349999999999994</v>
      </c>
    </row>
    <row r="363" spans="1:22" ht="12.75" x14ac:dyDescent="0.2">
      <c r="A363" s="350"/>
      <c r="B363" s="33">
        <v>356</v>
      </c>
      <c r="C363" s="257" t="s">
        <v>496</v>
      </c>
      <c r="D363" s="257" t="s">
        <v>497</v>
      </c>
      <c r="E363" s="48" t="s">
        <v>512</v>
      </c>
      <c r="F363" s="80" t="s">
        <v>40</v>
      </c>
      <c r="G363" s="33">
        <v>30</v>
      </c>
      <c r="H363" s="33">
        <v>1991</v>
      </c>
      <c r="I363" s="36">
        <v>39.799999999999997</v>
      </c>
      <c r="J363" s="36">
        <v>2.9</v>
      </c>
      <c r="K363" s="36">
        <v>5.0999999999999996</v>
      </c>
      <c r="L363" s="36">
        <v>0.3</v>
      </c>
      <c r="M363" s="36">
        <v>0</v>
      </c>
      <c r="N363" s="36">
        <v>31.5</v>
      </c>
      <c r="O363" s="35"/>
      <c r="P363" s="36">
        <v>31.5</v>
      </c>
      <c r="Q363" s="35">
        <v>2031.4</v>
      </c>
      <c r="R363" s="139">
        <v>1.55E-2</v>
      </c>
      <c r="S363" s="36">
        <v>74.400000000000006</v>
      </c>
      <c r="T363" s="37">
        <v>1.1499999999999999</v>
      </c>
      <c r="U363" s="37">
        <v>929.71</v>
      </c>
      <c r="V363" s="89">
        <v>69.17</v>
      </c>
    </row>
    <row r="364" spans="1:22" ht="12.75" x14ac:dyDescent="0.2">
      <c r="A364" s="350"/>
      <c r="B364" s="33">
        <v>357</v>
      </c>
      <c r="C364" s="257" t="s">
        <v>306</v>
      </c>
      <c r="D364" s="257" t="s">
        <v>307</v>
      </c>
      <c r="E364" s="48" t="s">
        <v>315</v>
      </c>
      <c r="F364" s="80" t="s">
        <v>175</v>
      </c>
      <c r="G364" s="33">
        <v>11</v>
      </c>
      <c r="H364" s="33">
        <v>1962</v>
      </c>
      <c r="I364" s="36">
        <v>10.6</v>
      </c>
      <c r="J364" s="36">
        <v>0.3</v>
      </c>
      <c r="K364" s="36">
        <v>1.9</v>
      </c>
      <c r="L364" s="36">
        <v>0.1</v>
      </c>
      <c r="M364" s="36">
        <v>1.5</v>
      </c>
      <c r="N364" s="36">
        <v>6.8</v>
      </c>
      <c r="O364" s="35">
        <v>537.1</v>
      </c>
      <c r="P364" s="36">
        <v>7</v>
      </c>
      <c r="Q364" s="35">
        <v>451.7</v>
      </c>
      <c r="R364" s="139">
        <v>1.554E-2</v>
      </c>
      <c r="S364" s="36">
        <v>60</v>
      </c>
      <c r="T364" s="37">
        <v>0.93</v>
      </c>
      <c r="U364" s="37">
        <v>932.56</v>
      </c>
      <c r="V364" s="89">
        <v>55.95</v>
      </c>
    </row>
    <row r="365" spans="1:22" ht="12.75" x14ac:dyDescent="0.2">
      <c r="A365" s="350"/>
      <c r="B365" s="33">
        <v>358</v>
      </c>
      <c r="C365" s="257" t="s">
        <v>213</v>
      </c>
      <c r="D365" s="257" t="s">
        <v>447</v>
      </c>
      <c r="E365" s="48" t="s">
        <v>220</v>
      </c>
      <c r="F365" s="80" t="s">
        <v>455</v>
      </c>
      <c r="G365" s="33">
        <v>40</v>
      </c>
      <c r="H365" s="33">
        <v>1983</v>
      </c>
      <c r="I365" s="36">
        <v>43.3</v>
      </c>
      <c r="J365" s="36">
        <v>5.7</v>
      </c>
      <c r="K365" s="36">
        <v>5.2</v>
      </c>
      <c r="L365" s="36">
        <v>-2.6</v>
      </c>
      <c r="M365" s="36">
        <v>0</v>
      </c>
      <c r="N365" s="36">
        <v>35</v>
      </c>
      <c r="O365" s="35">
        <v>2247.8000000000002</v>
      </c>
      <c r="P365" s="36">
        <v>35</v>
      </c>
      <c r="Q365" s="35">
        <v>2247.8000000000002</v>
      </c>
      <c r="R365" s="139">
        <v>1.5570000000000001E-2</v>
      </c>
      <c r="S365" s="36">
        <v>77.28</v>
      </c>
      <c r="T365" s="37">
        <v>1.2</v>
      </c>
      <c r="U365" s="37">
        <v>934.23</v>
      </c>
      <c r="V365" s="89">
        <v>72.2</v>
      </c>
    </row>
    <row r="366" spans="1:22" ht="12.75" x14ac:dyDescent="0.2">
      <c r="A366" s="350"/>
      <c r="B366" s="33">
        <v>359</v>
      </c>
      <c r="C366" s="48" t="s">
        <v>172</v>
      </c>
      <c r="D366" s="48" t="s">
        <v>173</v>
      </c>
      <c r="E366" s="34" t="s">
        <v>691</v>
      </c>
      <c r="F366" s="34" t="s">
        <v>178</v>
      </c>
      <c r="G366" s="49">
        <v>20</v>
      </c>
      <c r="H366" s="49">
        <v>1995</v>
      </c>
      <c r="I366" s="157">
        <f>SUM(J366:N366)</f>
        <v>21</v>
      </c>
      <c r="J366" s="157">
        <v>1.8062</v>
      </c>
      <c r="K366" s="157">
        <v>3.0943999999999998</v>
      </c>
      <c r="L366" s="157">
        <v>-0.1232</v>
      </c>
      <c r="M366" s="157">
        <v>0</v>
      </c>
      <c r="N366" s="157">
        <v>16.2226</v>
      </c>
      <c r="O366" s="177">
        <v>1035.75</v>
      </c>
      <c r="P366" s="157">
        <f>N366</f>
        <v>16.2226</v>
      </c>
      <c r="Q366" s="177">
        <f>O366</f>
        <v>1035.75</v>
      </c>
      <c r="R366" s="178">
        <f>P366/Q366</f>
        <v>1.5662659908279024E-2</v>
      </c>
      <c r="S366" s="157">
        <v>43.4</v>
      </c>
      <c r="T366" s="158">
        <f>R366*S366</f>
        <v>0.67975944001930966</v>
      </c>
      <c r="U366" s="158">
        <f>R366*60*1000</f>
        <v>939.75959449674144</v>
      </c>
      <c r="V366" s="159">
        <f>U366*S366/1000</f>
        <v>40.785566401158576</v>
      </c>
    </row>
    <row r="367" spans="1:22" ht="12.75" x14ac:dyDescent="0.2">
      <c r="A367" s="350"/>
      <c r="B367" s="33">
        <v>360</v>
      </c>
      <c r="C367" s="257" t="s">
        <v>264</v>
      </c>
      <c r="D367" s="257" t="s">
        <v>265</v>
      </c>
      <c r="E367" s="257" t="s">
        <v>283</v>
      </c>
      <c r="F367" s="273" t="s">
        <v>40</v>
      </c>
      <c r="G367" s="274">
        <v>45</v>
      </c>
      <c r="H367" s="274">
        <v>1993</v>
      </c>
      <c r="I367" s="36">
        <v>60.83</v>
      </c>
      <c r="J367" s="36">
        <v>5.2253999999999996</v>
      </c>
      <c r="K367" s="36">
        <v>7.9103000000000003</v>
      </c>
      <c r="L367" s="36">
        <v>0.99660000000000004</v>
      </c>
      <c r="M367" s="36">
        <v>8.4055999999999997</v>
      </c>
      <c r="N367" s="36">
        <v>38.292099999999998</v>
      </c>
      <c r="O367" s="275">
        <v>2975.8</v>
      </c>
      <c r="P367" s="36">
        <v>46.697699999999998</v>
      </c>
      <c r="Q367" s="275">
        <v>2975.8</v>
      </c>
      <c r="R367" s="139">
        <v>1.5689999999999999E-2</v>
      </c>
      <c r="S367" s="36">
        <v>70.414000000000001</v>
      </c>
      <c r="T367" s="37">
        <v>1.1000000000000001</v>
      </c>
      <c r="U367" s="37">
        <v>941.55</v>
      </c>
      <c r="V367" s="89">
        <v>66.3</v>
      </c>
    </row>
    <row r="368" spans="1:22" ht="12.75" x14ac:dyDescent="0.2">
      <c r="A368" s="350"/>
      <c r="B368" s="33">
        <v>361</v>
      </c>
      <c r="C368" s="257" t="s">
        <v>357</v>
      </c>
      <c r="D368" s="257" t="s">
        <v>358</v>
      </c>
      <c r="E368" s="48" t="s">
        <v>879</v>
      </c>
      <c r="F368" s="80" t="s">
        <v>178</v>
      </c>
      <c r="G368" s="33">
        <v>18</v>
      </c>
      <c r="H368" s="33">
        <v>1961</v>
      </c>
      <c r="I368" s="36">
        <v>20.6</v>
      </c>
      <c r="J368" s="36">
        <v>1.2</v>
      </c>
      <c r="K368" s="36">
        <v>3.3</v>
      </c>
      <c r="L368" s="36">
        <v>0.1</v>
      </c>
      <c r="M368" s="36">
        <v>2.9</v>
      </c>
      <c r="N368" s="36">
        <v>13.2</v>
      </c>
      <c r="O368" s="35">
        <v>839.2</v>
      </c>
      <c r="P368" s="36">
        <v>13.2</v>
      </c>
      <c r="Q368" s="35">
        <v>839.2</v>
      </c>
      <c r="R368" s="139">
        <v>1.5689999999999999E-2</v>
      </c>
      <c r="S368" s="36">
        <v>80</v>
      </c>
      <c r="T368" s="37">
        <v>1.26</v>
      </c>
      <c r="U368" s="37">
        <v>941.57</v>
      </c>
      <c r="V368" s="89">
        <v>75.33</v>
      </c>
    </row>
    <row r="369" spans="1:22" ht="12.75" x14ac:dyDescent="0.2">
      <c r="A369" s="350"/>
      <c r="B369" s="33">
        <v>362</v>
      </c>
      <c r="C369" s="257" t="s">
        <v>137</v>
      </c>
      <c r="D369" s="257" t="s">
        <v>138</v>
      </c>
      <c r="E369" s="53" t="s">
        <v>640</v>
      </c>
      <c r="F369" s="53" t="s">
        <v>197</v>
      </c>
      <c r="G369" s="52">
        <v>60</v>
      </c>
      <c r="H369" s="52">
        <v>1981</v>
      </c>
      <c r="I369" s="113">
        <v>64.518500000000003</v>
      </c>
      <c r="J369" s="113">
        <v>8.0789000000000009</v>
      </c>
      <c r="K369" s="113">
        <v>5.9</v>
      </c>
      <c r="L369" s="113">
        <v>1.4910000000000001</v>
      </c>
      <c r="M369" s="113">
        <v>0</v>
      </c>
      <c r="N369" s="113">
        <v>49.0486</v>
      </c>
      <c r="O369" s="134">
        <v>3125.49</v>
      </c>
      <c r="P369" s="113">
        <v>48.288600000000002</v>
      </c>
      <c r="Q369" s="134">
        <v>3077.06</v>
      </c>
      <c r="R369" s="114">
        <v>1.5693096657198757E-2</v>
      </c>
      <c r="S369" s="113">
        <v>58.97</v>
      </c>
      <c r="T369" s="144">
        <v>0.92542190987501072</v>
      </c>
      <c r="U369" s="144">
        <v>941.58579943192547</v>
      </c>
      <c r="V369" s="145">
        <v>55.525314592500649</v>
      </c>
    </row>
    <row r="370" spans="1:22" ht="12.75" x14ac:dyDescent="0.2">
      <c r="A370" s="350"/>
      <c r="B370" s="33">
        <v>363</v>
      </c>
      <c r="C370" s="257" t="s">
        <v>891</v>
      </c>
      <c r="D370" s="257" t="s">
        <v>892</v>
      </c>
      <c r="E370" s="48" t="s">
        <v>907</v>
      </c>
      <c r="F370" s="80" t="s">
        <v>40</v>
      </c>
      <c r="G370" s="33">
        <v>80</v>
      </c>
      <c r="H370" s="33">
        <v>1976</v>
      </c>
      <c r="I370" s="36">
        <v>73.603999999999999</v>
      </c>
      <c r="J370" s="36">
        <v>5.3958000000000004</v>
      </c>
      <c r="K370" s="36">
        <v>8.2210000000000001</v>
      </c>
      <c r="L370" s="36">
        <v>-9.1800000000000104E-2</v>
      </c>
      <c r="M370" s="36"/>
      <c r="N370" s="36">
        <v>60.079000000000001</v>
      </c>
      <c r="O370" s="35">
        <v>3821.59</v>
      </c>
      <c r="P370" s="36">
        <v>60.079000000000001</v>
      </c>
      <c r="Q370" s="35">
        <v>3821.59</v>
      </c>
      <c r="R370" s="139">
        <v>1.5720943376971365E-2</v>
      </c>
      <c r="S370" s="36">
        <v>68.2</v>
      </c>
      <c r="T370" s="37">
        <v>1.0721683383094471</v>
      </c>
      <c r="U370" s="37">
        <v>943.25660261828193</v>
      </c>
      <c r="V370" s="89">
        <v>64.330100298566833</v>
      </c>
    </row>
    <row r="371" spans="1:22" ht="12.75" x14ac:dyDescent="0.2">
      <c r="A371" s="350"/>
      <c r="B371" s="33">
        <v>364</v>
      </c>
      <c r="C371" s="257" t="s">
        <v>355</v>
      </c>
      <c r="D371" s="257" t="s">
        <v>356</v>
      </c>
      <c r="E371" s="53" t="s">
        <v>337</v>
      </c>
      <c r="F371" s="53" t="s">
        <v>212</v>
      </c>
      <c r="G371" s="52">
        <v>20</v>
      </c>
      <c r="H371" s="52">
        <v>1984</v>
      </c>
      <c r="I371" s="113">
        <v>22.298999999999999</v>
      </c>
      <c r="J371" s="113">
        <v>1.87</v>
      </c>
      <c r="K371" s="113">
        <v>3.73</v>
      </c>
      <c r="L371" s="113">
        <v>7.0000000000000007E-2</v>
      </c>
      <c r="M371" s="113"/>
      <c r="N371" s="113">
        <v>16.63</v>
      </c>
      <c r="O371" s="134">
        <v>1056.31</v>
      </c>
      <c r="P371" s="113">
        <v>16.63</v>
      </c>
      <c r="Q371" s="134">
        <v>1056.31</v>
      </c>
      <c r="R371" s="114">
        <v>1.5743484393785916E-2</v>
      </c>
      <c r="S371" s="113">
        <v>71.61</v>
      </c>
      <c r="T371" s="144">
        <v>1.1273909174390093</v>
      </c>
      <c r="U371" s="144">
        <v>944.60906362715491</v>
      </c>
      <c r="V371" s="145">
        <v>67.643455046340563</v>
      </c>
    </row>
    <row r="372" spans="1:22" ht="12.75" x14ac:dyDescent="0.2">
      <c r="A372" s="350"/>
      <c r="B372" s="33">
        <v>365</v>
      </c>
      <c r="C372" s="260" t="s">
        <v>141</v>
      </c>
      <c r="D372" s="261" t="s">
        <v>152</v>
      </c>
      <c r="E372" s="261" t="s">
        <v>404</v>
      </c>
      <c r="F372" s="262"/>
      <c r="G372" s="263">
        <v>60</v>
      </c>
      <c r="H372" s="264" t="s">
        <v>51</v>
      </c>
      <c r="I372" s="265">
        <v>56.92</v>
      </c>
      <c r="J372" s="265">
        <v>4.9800000000000004</v>
      </c>
      <c r="K372" s="265">
        <v>5.52</v>
      </c>
      <c r="L372" s="265">
        <v>0.57999999999999996</v>
      </c>
      <c r="M372" s="265">
        <v>8.2512000000000008</v>
      </c>
      <c r="N372" s="265">
        <v>37.588800000000006</v>
      </c>
      <c r="O372" s="266">
        <v>2896.03</v>
      </c>
      <c r="P372" s="265">
        <v>45.84</v>
      </c>
      <c r="Q372" s="266">
        <v>2896.03</v>
      </c>
      <c r="R372" s="267">
        <v>1.5828565311823427E-2</v>
      </c>
      <c r="S372" s="268">
        <v>61.8</v>
      </c>
      <c r="T372" s="269">
        <v>0.97820533627068773</v>
      </c>
      <c r="U372" s="269">
        <v>949.71391870940568</v>
      </c>
      <c r="V372" s="311">
        <v>58.692320176241267</v>
      </c>
    </row>
    <row r="373" spans="1:22" ht="12.75" x14ac:dyDescent="0.2">
      <c r="A373" s="350"/>
      <c r="B373" s="33">
        <v>366</v>
      </c>
      <c r="C373" s="257" t="s">
        <v>891</v>
      </c>
      <c r="D373" s="257" t="s">
        <v>892</v>
      </c>
      <c r="E373" s="48" t="s">
        <v>909</v>
      </c>
      <c r="F373" s="80" t="s">
        <v>40</v>
      </c>
      <c r="G373" s="33">
        <v>20</v>
      </c>
      <c r="H373" s="33">
        <v>1993</v>
      </c>
      <c r="I373" s="36">
        <v>23</v>
      </c>
      <c r="J373" s="36">
        <v>1.5870000000000002</v>
      </c>
      <c r="K373" s="36">
        <v>3.3860000000000001</v>
      </c>
      <c r="L373" s="36">
        <v>9.5999999999999863E-2</v>
      </c>
      <c r="M373" s="36"/>
      <c r="N373" s="36">
        <v>17.931000000000001</v>
      </c>
      <c r="O373" s="35">
        <v>1132.8</v>
      </c>
      <c r="P373" s="36">
        <v>17.931000000000001</v>
      </c>
      <c r="Q373" s="35">
        <v>1132.8</v>
      </c>
      <c r="R373" s="139">
        <v>1.5828919491525425E-2</v>
      </c>
      <c r="S373" s="36">
        <v>68.2</v>
      </c>
      <c r="T373" s="37">
        <v>1.0795323093220339</v>
      </c>
      <c r="U373" s="37">
        <v>949.73516949152543</v>
      </c>
      <c r="V373" s="89">
        <v>64.771938559322038</v>
      </c>
    </row>
    <row r="374" spans="1:22" ht="12.75" x14ac:dyDescent="0.2">
      <c r="A374" s="350"/>
      <c r="B374" s="33">
        <v>367</v>
      </c>
      <c r="C374" s="48" t="s">
        <v>172</v>
      </c>
      <c r="D374" s="48" t="s">
        <v>173</v>
      </c>
      <c r="E374" s="34" t="s">
        <v>692</v>
      </c>
      <c r="F374" s="34" t="s">
        <v>178</v>
      </c>
      <c r="G374" s="49">
        <v>15</v>
      </c>
      <c r="H374" s="49">
        <v>1994</v>
      </c>
      <c r="I374" s="157">
        <f>SUM(J374:N374)</f>
        <v>19.0002</v>
      </c>
      <c r="J374" s="157">
        <v>2.9445000000000001</v>
      </c>
      <c r="K374" s="157">
        <v>2.0510000000000002</v>
      </c>
      <c r="L374" s="157">
        <v>-0.49630000000000002</v>
      </c>
      <c r="M374" s="157">
        <v>0</v>
      </c>
      <c r="N374" s="157">
        <v>14.500999999999999</v>
      </c>
      <c r="O374" s="177">
        <v>910.14</v>
      </c>
      <c r="P374" s="157">
        <f>N374</f>
        <v>14.500999999999999</v>
      </c>
      <c r="Q374" s="177">
        <f>O374</f>
        <v>910.14</v>
      </c>
      <c r="R374" s="178">
        <f>P374/Q374</f>
        <v>1.5932713648449687E-2</v>
      </c>
      <c r="S374" s="157">
        <v>43.4</v>
      </c>
      <c r="T374" s="158">
        <f>R374*S374</f>
        <v>0.6914797723427164</v>
      </c>
      <c r="U374" s="158">
        <f>R374*60*1000</f>
        <v>955.96281890698117</v>
      </c>
      <c r="V374" s="159">
        <f>U374*S374/1000</f>
        <v>41.488786340562982</v>
      </c>
    </row>
    <row r="375" spans="1:22" s="99" customFormat="1" ht="12.75" x14ac:dyDescent="0.2">
      <c r="A375" s="350"/>
      <c r="B375" s="33">
        <v>368</v>
      </c>
      <c r="C375" s="257" t="s">
        <v>891</v>
      </c>
      <c r="D375" s="257" t="s">
        <v>892</v>
      </c>
      <c r="E375" s="48" t="s">
        <v>913</v>
      </c>
      <c r="F375" s="80" t="s">
        <v>40</v>
      </c>
      <c r="G375" s="33">
        <v>40</v>
      </c>
      <c r="H375" s="33">
        <v>1975</v>
      </c>
      <c r="I375" s="36">
        <v>44.963999999999999</v>
      </c>
      <c r="J375" s="36">
        <v>2.9359500000000001</v>
      </c>
      <c r="K375" s="36">
        <v>5.5839999999999996</v>
      </c>
      <c r="L375" s="36">
        <v>2.2050000000000125E-2</v>
      </c>
      <c r="M375" s="36"/>
      <c r="N375" s="36">
        <v>36.421999999999997</v>
      </c>
      <c r="O375" s="35">
        <v>2271.5</v>
      </c>
      <c r="P375" s="36">
        <v>36.421999999999997</v>
      </c>
      <c r="Q375" s="35">
        <v>2271.5</v>
      </c>
      <c r="R375" s="139">
        <v>1.603433854281312E-2</v>
      </c>
      <c r="S375" s="36">
        <v>68.2</v>
      </c>
      <c r="T375" s="37">
        <v>1.0935418886198549</v>
      </c>
      <c r="U375" s="37">
        <v>962.06031256878725</v>
      </c>
      <c r="V375" s="89">
        <v>65.612513317191286</v>
      </c>
    </row>
    <row r="376" spans="1:22" s="99" customFormat="1" ht="12.75" x14ac:dyDescent="0.2">
      <c r="A376" s="350"/>
      <c r="B376" s="33">
        <v>369</v>
      </c>
      <c r="C376" s="260" t="s">
        <v>141</v>
      </c>
      <c r="D376" s="261" t="s">
        <v>150</v>
      </c>
      <c r="E376" s="261" t="s">
        <v>406</v>
      </c>
      <c r="F376" s="262"/>
      <c r="G376" s="263">
        <v>40</v>
      </c>
      <c r="H376" s="264" t="s">
        <v>51</v>
      </c>
      <c r="I376" s="265">
        <v>49.02</v>
      </c>
      <c r="J376" s="265">
        <v>3.3</v>
      </c>
      <c r="K376" s="265">
        <v>7.62</v>
      </c>
      <c r="L376" s="265">
        <v>1.24</v>
      </c>
      <c r="M376" s="265">
        <v>6.4349999999999996</v>
      </c>
      <c r="N376" s="265">
        <v>30.43</v>
      </c>
      <c r="O376" s="266">
        <v>2285.3000000000002</v>
      </c>
      <c r="P376" s="265">
        <v>35.75</v>
      </c>
      <c r="Q376" s="266">
        <v>2227.81</v>
      </c>
      <c r="R376" s="267">
        <v>1.6047149442726266E-2</v>
      </c>
      <c r="S376" s="268">
        <v>61.8</v>
      </c>
      <c r="T376" s="269">
        <v>0.9917138355604832</v>
      </c>
      <c r="U376" s="269">
        <v>962.82896656357593</v>
      </c>
      <c r="V376" s="311">
        <v>59.50283013362899</v>
      </c>
    </row>
    <row r="377" spans="1:22" s="99" customFormat="1" ht="12.75" x14ac:dyDescent="0.2">
      <c r="A377" s="350"/>
      <c r="B377" s="33">
        <v>370</v>
      </c>
      <c r="C377" s="259" t="s">
        <v>32</v>
      </c>
      <c r="D377" s="259" t="s">
        <v>33</v>
      </c>
      <c r="E377" s="103" t="s">
        <v>68</v>
      </c>
      <c r="F377" s="29"/>
      <c r="G377" s="29">
        <v>40</v>
      </c>
      <c r="H377" s="29">
        <v>1983</v>
      </c>
      <c r="I377" s="104">
        <v>49.460999999999999</v>
      </c>
      <c r="J377" s="104">
        <v>6.2510529999999997</v>
      </c>
      <c r="K377" s="104">
        <v>8.5728159999999995</v>
      </c>
      <c r="L377" s="104">
        <v>-0.74304899999999996</v>
      </c>
      <c r="M377" s="104">
        <v>6.3684329999999996</v>
      </c>
      <c r="N377" s="104">
        <v>35.380104000000003</v>
      </c>
      <c r="O377" s="165">
        <v>2186.7199999999998</v>
      </c>
      <c r="P377" s="104">
        <v>35.380104000000003</v>
      </c>
      <c r="Q377" s="165">
        <v>2186.7199999999998</v>
      </c>
      <c r="R377" s="166">
        <v>1.61795309870491E-2</v>
      </c>
      <c r="S377" s="104">
        <v>55</v>
      </c>
      <c r="T377" s="104">
        <v>0.88987420428770048</v>
      </c>
      <c r="U377" s="104">
        <v>970.77185922294598</v>
      </c>
      <c r="V377" s="105">
        <v>53.392452257262029</v>
      </c>
    </row>
    <row r="378" spans="1:22" s="99" customFormat="1" ht="12.75" x14ac:dyDescent="0.2">
      <c r="A378" s="350"/>
      <c r="B378" s="33">
        <v>371</v>
      </c>
      <c r="C378" s="270" t="s">
        <v>528</v>
      </c>
      <c r="D378" s="270" t="s">
        <v>529</v>
      </c>
      <c r="E378" s="53" t="s">
        <v>837</v>
      </c>
      <c r="F378" s="83" t="s">
        <v>178</v>
      </c>
      <c r="G378" s="54">
        <v>57</v>
      </c>
      <c r="H378" s="54" t="s">
        <v>51</v>
      </c>
      <c r="I378" s="56">
        <v>50.5</v>
      </c>
      <c r="J378" s="56">
        <v>3.8</v>
      </c>
      <c r="K378" s="56">
        <v>8.1999999999999993</v>
      </c>
      <c r="L378" s="56">
        <v>0.3</v>
      </c>
      <c r="M378" s="56">
        <v>3.8</v>
      </c>
      <c r="N378" s="56">
        <v>34.299999999999997</v>
      </c>
      <c r="O378" s="55">
        <v>2347</v>
      </c>
      <c r="P378" s="56">
        <v>38.1</v>
      </c>
      <c r="Q378" s="55">
        <v>2347</v>
      </c>
      <c r="R378" s="142">
        <v>1.6250000000000001E-2</v>
      </c>
      <c r="S378" s="56">
        <v>71.83</v>
      </c>
      <c r="T378" s="57">
        <v>1.17</v>
      </c>
      <c r="U378" s="57">
        <v>975.24</v>
      </c>
      <c r="V378" s="93">
        <v>70.05</v>
      </c>
    </row>
    <row r="379" spans="1:22" ht="12.75" x14ac:dyDescent="0.2">
      <c r="A379" s="350"/>
      <c r="B379" s="33">
        <v>372</v>
      </c>
      <c r="C379" s="270" t="s">
        <v>528</v>
      </c>
      <c r="D379" s="270" t="s">
        <v>529</v>
      </c>
      <c r="E379" s="53" t="s">
        <v>838</v>
      </c>
      <c r="F379" s="83" t="s">
        <v>178</v>
      </c>
      <c r="G379" s="54">
        <v>30</v>
      </c>
      <c r="H379" s="54" t="s">
        <v>51</v>
      </c>
      <c r="I379" s="56">
        <v>33.299999999999997</v>
      </c>
      <c r="J379" s="56">
        <v>2.9</v>
      </c>
      <c r="K379" s="56">
        <v>4.5999999999999996</v>
      </c>
      <c r="L379" s="56">
        <v>0.1</v>
      </c>
      <c r="M379" s="56">
        <v>4.9000000000000004</v>
      </c>
      <c r="N379" s="56">
        <v>20.8</v>
      </c>
      <c r="O379" s="55">
        <v>1580.8</v>
      </c>
      <c r="P379" s="56">
        <v>25.7</v>
      </c>
      <c r="Q379" s="55">
        <v>1580.8</v>
      </c>
      <c r="R379" s="142">
        <v>1.626E-2</v>
      </c>
      <c r="S379" s="56">
        <v>71.83</v>
      </c>
      <c r="T379" s="57">
        <v>1.17</v>
      </c>
      <c r="U379" s="57">
        <v>975.9</v>
      </c>
      <c r="V379" s="93">
        <v>70.099999999999994</v>
      </c>
    </row>
    <row r="380" spans="1:22" ht="12.75" x14ac:dyDescent="0.2">
      <c r="A380" s="350"/>
      <c r="B380" s="33">
        <v>373</v>
      </c>
      <c r="C380" s="257" t="s">
        <v>496</v>
      </c>
      <c r="D380" s="257" t="s">
        <v>497</v>
      </c>
      <c r="E380" s="48" t="s">
        <v>514</v>
      </c>
      <c r="F380" s="80" t="s">
        <v>40</v>
      </c>
      <c r="G380" s="33">
        <v>31</v>
      </c>
      <c r="H380" s="33">
        <v>1981</v>
      </c>
      <c r="I380" s="36">
        <v>34</v>
      </c>
      <c r="J380" s="36">
        <v>3</v>
      </c>
      <c r="K380" s="36">
        <v>5.0999999999999996</v>
      </c>
      <c r="L380" s="36">
        <v>-0.3</v>
      </c>
      <c r="M380" s="36">
        <v>0</v>
      </c>
      <c r="N380" s="36">
        <v>26.2</v>
      </c>
      <c r="O380" s="35"/>
      <c r="P380" s="36">
        <v>26.2</v>
      </c>
      <c r="Q380" s="35">
        <v>1604.7</v>
      </c>
      <c r="R380" s="139">
        <v>1.6320000000000001E-2</v>
      </c>
      <c r="S380" s="36">
        <v>74.400000000000006</v>
      </c>
      <c r="T380" s="37">
        <v>1.21</v>
      </c>
      <c r="U380" s="37">
        <v>979.14</v>
      </c>
      <c r="V380" s="89">
        <v>72.849999999999994</v>
      </c>
    </row>
    <row r="381" spans="1:22" ht="12.75" x14ac:dyDescent="0.2">
      <c r="A381" s="350"/>
      <c r="B381" s="33">
        <v>374</v>
      </c>
      <c r="C381" s="270" t="s">
        <v>528</v>
      </c>
      <c r="D381" s="270" t="s">
        <v>529</v>
      </c>
      <c r="E381" s="53" t="s">
        <v>839</v>
      </c>
      <c r="F381" s="83" t="s">
        <v>178</v>
      </c>
      <c r="G381" s="54">
        <v>20</v>
      </c>
      <c r="H381" s="54" t="s">
        <v>51</v>
      </c>
      <c r="I381" s="56">
        <v>24.4</v>
      </c>
      <c r="J381" s="56">
        <v>1.7</v>
      </c>
      <c r="K381" s="56">
        <v>2.8</v>
      </c>
      <c r="L381" s="56">
        <v>0.1</v>
      </c>
      <c r="M381" s="56">
        <v>0</v>
      </c>
      <c r="N381" s="56">
        <v>19.7</v>
      </c>
      <c r="O381" s="55">
        <v>1210.0999999999999</v>
      </c>
      <c r="P381" s="56">
        <v>19.7</v>
      </c>
      <c r="Q381" s="55">
        <v>1210.0999999999999</v>
      </c>
      <c r="R381" s="142">
        <v>1.6320000000000001E-2</v>
      </c>
      <c r="S381" s="56">
        <v>71.83</v>
      </c>
      <c r="T381" s="57">
        <v>1.17</v>
      </c>
      <c r="U381" s="57">
        <v>979.22</v>
      </c>
      <c r="V381" s="93">
        <v>70.34</v>
      </c>
    </row>
    <row r="382" spans="1:22" ht="12.75" x14ac:dyDescent="0.2">
      <c r="A382" s="350"/>
      <c r="B382" s="33">
        <v>375</v>
      </c>
      <c r="C382" s="257" t="s">
        <v>264</v>
      </c>
      <c r="D382" s="257" t="s">
        <v>265</v>
      </c>
      <c r="E382" s="257" t="s">
        <v>285</v>
      </c>
      <c r="F382" s="273" t="s">
        <v>40</v>
      </c>
      <c r="G382" s="274">
        <v>50</v>
      </c>
      <c r="H382" s="274">
        <v>1975</v>
      </c>
      <c r="I382" s="36">
        <v>55.42</v>
      </c>
      <c r="J382" s="36">
        <v>3.3660000000000001</v>
      </c>
      <c r="K382" s="36">
        <v>9.3547999999999991</v>
      </c>
      <c r="L382" s="36">
        <v>-0.153</v>
      </c>
      <c r="M382" s="36">
        <v>7.7134</v>
      </c>
      <c r="N382" s="36">
        <v>35.138800000000003</v>
      </c>
      <c r="O382" s="275">
        <v>2613.92</v>
      </c>
      <c r="P382" s="36">
        <v>42.852200000000003</v>
      </c>
      <c r="Q382" s="275">
        <v>2613.92</v>
      </c>
      <c r="R382" s="139">
        <v>1.6389999999999998E-2</v>
      </c>
      <c r="S382" s="36">
        <v>70.414000000000001</v>
      </c>
      <c r="T382" s="37">
        <v>1.1499999999999999</v>
      </c>
      <c r="U382" s="37">
        <v>983.63</v>
      </c>
      <c r="V382" s="89">
        <v>69.260000000000005</v>
      </c>
    </row>
    <row r="383" spans="1:22" ht="12.75" x14ac:dyDescent="0.2">
      <c r="A383" s="350"/>
      <c r="B383" s="33">
        <v>376</v>
      </c>
      <c r="C383" s="260" t="s">
        <v>141</v>
      </c>
      <c r="D383" s="261" t="s">
        <v>152</v>
      </c>
      <c r="E383" s="261" t="s">
        <v>405</v>
      </c>
      <c r="F383" s="262"/>
      <c r="G383" s="263">
        <v>42</v>
      </c>
      <c r="H383" s="264" t="s">
        <v>51</v>
      </c>
      <c r="I383" s="265">
        <v>45.9</v>
      </c>
      <c r="J383" s="265">
        <v>3.91</v>
      </c>
      <c r="K383" s="265">
        <v>3.56</v>
      </c>
      <c r="L383" s="265">
        <v>0.17</v>
      </c>
      <c r="M383" s="265">
        <v>6.89</v>
      </c>
      <c r="N383" s="265">
        <v>31.37</v>
      </c>
      <c r="O383" s="266">
        <v>2317.27</v>
      </c>
      <c r="P383" s="265">
        <v>35.49</v>
      </c>
      <c r="Q383" s="266">
        <v>2164.11</v>
      </c>
      <c r="R383" s="267">
        <v>1.6399351234456658E-2</v>
      </c>
      <c r="S383" s="268">
        <v>61.8</v>
      </c>
      <c r="T383" s="269">
        <v>1.0134799062894215</v>
      </c>
      <c r="U383" s="269">
        <v>983.96107406739952</v>
      </c>
      <c r="V383" s="311">
        <v>60.808794377365288</v>
      </c>
    </row>
    <row r="384" spans="1:22" ht="12.75" x14ac:dyDescent="0.2">
      <c r="A384" s="350"/>
      <c r="B384" s="33">
        <v>377</v>
      </c>
      <c r="C384" s="259" t="s">
        <v>32</v>
      </c>
      <c r="D384" s="259" t="s">
        <v>33</v>
      </c>
      <c r="E384" s="103" t="s">
        <v>64</v>
      </c>
      <c r="F384" s="103"/>
      <c r="G384" s="29">
        <v>46</v>
      </c>
      <c r="H384" s="29">
        <v>2006</v>
      </c>
      <c r="I384" s="104">
        <v>58.451999999999998</v>
      </c>
      <c r="J384" s="104">
        <v>9.3441860000000005</v>
      </c>
      <c r="K384" s="104">
        <v>0.42705900000000002</v>
      </c>
      <c r="L384" s="104">
        <v>-0.41918899999999998</v>
      </c>
      <c r="M384" s="104">
        <v>8.8379899999999996</v>
      </c>
      <c r="N384" s="104">
        <v>49.099732000000003</v>
      </c>
      <c r="O384" s="165">
        <v>2989.78</v>
      </c>
      <c r="P384" s="104">
        <v>49.099732000000003</v>
      </c>
      <c r="Q384" s="165">
        <v>2989.78</v>
      </c>
      <c r="R384" s="166">
        <v>1.6422523396370303E-2</v>
      </c>
      <c r="S384" s="104">
        <v>55</v>
      </c>
      <c r="T384" s="104">
        <v>0.90323878680036662</v>
      </c>
      <c r="U384" s="104">
        <v>985.3514037822182</v>
      </c>
      <c r="V384" s="105">
        <v>54.194327208021996</v>
      </c>
    </row>
    <row r="385" spans="1:22" ht="12.75" x14ac:dyDescent="0.2">
      <c r="A385" s="350"/>
      <c r="B385" s="33">
        <v>378</v>
      </c>
      <c r="C385" s="257" t="s">
        <v>891</v>
      </c>
      <c r="D385" s="257" t="s">
        <v>892</v>
      </c>
      <c r="E385" s="48" t="s">
        <v>910</v>
      </c>
      <c r="F385" s="80" t="s">
        <v>40</v>
      </c>
      <c r="G385" s="33">
        <v>45</v>
      </c>
      <c r="H385" s="33">
        <v>1973</v>
      </c>
      <c r="I385" s="36">
        <v>58.542999999999999</v>
      </c>
      <c r="J385" s="36">
        <v>2.6555800000000005</v>
      </c>
      <c r="K385" s="36">
        <v>6.6829999999999998</v>
      </c>
      <c r="L385" s="36">
        <v>0.91441999999999934</v>
      </c>
      <c r="M385" s="36"/>
      <c r="N385" s="36">
        <v>48.29</v>
      </c>
      <c r="O385" s="35">
        <v>2929.79</v>
      </c>
      <c r="P385" s="36">
        <v>48.29</v>
      </c>
      <c r="Q385" s="35">
        <v>2929.79</v>
      </c>
      <c r="R385" s="139">
        <v>1.648241000208206E-2</v>
      </c>
      <c r="S385" s="36">
        <v>68.2</v>
      </c>
      <c r="T385" s="37">
        <v>1.1241003621419965</v>
      </c>
      <c r="U385" s="37">
        <v>988.94460012492357</v>
      </c>
      <c r="V385" s="89">
        <v>67.446021728519781</v>
      </c>
    </row>
    <row r="386" spans="1:22" ht="12.75" x14ac:dyDescent="0.2">
      <c r="A386" s="350"/>
      <c r="B386" s="33">
        <v>379</v>
      </c>
      <c r="C386" s="257" t="s">
        <v>137</v>
      </c>
      <c r="D386" s="257" t="s">
        <v>138</v>
      </c>
      <c r="E386" s="53" t="s">
        <v>641</v>
      </c>
      <c r="F386" s="53" t="s">
        <v>197</v>
      </c>
      <c r="G386" s="52">
        <v>30</v>
      </c>
      <c r="H386" s="52">
        <v>1993</v>
      </c>
      <c r="I386" s="113">
        <v>47.267699999999998</v>
      </c>
      <c r="J386" s="113">
        <v>10.829800000000001</v>
      </c>
      <c r="K386" s="113">
        <v>4.2</v>
      </c>
      <c r="L386" s="113">
        <v>-0.47599999999999998</v>
      </c>
      <c r="M386" s="113">
        <v>0</v>
      </c>
      <c r="N386" s="113">
        <v>32.715499999999999</v>
      </c>
      <c r="O386" s="134">
        <v>1983.11</v>
      </c>
      <c r="P386" s="113">
        <v>32.715499999999999</v>
      </c>
      <c r="Q386" s="134">
        <v>1983.11</v>
      </c>
      <c r="R386" s="114">
        <v>1.6497067737039298E-2</v>
      </c>
      <c r="S386" s="113">
        <v>58.97</v>
      </c>
      <c r="T386" s="144">
        <v>0.97283208445320746</v>
      </c>
      <c r="U386" s="144">
        <v>989.82406422235795</v>
      </c>
      <c r="V386" s="145">
        <v>58.369925067192447</v>
      </c>
    </row>
    <row r="387" spans="1:22" ht="12.75" x14ac:dyDescent="0.2">
      <c r="A387" s="350"/>
      <c r="B387" s="33">
        <v>380</v>
      </c>
      <c r="C387" s="257" t="s">
        <v>891</v>
      </c>
      <c r="D387" s="257" t="s">
        <v>892</v>
      </c>
      <c r="E387" s="48" t="s">
        <v>904</v>
      </c>
      <c r="F387" s="80" t="s">
        <v>40</v>
      </c>
      <c r="G387" s="33">
        <v>40</v>
      </c>
      <c r="H387" s="33">
        <v>1990</v>
      </c>
      <c r="I387" s="36">
        <v>46.970999999999997</v>
      </c>
      <c r="J387" s="36">
        <v>3.8617000000000004</v>
      </c>
      <c r="K387" s="36">
        <v>5.3330000000000002</v>
      </c>
      <c r="L387" s="36">
        <v>-8.7700000000000333E-2</v>
      </c>
      <c r="M387" s="36"/>
      <c r="N387" s="36">
        <v>37.863999999999997</v>
      </c>
      <c r="O387" s="35">
        <v>2288.0100000000002</v>
      </c>
      <c r="P387" s="36">
        <v>37.863999999999997</v>
      </c>
      <c r="Q387" s="35">
        <v>2288.0100000000002</v>
      </c>
      <c r="R387" s="139">
        <v>1.6548878719935663E-2</v>
      </c>
      <c r="S387" s="36">
        <v>68.2</v>
      </c>
      <c r="T387" s="37">
        <v>1.1286335286996123</v>
      </c>
      <c r="U387" s="37">
        <v>992.93272319613982</v>
      </c>
      <c r="V387" s="89">
        <v>67.718011721976737</v>
      </c>
    </row>
    <row r="388" spans="1:22" ht="12.75" x14ac:dyDescent="0.2">
      <c r="A388" s="350"/>
      <c r="B388" s="33">
        <v>381</v>
      </c>
      <c r="C388" s="48" t="s">
        <v>473</v>
      </c>
      <c r="D388" s="48" t="s">
        <v>474</v>
      </c>
      <c r="E388" s="53" t="s">
        <v>483</v>
      </c>
      <c r="F388" s="53" t="s">
        <v>178</v>
      </c>
      <c r="G388" s="52">
        <v>143</v>
      </c>
      <c r="H388" s="52">
        <v>1984</v>
      </c>
      <c r="I388" s="113">
        <v>110.86999999999999</v>
      </c>
      <c r="J388" s="113">
        <v>9.8580000000000005</v>
      </c>
      <c r="K388" s="113">
        <v>17.923999999999999</v>
      </c>
      <c r="L388" s="113">
        <v>1.651</v>
      </c>
      <c r="M388" s="113"/>
      <c r="N388" s="113">
        <v>83.087999999999994</v>
      </c>
      <c r="O388" s="134">
        <v>4991.93</v>
      </c>
      <c r="P388" s="113">
        <v>78.177000000000007</v>
      </c>
      <c r="Q388" s="134">
        <v>4696.88</v>
      </c>
      <c r="R388" s="114">
        <v>1.6644453339237964E-2</v>
      </c>
      <c r="S388" s="113">
        <v>65.180000000000007</v>
      </c>
      <c r="T388" s="144">
        <v>1.0848854686515306</v>
      </c>
      <c r="U388" s="144">
        <v>998.66720035427784</v>
      </c>
      <c r="V388" s="145">
        <v>65.093128119091844</v>
      </c>
    </row>
    <row r="389" spans="1:22" ht="12.75" x14ac:dyDescent="0.2">
      <c r="A389" s="350"/>
      <c r="B389" s="33">
        <v>382</v>
      </c>
      <c r="C389" s="257" t="s">
        <v>496</v>
      </c>
      <c r="D389" s="257" t="s">
        <v>497</v>
      </c>
      <c r="E389" s="48" t="s">
        <v>511</v>
      </c>
      <c r="F389" s="80" t="s">
        <v>40</v>
      </c>
      <c r="G389" s="33">
        <v>29</v>
      </c>
      <c r="H389" s="33">
        <v>1990</v>
      </c>
      <c r="I389" s="36">
        <v>41</v>
      </c>
      <c r="J389" s="36">
        <v>3.7</v>
      </c>
      <c r="K389" s="36">
        <v>5.2</v>
      </c>
      <c r="L389" s="36">
        <v>-1</v>
      </c>
      <c r="M389" s="36">
        <v>2</v>
      </c>
      <c r="N389" s="36">
        <v>31.1</v>
      </c>
      <c r="O389" s="35"/>
      <c r="P389" s="36">
        <v>33.1</v>
      </c>
      <c r="Q389" s="35">
        <v>1979.7</v>
      </c>
      <c r="R389" s="139">
        <v>1.6709999999999999E-2</v>
      </c>
      <c r="S389" s="36">
        <v>74.400000000000006</v>
      </c>
      <c r="T389" s="37">
        <v>1.24</v>
      </c>
      <c r="U389" s="37">
        <v>1002.32</v>
      </c>
      <c r="V389" s="89">
        <v>74.569999999999993</v>
      </c>
    </row>
    <row r="390" spans="1:22" ht="12.75" x14ac:dyDescent="0.2">
      <c r="A390" s="350"/>
      <c r="B390" s="33">
        <v>383</v>
      </c>
      <c r="C390" s="270" t="s">
        <v>528</v>
      </c>
      <c r="D390" s="270" t="s">
        <v>529</v>
      </c>
      <c r="E390" s="53" t="s">
        <v>840</v>
      </c>
      <c r="F390" s="83" t="s">
        <v>178</v>
      </c>
      <c r="G390" s="54">
        <v>50</v>
      </c>
      <c r="H390" s="54" t="s">
        <v>51</v>
      </c>
      <c r="I390" s="56">
        <v>44.9</v>
      </c>
      <c r="J390" s="56">
        <v>4.5999999999999996</v>
      </c>
      <c r="K390" s="56">
        <v>8.6999999999999993</v>
      </c>
      <c r="L390" s="56">
        <v>-1.1000000000000001</v>
      </c>
      <c r="M390" s="56">
        <v>0</v>
      </c>
      <c r="N390" s="56">
        <v>32.700000000000003</v>
      </c>
      <c r="O390" s="55">
        <v>1944.6</v>
      </c>
      <c r="P390" s="56">
        <v>32.700000000000003</v>
      </c>
      <c r="Q390" s="55">
        <v>1944.6</v>
      </c>
      <c r="R390" s="142">
        <v>1.6840000000000001E-2</v>
      </c>
      <c r="S390" s="56">
        <v>71.83</v>
      </c>
      <c r="T390" s="57">
        <v>1.21</v>
      </c>
      <c r="U390" s="57">
        <v>1010.36</v>
      </c>
      <c r="V390" s="93">
        <v>72.58</v>
      </c>
    </row>
    <row r="391" spans="1:22" ht="12.75" x14ac:dyDescent="0.2">
      <c r="A391" s="350"/>
      <c r="B391" s="33">
        <v>384</v>
      </c>
      <c r="C391" s="270" t="s">
        <v>528</v>
      </c>
      <c r="D391" s="270" t="s">
        <v>529</v>
      </c>
      <c r="E391" s="53" t="s">
        <v>841</v>
      </c>
      <c r="F391" s="83" t="s">
        <v>178</v>
      </c>
      <c r="G391" s="54">
        <v>50</v>
      </c>
      <c r="H391" s="54" t="s">
        <v>51</v>
      </c>
      <c r="I391" s="56">
        <v>53.1</v>
      </c>
      <c r="J391" s="56">
        <v>3.3</v>
      </c>
      <c r="K391" s="56">
        <v>6.2</v>
      </c>
      <c r="L391" s="56">
        <v>1.1000000000000001</v>
      </c>
      <c r="M391" s="56">
        <v>0</v>
      </c>
      <c r="N391" s="56">
        <v>42.5</v>
      </c>
      <c r="O391" s="55">
        <v>2510.8000000000002</v>
      </c>
      <c r="P391" s="56">
        <v>42.5</v>
      </c>
      <c r="Q391" s="55">
        <v>2510.8000000000002</v>
      </c>
      <c r="R391" s="142">
        <v>1.694E-2</v>
      </c>
      <c r="S391" s="56">
        <v>71.83</v>
      </c>
      <c r="T391" s="57">
        <v>1.22</v>
      </c>
      <c r="U391" s="57">
        <v>1016.21</v>
      </c>
      <c r="V391" s="93">
        <v>73</v>
      </c>
    </row>
    <row r="392" spans="1:22" ht="12.75" x14ac:dyDescent="0.2">
      <c r="A392" s="350"/>
      <c r="B392" s="33">
        <v>385</v>
      </c>
      <c r="C392" s="270" t="s">
        <v>528</v>
      </c>
      <c r="D392" s="270" t="s">
        <v>529</v>
      </c>
      <c r="E392" s="53" t="s">
        <v>842</v>
      </c>
      <c r="F392" s="83" t="s">
        <v>178</v>
      </c>
      <c r="G392" s="54">
        <v>40</v>
      </c>
      <c r="H392" s="54" t="s">
        <v>51</v>
      </c>
      <c r="I392" s="56">
        <v>48.3</v>
      </c>
      <c r="J392" s="56">
        <v>3</v>
      </c>
      <c r="K392" s="56">
        <v>7.1</v>
      </c>
      <c r="L392" s="56">
        <v>1.1000000000000001</v>
      </c>
      <c r="M392" s="56">
        <v>0</v>
      </c>
      <c r="N392" s="56">
        <v>37.200000000000003</v>
      </c>
      <c r="O392" s="55">
        <v>2185.8000000000002</v>
      </c>
      <c r="P392" s="56">
        <v>37.200000000000003</v>
      </c>
      <c r="Q392" s="55">
        <v>2185.8000000000002</v>
      </c>
      <c r="R392" s="142">
        <v>1.7010000000000001E-2</v>
      </c>
      <c r="S392" s="56">
        <v>71.83</v>
      </c>
      <c r="T392" s="57">
        <v>1.22</v>
      </c>
      <c r="U392" s="57">
        <v>1020.75</v>
      </c>
      <c r="V392" s="93">
        <v>73.319999999999993</v>
      </c>
    </row>
    <row r="393" spans="1:22" ht="12.75" x14ac:dyDescent="0.2">
      <c r="A393" s="350"/>
      <c r="B393" s="33">
        <v>386</v>
      </c>
      <c r="C393" s="257" t="s">
        <v>891</v>
      </c>
      <c r="D393" s="257" t="s">
        <v>892</v>
      </c>
      <c r="E393" s="48" t="s">
        <v>908</v>
      </c>
      <c r="F393" s="80" t="s">
        <v>40</v>
      </c>
      <c r="G393" s="33">
        <v>50</v>
      </c>
      <c r="H393" s="33">
        <v>1973</v>
      </c>
      <c r="I393" s="36">
        <v>53.334000000000003</v>
      </c>
      <c r="J393" s="36">
        <v>3.1211000000000002</v>
      </c>
      <c r="K393" s="36">
        <v>7.2469999999999999</v>
      </c>
      <c r="L393" s="36">
        <v>-0.21410000000000018</v>
      </c>
      <c r="M393" s="36"/>
      <c r="N393" s="36">
        <v>43.18</v>
      </c>
      <c r="O393" s="35">
        <v>2531</v>
      </c>
      <c r="P393" s="36">
        <v>43.18</v>
      </c>
      <c r="Q393" s="35">
        <v>2531</v>
      </c>
      <c r="R393" s="139">
        <v>1.7060450414855786E-2</v>
      </c>
      <c r="S393" s="36">
        <v>68.2</v>
      </c>
      <c r="T393" s="37">
        <v>1.1635227182931647</v>
      </c>
      <c r="U393" s="37">
        <v>1023.6270248913472</v>
      </c>
      <c r="V393" s="89">
        <v>69.81136309758989</v>
      </c>
    </row>
    <row r="394" spans="1:22" ht="12.75" x14ac:dyDescent="0.2">
      <c r="A394" s="350"/>
      <c r="B394" s="33">
        <v>387</v>
      </c>
      <c r="C394" s="257" t="s">
        <v>496</v>
      </c>
      <c r="D394" s="257" t="s">
        <v>497</v>
      </c>
      <c r="E394" s="48" t="s">
        <v>517</v>
      </c>
      <c r="F394" s="80" t="s">
        <v>40</v>
      </c>
      <c r="G394" s="33">
        <v>23</v>
      </c>
      <c r="H394" s="33">
        <v>1990</v>
      </c>
      <c r="I394" s="36">
        <v>30.8</v>
      </c>
      <c r="J394" s="36">
        <v>2.2000000000000002</v>
      </c>
      <c r="K394" s="36">
        <v>4</v>
      </c>
      <c r="L394" s="36">
        <v>0.3</v>
      </c>
      <c r="M394" s="36">
        <v>2.4</v>
      </c>
      <c r="N394" s="36">
        <v>21.9</v>
      </c>
      <c r="O394" s="35"/>
      <c r="P394" s="36">
        <v>24.3</v>
      </c>
      <c r="Q394" s="35">
        <v>1413</v>
      </c>
      <c r="R394" s="139">
        <v>1.721E-2</v>
      </c>
      <c r="S394" s="36">
        <v>74.400000000000006</v>
      </c>
      <c r="T394" s="37">
        <v>1.28</v>
      </c>
      <c r="U394" s="37">
        <v>1032.55</v>
      </c>
      <c r="V394" s="89">
        <v>76.819999999999993</v>
      </c>
    </row>
    <row r="395" spans="1:22" ht="12.75" x14ac:dyDescent="0.2">
      <c r="A395" s="350"/>
      <c r="B395" s="33">
        <v>388</v>
      </c>
      <c r="C395" s="48" t="s">
        <v>473</v>
      </c>
      <c r="D395" s="48" t="s">
        <v>474</v>
      </c>
      <c r="E395" s="53" t="s">
        <v>477</v>
      </c>
      <c r="F395" s="53" t="s">
        <v>178</v>
      </c>
      <c r="G395" s="52">
        <v>15</v>
      </c>
      <c r="H395" s="52">
        <v>1979</v>
      </c>
      <c r="I395" s="113">
        <v>20.600999999999999</v>
      </c>
      <c r="J395" s="113">
        <v>1.728</v>
      </c>
      <c r="K395" s="113">
        <v>3.452</v>
      </c>
      <c r="L395" s="113">
        <v>0.44</v>
      </c>
      <c r="M395" s="113"/>
      <c r="N395" s="113">
        <v>15.420999999999999</v>
      </c>
      <c r="O395" s="134">
        <v>895.83</v>
      </c>
      <c r="P395" s="113">
        <v>12.407999999999999</v>
      </c>
      <c r="Q395" s="134">
        <v>720.81</v>
      </c>
      <c r="R395" s="114">
        <v>1.7213967619761104E-2</v>
      </c>
      <c r="S395" s="113">
        <v>65.180000000000007</v>
      </c>
      <c r="T395" s="144">
        <v>1.1220064094560289</v>
      </c>
      <c r="U395" s="144">
        <v>1032.8380571856662</v>
      </c>
      <c r="V395" s="145">
        <v>67.320384567361728</v>
      </c>
    </row>
    <row r="396" spans="1:22" ht="12.75" x14ac:dyDescent="0.2">
      <c r="A396" s="350"/>
      <c r="B396" s="33">
        <v>389</v>
      </c>
      <c r="C396" s="257" t="s">
        <v>236</v>
      </c>
      <c r="D396" s="257" t="s">
        <v>237</v>
      </c>
      <c r="E396" s="53" t="s">
        <v>820</v>
      </c>
      <c r="F396" s="53" t="s">
        <v>40</v>
      </c>
      <c r="G396" s="52">
        <v>19</v>
      </c>
      <c r="H396" s="52" t="s">
        <v>51</v>
      </c>
      <c r="I396" s="56">
        <v>19.764499999999998</v>
      </c>
      <c r="J396" s="56">
        <v>1.403</v>
      </c>
      <c r="K396" s="56">
        <v>3.1970000000000001</v>
      </c>
      <c r="L396" s="56">
        <v>-0.1275</v>
      </c>
      <c r="M396" s="113">
        <v>0</v>
      </c>
      <c r="N396" s="113">
        <v>15.292</v>
      </c>
      <c r="O396" s="134">
        <v>888.3</v>
      </c>
      <c r="P396" s="113">
        <v>15.292</v>
      </c>
      <c r="Q396" s="134">
        <v>888.3</v>
      </c>
      <c r="R396" s="114">
        <v>1.7214904874479343E-2</v>
      </c>
      <c r="S396" s="113">
        <v>64.31</v>
      </c>
      <c r="T396" s="144">
        <v>1.1070905324777667</v>
      </c>
      <c r="U396" s="144">
        <v>1032.8942924687606</v>
      </c>
      <c r="V396" s="145">
        <v>66.425431948665988</v>
      </c>
    </row>
    <row r="397" spans="1:22" ht="12.75" x14ac:dyDescent="0.2">
      <c r="A397" s="350"/>
      <c r="B397" s="33">
        <v>390</v>
      </c>
      <c r="C397" s="257" t="s">
        <v>137</v>
      </c>
      <c r="D397" s="257" t="s">
        <v>138</v>
      </c>
      <c r="E397" s="53" t="s">
        <v>642</v>
      </c>
      <c r="F397" s="53"/>
      <c r="G397" s="52">
        <v>100</v>
      </c>
      <c r="H397" s="52">
        <v>1965</v>
      </c>
      <c r="I397" s="113">
        <v>100.63930000000001</v>
      </c>
      <c r="J397" s="113">
        <v>13.312200000000001</v>
      </c>
      <c r="K397" s="113">
        <v>10</v>
      </c>
      <c r="L397" s="113">
        <v>0.62350000000000005</v>
      </c>
      <c r="M397" s="113">
        <v>0</v>
      </c>
      <c r="N397" s="113">
        <v>76.703599999999994</v>
      </c>
      <c r="O397" s="134">
        <v>4455.54</v>
      </c>
      <c r="P397" s="113">
        <v>75.909599999999998</v>
      </c>
      <c r="Q397" s="134">
        <v>4409.42</v>
      </c>
      <c r="R397" s="114">
        <v>1.7215325371590821E-2</v>
      </c>
      <c r="S397" s="113">
        <v>58.97</v>
      </c>
      <c r="T397" s="144">
        <v>1.0151877371627107</v>
      </c>
      <c r="U397" s="144">
        <v>1032.9195222954493</v>
      </c>
      <c r="V397" s="145">
        <v>60.911264229762644</v>
      </c>
    </row>
    <row r="398" spans="1:22" ht="12.75" x14ac:dyDescent="0.2">
      <c r="A398" s="350"/>
      <c r="B398" s="33">
        <v>391</v>
      </c>
      <c r="C398" s="257" t="s">
        <v>932</v>
      </c>
      <c r="D398" s="257" t="s">
        <v>933</v>
      </c>
      <c r="E398" s="53" t="s">
        <v>940</v>
      </c>
      <c r="F398" s="53" t="s">
        <v>39</v>
      </c>
      <c r="G398" s="52">
        <v>12</v>
      </c>
      <c r="H398" s="52">
        <v>1983</v>
      </c>
      <c r="I398" s="113">
        <v>17.600000000000001</v>
      </c>
      <c r="J398" s="113">
        <v>1.19</v>
      </c>
      <c r="K398" s="113">
        <v>2.1</v>
      </c>
      <c r="L398" s="113">
        <v>-0.122</v>
      </c>
      <c r="M398" s="113">
        <v>0</v>
      </c>
      <c r="N398" s="113">
        <v>14.4</v>
      </c>
      <c r="O398" s="134">
        <v>834</v>
      </c>
      <c r="P398" s="113">
        <v>14.4</v>
      </c>
      <c r="Q398" s="134">
        <v>834</v>
      </c>
      <c r="R398" s="114">
        <v>1.7266187050359712E-2</v>
      </c>
      <c r="S398" s="113">
        <v>55.6</v>
      </c>
      <c r="T398" s="144">
        <v>0.96</v>
      </c>
      <c r="U398" s="144">
        <v>1035.9712230215828</v>
      </c>
      <c r="V398" s="145">
        <v>57.600000000000009</v>
      </c>
    </row>
    <row r="399" spans="1:22" ht="12.75" x14ac:dyDescent="0.2">
      <c r="A399" s="350"/>
      <c r="B399" s="33">
        <v>392</v>
      </c>
      <c r="C399" s="257" t="s">
        <v>264</v>
      </c>
      <c r="D399" s="257" t="s">
        <v>265</v>
      </c>
      <c r="E399" s="257" t="s">
        <v>288</v>
      </c>
      <c r="F399" s="273" t="s">
        <v>40</v>
      </c>
      <c r="G399" s="274">
        <v>40</v>
      </c>
      <c r="H399" s="274">
        <v>1973</v>
      </c>
      <c r="I399" s="36">
        <v>56.09</v>
      </c>
      <c r="J399" s="36">
        <v>3.4476800000000001</v>
      </c>
      <c r="K399" s="36">
        <v>6.3929</v>
      </c>
      <c r="L399" s="36">
        <v>0.63229999999999997</v>
      </c>
      <c r="M399" s="36">
        <v>8.2111000000000001</v>
      </c>
      <c r="N399" s="36">
        <v>37.405999999999999</v>
      </c>
      <c r="O399" s="275">
        <v>2628.5</v>
      </c>
      <c r="P399" s="36">
        <v>45.617100000000001</v>
      </c>
      <c r="Q399" s="275">
        <v>2628.45</v>
      </c>
      <c r="R399" s="139">
        <v>1.736E-2</v>
      </c>
      <c r="S399" s="36">
        <v>70.414000000000001</v>
      </c>
      <c r="T399" s="37">
        <v>1.22</v>
      </c>
      <c r="U399" s="37">
        <v>1041.31</v>
      </c>
      <c r="V399" s="89">
        <v>73.319999999999993</v>
      </c>
    </row>
    <row r="400" spans="1:22" ht="12.75" x14ac:dyDescent="0.2">
      <c r="A400" s="350"/>
      <c r="B400" s="33">
        <v>393</v>
      </c>
      <c r="C400" s="48" t="s">
        <v>473</v>
      </c>
      <c r="D400" s="48" t="s">
        <v>474</v>
      </c>
      <c r="E400" s="53" t="s">
        <v>479</v>
      </c>
      <c r="F400" s="53" t="s">
        <v>178</v>
      </c>
      <c r="G400" s="52">
        <v>72</v>
      </c>
      <c r="H400" s="52">
        <v>1992</v>
      </c>
      <c r="I400" s="113">
        <v>111.77000000000001</v>
      </c>
      <c r="J400" s="113">
        <v>12.413</v>
      </c>
      <c r="K400" s="113">
        <v>17.574000000000002</v>
      </c>
      <c r="L400" s="113">
        <v>2.8260000000000001</v>
      </c>
      <c r="M400" s="113"/>
      <c r="N400" s="113">
        <v>81.783000000000001</v>
      </c>
      <c r="O400" s="134">
        <v>4707.0600000000004</v>
      </c>
      <c r="P400" s="113">
        <v>81.783000000000001</v>
      </c>
      <c r="Q400" s="134">
        <v>4707.0600000000004</v>
      </c>
      <c r="R400" s="114">
        <v>1.7374539521484746E-2</v>
      </c>
      <c r="S400" s="113">
        <v>65.180000000000007</v>
      </c>
      <c r="T400" s="144">
        <v>1.1324724860103759</v>
      </c>
      <c r="U400" s="144">
        <v>1042.4723712890845</v>
      </c>
      <c r="V400" s="145">
        <v>67.948349160622541</v>
      </c>
    </row>
    <row r="401" spans="1:22" ht="12.75" x14ac:dyDescent="0.2">
      <c r="A401" s="350"/>
      <c r="B401" s="33">
        <v>394</v>
      </c>
      <c r="C401" s="259" t="s">
        <v>32</v>
      </c>
      <c r="D401" s="259" t="s">
        <v>33</v>
      </c>
      <c r="E401" s="103" t="s">
        <v>70</v>
      </c>
      <c r="F401" s="103"/>
      <c r="G401" s="29">
        <v>24</v>
      </c>
      <c r="H401" s="29">
        <v>1959</v>
      </c>
      <c r="I401" s="104">
        <v>25.28</v>
      </c>
      <c r="J401" s="104">
        <v>4.1781300000000003</v>
      </c>
      <c r="K401" s="104">
        <v>0</v>
      </c>
      <c r="L401" s="104">
        <v>-1.8831290000000001</v>
      </c>
      <c r="M401" s="104">
        <v>0</v>
      </c>
      <c r="N401" s="104">
        <v>22.984999999999999</v>
      </c>
      <c r="O401" s="165">
        <v>1321.74</v>
      </c>
      <c r="P401" s="104">
        <v>22.984999999999999</v>
      </c>
      <c r="Q401" s="165">
        <v>1321.74</v>
      </c>
      <c r="R401" s="166">
        <v>1.7389955664502851E-2</v>
      </c>
      <c r="S401" s="104">
        <v>55</v>
      </c>
      <c r="T401" s="104">
        <v>0.95644756154765675</v>
      </c>
      <c r="U401" s="104">
        <v>1043.397339870171</v>
      </c>
      <c r="V401" s="105">
        <v>57.386853692859404</v>
      </c>
    </row>
    <row r="402" spans="1:22" ht="12.75" x14ac:dyDescent="0.2">
      <c r="A402" s="350"/>
      <c r="B402" s="33">
        <v>395</v>
      </c>
      <c r="C402" s="257" t="s">
        <v>236</v>
      </c>
      <c r="D402" s="257" t="s">
        <v>237</v>
      </c>
      <c r="E402" s="53" t="s">
        <v>248</v>
      </c>
      <c r="F402" s="53" t="s">
        <v>40</v>
      </c>
      <c r="G402" s="52">
        <v>31</v>
      </c>
      <c r="H402" s="52" t="s">
        <v>51</v>
      </c>
      <c r="I402" s="56">
        <v>37.119999999999997</v>
      </c>
      <c r="J402" s="56">
        <v>3.145</v>
      </c>
      <c r="K402" s="56">
        <v>4.13</v>
      </c>
      <c r="L402" s="56">
        <v>0</v>
      </c>
      <c r="M402" s="113">
        <v>0</v>
      </c>
      <c r="N402" s="113">
        <v>29.844999999999999</v>
      </c>
      <c r="O402" s="134">
        <v>1704.18</v>
      </c>
      <c r="P402" s="113">
        <v>29.844999999999999</v>
      </c>
      <c r="Q402" s="134">
        <v>1704.18</v>
      </c>
      <c r="R402" s="114">
        <v>1.7512821415578167E-2</v>
      </c>
      <c r="S402" s="113">
        <v>64.31</v>
      </c>
      <c r="T402" s="144">
        <v>1.1262495452358319</v>
      </c>
      <c r="U402" s="144">
        <v>1050.7692849346899</v>
      </c>
      <c r="V402" s="145">
        <v>67.574972714149922</v>
      </c>
    </row>
    <row r="403" spans="1:22" ht="12.75" x14ac:dyDescent="0.2">
      <c r="A403" s="350"/>
      <c r="B403" s="33">
        <v>396</v>
      </c>
      <c r="C403" s="257" t="s">
        <v>264</v>
      </c>
      <c r="D403" s="257" t="s">
        <v>265</v>
      </c>
      <c r="E403" s="257" t="s">
        <v>289</v>
      </c>
      <c r="F403" s="273" t="s">
        <v>40</v>
      </c>
      <c r="G403" s="274">
        <v>60</v>
      </c>
      <c r="H403" s="274">
        <v>1974</v>
      </c>
      <c r="I403" s="36">
        <v>71.38</v>
      </c>
      <c r="J403" s="36">
        <v>4.8483000000000001</v>
      </c>
      <c r="K403" s="36">
        <v>10.7294</v>
      </c>
      <c r="L403" s="36">
        <v>1.1697</v>
      </c>
      <c r="M403" s="36">
        <v>0</v>
      </c>
      <c r="N403" s="36">
        <v>54.632599999999996</v>
      </c>
      <c r="O403" s="275">
        <v>3118.38</v>
      </c>
      <c r="P403" s="36">
        <v>54.632599999999996</v>
      </c>
      <c r="Q403" s="275">
        <v>3118.34</v>
      </c>
      <c r="R403" s="139">
        <v>1.7520000000000001E-2</v>
      </c>
      <c r="S403" s="36">
        <v>70.414000000000001</v>
      </c>
      <c r="T403" s="37">
        <v>1.23</v>
      </c>
      <c r="U403" s="37">
        <v>1051.19</v>
      </c>
      <c r="V403" s="89">
        <v>74.02</v>
      </c>
    </row>
    <row r="404" spans="1:22" ht="12.75" x14ac:dyDescent="0.2">
      <c r="A404" s="350"/>
      <c r="B404" s="33">
        <v>397</v>
      </c>
      <c r="C404" s="257" t="s">
        <v>264</v>
      </c>
      <c r="D404" s="257" t="s">
        <v>265</v>
      </c>
      <c r="E404" s="257" t="s">
        <v>290</v>
      </c>
      <c r="F404" s="273" t="s">
        <v>40</v>
      </c>
      <c r="G404" s="274">
        <v>60</v>
      </c>
      <c r="H404" s="274">
        <v>1981</v>
      </c>
      <c r="I404" s="36">
        <v>70.92</v>
      </c>
      <c r="J404" s="36">
        <v>5.3547000000000002</v>
      </c>
      <c r="K404" s="36">
        <v>10.8775</v>
      </c>
      <c r="L404" s="36">
        <v>-0.40770000000000001</v>
      </c>
      <c r="M404" s="36">
        <v>0</v>
      </c>
      <c r="N404" s="36">
        <v>55.095599999999997</v>
      </c>
      <c r="O404" s="275">
        <v>3122.77</v>
      </c>
      <c r="P404" s="36">
        <v>55.095599999999997</v>
      </c>
      <c r="Q404" s="275">
        <v>3122.77</v>
      </c>
      <c r="R404" s="139">
        <v>1.7639999999999999E-2</v>
      </c>
      <c r="S404" s="36">
        <v>70.414000000000001</v>
      </c>
      <c r="T404" s="37">
        <v>1.24</v>
      </c>
      <c r="U404" s="37">
        <v>1058.5899999999999</v>
      </c>
      <c r="V404" s="89">
        <v>74.540000000000006</v>
      </c>
    </row>
    <row r="405" spans="1:22" ht="12.75" x14ac:dyDescent="0.2">
      <c r="A405" s="350"/>
      <c r="B405" s="33">
        <v>398</v>
      </c>
      <c r="C405" s="257" t="s">
        <v>264</v>
      </c>
      <c r="D405" s="257" t="s">
        <v>265</v>
      </c>
      <c r="E405" s="257" t="s">
        <v>286</v>
      </c>
      <c r="F405" s="273" t="s">
        <v>40</v>
      </c>
      <c r="G405" s="274">
        <v>30</v>
      </c>
      <c r="H405" s="274">
        <v>1992</v>
      </c>
      <c r="I405" s="36">
        <v>35.700000000000003</v>
      </c>
      <c r="J405" s="36">
        <v>3.6631999999999998</v>
      </c>
      <c r="K405" s="36">
        <v>4.8417000000000003</v>
      </c>
      <c r="L405" s="36">
        <v>-0.90920000000000001</v>
      </c>
      <c r="M405" s="36">
        <v>0</v>
      </c>
      <c r="N405" s="36">
        <v>28.104299999999999</v>
      </c>
      <c r="O405" s="275">
        <v>1576.72</v>
      </c>
      <c r="P405" s="36">
        <v>28.104299999999999</v>
      </c>
      <c r="Q405" s="275">
        <v>1576.72</v>
      </c>
      <c r="R405" s="139">
        <v>1.7819999999999999E-2</v>
      </c>
      <c r="S405" s="36">
        <v>70.414000000000001</v>
      </c>
      <c r="T405" s="37">
        <v>1.26</v>
      </c>
      <c r="U405" s="37">
        <v>1069.47</v>
      </c>
      <c r="V405" s="89">
        <v>75.31</v>
      </c>
    </row>
    <row r="406" spans="1:22" ht="12.75" x14ac:dyDescent="0.2">
      <c r="A406" s="350"/>
      <c r="B406" s="33">
        <v>399</v>
      </c>
      <c r="C406" s="257" t="s">
        <v>137</v>
      </c>
      <c r="D406" s="257" t="s">
        <v>138</v>
      </c>
      <c r="E406" s="53" t="s">
        <v>643</v>
      </c>
      <c r="F406" s="53"/>
      <c r="G406" s="52">
        <v>50</v>
      </c>
      <c r="H406" s="52">
        <v>1999</v>
      </c>
      <c r="I406" s="113">
        <v>68.625299999999996</v>
      </c>
      <c r="J406" s="113">
        <v>6.2781000000000002</v>
      </c>
      <c r="K406" s="113">
        <v>7</v>
      </c>
      <c r="L406" s="113">
        <v>0.1101</v>
      </c>
      <c r="M406" s="113">
        <v>0</v>
      </c>
      <c r="N406" s="113">
        <v>55.237099999999998</v>
      </c>
      <c r="O406" s="134">
        <v>3083.9</v>
      </c>
      <c r="P406" s="113">
        <v>55.237099999999998</v>
      </c>
      <c r="Q406" s="134">
        <v>3083.9</v>
      </c>
      <c r="R406" s="114">
        <v>1.7911443302312008E-2</v>
      </c>
      <c r="S406" s="113">
        <v>58.97</v>
      </c>
      <c r="T406" s="144">
        <v>1.056237811537339</v>
      </c>
      <c r="U406" s="144">
        <v>1074.6865981387207</v>
      </c>
      <c r="V406" s="145">
        <v>63.374268692240356</v>
      </c>
    </row>
    <row r="407" spans="1:22" ht="12.75" x14ac:dyDescent="0.2">
      <c r="A407" s="350"/>
      <c r="B407" s="33">
        <v>400</v>
      </c>
      <c r="C407" s="48" t="s">
        <v>473</v>
      </c>
      <c r="D407" s="48" t="s">
        <v>474</v>
      </c>
      <c r="E407" s="53" t="s">
        <v>484</v>
      </c>
      <c r="F407" s="53" t="s">
        <v>178</v>
      </c>
      <c r="G407" s="52">
        <v>72</v>
      </c>
      <c r="H407" s="52">
        <v>1986</v>
      </c>
      <c r="I407" s="113">
        <v>122.69200000000001</v>
      </c>
      <c r="J407" s="113">
        <v>14.388</v>
      </c>
      <c r="K407" s="113">
        <v>22.872</v>
      </c>
      <c r="L407" s="113">
        <v>1.1539999999999999</v>
      </c>
      <c r="M407" s="113"/>
      <c r="N407" s="113">
        <v>85.432000000000002</v>
      </c>
      <c r="O407" s="134">
        <v>4720.51</v>
      </c>
      <c r="P407" s="113">
        <v>84.397999999999996</v>
      </c>
      <c r="Q407" s="134">
        <v>4663.38</v>
      </c>
      <c r="R407" s="114">
        <v>1.8098031899609294E-2</v>
      </c>
      <c r="S407" s="113">
        <v>65.180000000000007</v>
      </c>
      <c r="T407" s="144">
        <v>1.1796297192165339</v>
      </c>
      <c r="U407" s="144">
        <v>1085.8819139765576</v>
      </c>
      <c r="V407" s="145">
        <v>70.777783152992043</v>
      </c>
    </row>
    <row r="408" spans="1:22" ht="12.75" x14ac:dyDescent="0.2">
      <c r="A408" s="350"/>
      <c r="B408" s="33">
        <v>401</v>
      </c>
      <c r="C408" s="257" t="s">
        <v>264</v>
      </c>
      <c r="D408" s="257" t="s">
        <v>265</v>
      </c>
      <c r="E408" s="257" t="s">
        <v>287</v>
      </c>
      <c r="F408" s="273" t="s">
        <v>40</v>
      </c>
      <c r="G408" s="274">
        <v>30</v>
      </c>
      <c r="H408" s="274">
        <v>1992</v>
      </c>
      <c r="I408" s="36">
        <v>36.99</v>
      </c>
      <c r="J408" s="36">
        <v>3.3399000000000001</v>
      </c>
      <c r="K408" s="36">
        <v>4.4524999999999997</v>
      </c>
      <c r="L408" s="36">
        <v>0.17910000000000001</v>
      </c>
      <c r="M408" s="36">
        <v>5.2233000000000001</v>
      </c>
      <c r="N408" s="36">
        <v>23.795100000000001</v>
      </c>
      <c r="O408" s="275">
        <v>1583.28</v>
      </c>
      <c r="P408" s="36">
        <v>29.0185</v>
      </c>
      <c r="Q408" s="275">
        <v>1583.28</v>
      </c>
      <c r="R408" s="139">
        <v>1.8329999999999999E-2</v>
      </c>
      <c r="S408" s="36">
        <v>70.414000000000001</v>
      </c>
      <c r="T408" s="37">
        <v>1.29</v>
      </c>
      <c r="U408" s="37">
        <v>1099.68</v>
      </c>
      <c r="V408" s="89">
        <v>77.430000000000007</v>
      </c>
    </row>
    <row r="409" spans="1:22" ht="12.75" x14ac:dyDescent="0.2">
      <c r="A409" s="350"/>
      <c r="B409" s="33">
        <v>402</v>
      </c>
      <c r="C409" s="48" t="s">
        <v>473</v>
      </c>
      <c r="D409" s="48" t="s">
        <v>474</v>
      </c>
      <c r="E409" s="53" t="s">
        <v>476</v>
      </c>
      <c r="F409" s="53" t="s">
        <v>178</v>
      </c>
      <c r="G409" s="52">
        <v>72</v>
      </c>
      <c r="H409" s="52">
        <v>1988</v>
      </c>
      <c r="I409" s="113">
        <v>118.423</v>
      </c>
      <c r="J409" s="113">
        <v>12.462999999999999</v>
      </c>
      <c r="K409" s="113">
        <v>18.984000000000002</v>
      </c>
      <c r="L409" s="113">
        <v>4.7140000000000004</v>
      </c>
      <c r="M409" s="113"/>
      <c r="N409" s="113">
        <v>86.975999999999999</v>
      </c>
      <c r="O409" s="134">
        <v>4728.8599999999997</v>
      </c>
      <c r="P409" s="113">
        <v>86.975999999999999</v>
      </c>
      <c r="Q409" s="134">
        <v>4728.8599999999997</v>
      </c>
      <c r="R409" s="114">
        <v>1.8392593563776472E-2</v>
      </c>
      <c r="S409" s="113">
        <v>65.180000000000007</v>
      </c>
      <c r="T409" s="144">
        <v>1.1988292484869505</v>
      </c>
      <c r="U409" s="144">
        <v>1103.5556138265883</v>
      </c>
      <c r="V409" s="145">
        <v>71.929754909217039</v>
      </c>
    </row>
    <row r="410" spans="1:22" ht="12.75" x14ac:dyDescent="0.2">
      <c r="A410" s="350"/>
      <c r="B410" s="33">
        <v>403</v>
      </c>
      <c r="C410" s="257" t="s">
        <v>206</v>
      </c>
      <c r="D410" s="257" t="s">
        <v>207</v>
      </c>
      <c r="E410" s="53" t="s">
        <v>787</v>
      </c>
      <c r="F410" s="53" t="s">
        <v>784</v>
      </c>
      <c r="G410" s="52">
        <v>50</v>
      </c>
      <c r="H410" s="52">
        <v>1979</v>
      </c>
      <c r="I410" s="113">
        <v>45.591000000000001</v>
      </c>
      <c r="J410" s="113">
        <v>3.911</v>
      </c>
      <c r="K410" s="113">
        <v>9.7200000000000006</v>
      </c>
      <c r="L410" s="113">
        <v>-0.75700000000000001</v>
      </c>
      <c r="M410" s="113"/>
      <c r="N410" s="113">
        <v>32.716000000000001</v>
      </c>
      <c r="O410" s="134">
        <v>1769.72</v>
      </c>
      <c r="P410" s="113">
        <v>32.716000000000001</v>
      </c>
      <c r="Q410" s="134">
        <v>1769.72</v>
      </c>
      <c r="R410" s="114">
        <v>1.8486540243654363E-2</v>
      </c>
      <c r="S410" s="113">
        <v>58.2</v>
      </c>
      <c r="T410" s="144">
        <v>1.0759166421806841</v>
      </c>
      <c r="U410" s="144">
        <v>1109.1924146192619</v>
      </c>
      <c r="V410" s="145">
        <v>64.554998530841033</v>
      </c>
    </row>
    <row r="411" spans="1:22" ht="12.75" x14ac:dyDescent="0.2">
      <c r="A411" s="350"/>
      <c r="B411" s="33">
        <v>404</v>
      </c>
      <c r="C411" s="48" t="s">
        <v>473</v>
      </c>
      <c r="D411" s="48" t="s">
        <v>474</v>
      </c>
      <c r="E411" s="53" t="s">
        <v>481</v>
      </c>
      <c r="F411" s="53" t="s">
        <v>178</v>
      </c>
      <c r="G411" s="52">
        <v>15</v>
      </c>
      <c r="H411" s="52">
        <v>1982</v>
      </c>
      <c r="I411" s="113">
        <v>18.411999999999999</v>
      </c>
      <c r="J411" s="113">
        <v>2.1269999999999998</v>
      </c>
      <c r="K411" s="113">
        <v>2.8719999999999999</v>
      </c>
      <c r="L411" s="113">
        <v>0.57599999999999996</v>
      </c>
      <c r="M411" s="113"/>
      <c r="N411" s="113">
        <v>13.413</v>
      </c>
      <c r="O411" s="134">
        <v>721.26</v>
      </c>
      <c r="P411" s="113">
        <v>13.413</v>
      </c>
      <c r="Q411" s="134">
        <v>721.26</v>
      </c>
      <c r="R411" s="114">
        <v>1.8596622577156642E-2</v>
      </c>
      <c r="S411" s="113">
        <v>65.180000000000007</v>
      </c>
      <c r="T411" s="144">
        <v>1.2121278595790701</v>
      </c>
      <c r="U411" s="144">
        <v>1115.7973546293983</v>
      </c>
      <c r="V411" s="145">
        <v>72.727671574744193</v>
      </c>
    </row>
    <row r="412" spans="1:22" ht="12.75" x14ac:dyDescent="0.2">
      <c r="A412" s="350"/>
      <c r="B412" s="33">
        <v>405</v>
      </c>
      <c r="C412" s="257" t="s">
        <v>137</v>
      </c>
      <c r="D412" s="257" t="s">
        <v>138</v>
      </c>
      <c r="E412" s="53" t="s">
        <v>644</v>
      </c>
      <c r="F412" s="53"/>
      <c r="G412" s="52">
        <v>75</v>
      </c>
      <c r="H412" s="52">
        <v>1990</v>
      </c>
      <c r="I412" s="113">
        <v>82.376999999999995</v>
      </c>
      <c r="J412" s="113">
        <v>8.4587000000000003</v>
      </c>
      <c r="K412" s="113">
        <v>7.29</v>
      </c>
      <c r="L412" s="113">
        <v>1.0088999999999999</v>
      </c>
      <c r="M412" s="113">
        <v>0</v>
      </c>
      <c r="N412" s="113">
        <v>65.619399999999999</v>
      </c>
      <c r="O412" s="134">
        <v>3526.12</v>
      </c>
      <c r="P412" s="113">
        <v>65.619399999999999</v>
      </c>
      <c r="Q412" s="134">
        <v>3526.12</v>
      </c>
      <c r="R412" s="114">
        <v>1.8609519812144794E-2</v>
      </c>
      <c r="S412" s="113">
        <v>58.97</v>
      </c>
      <c r="T412" s="144">
        <v>1.0974033833221786</v>
      </c>
      <c r="U412" s="144">
        <v>1116.5711887286875</v>
      </c>
      <c r="V412" s="145">
        <v>65.844202999330705</v>
      </c>
    </row>
    <row r="413" spans="1:22" ht="12.75" x14ac:dyDescent="0.2">
      <c r="A413" s="350"/>
      <c r="B413" s="33">
        <v>406</v>
      </c>
      <c r="C413" s="48" t="s">
        <v>473</v>
      </c>
      <c r="D413" s="48" t="s">
        <v>474</v>
      </c>
      <c r="E413" s="53" t="s">
        <v>482</v>
      </c>
      <c r="F413" s="53" t="s">
        <v>178</v>
      </c>
      <c r="G413" s="52">
        <v>54</v>
      </c>
      <c r="H413" s="52">
        <v>1982</v>
      </c>
      <c r="I413" s="113">
        <v>88.593000000000004</v>
      </c>
      <c r="J413" s="113">
        <v>7.2530000000000001</v>
      </c>
      <c r="K413" s="113">
        <v>15.616</v>
      </c>
      <c r="L413" s="113">
        <v>0.73399999999999999</v>
      </c>
      <c r="M413" s="113"/>
      <c r="N413" s="113">
        <v>65.724000000000004</v>
      </c>
      <c r="O413" s="134">
        <v>3478.61</v>
      </c>
      <c r="P413" s="113">
        <v>65.724000000000004</v>
      </c>
      <c r="Q413" s="134">
        <v>3478.61</v>
      </c>
      <c r="R413" s="114">
        <v>1.8893753539488474E-2</v>
      </c>
      <c r="S413" s="113">
        <v>65.180000000000007</v>
      </c>
      <c r="T413" s="144">
        <v>1.231494855703859</v>
      </c>
      <c r="U413" s="144">
        <v>1133.6252123693084</v>
      </c>
      <c r="V413" s="145">
        <v>73.889691342231529</v>
      </c>
    </row>
    <row r="414" spans="1:22" ht="12.75" x14ac:dyDescent="0.2">
      <c r="A414" s="350"/>
      <c r="B414" s="33">
        <v>407</v>
      </c>
      <c r="C414" s="48" t="s">
        <v>473</v>
      </c>
      <c r="D414" s="48" t="s">
        <v>474</v>
      </c>
      <c r="E414" s="53" t="s">
        <v>478</v>
      </c>
      <c r="F414" s="53" t="s">
        <v>178</v>
      </c>
      <c r="G414" s="52">
        <v>15</v>
      </c>
      <c r="H414" s="52">
        <v>1981</v>
      </c>
      <c r="I414" s="113">
        <v>18.292000000000002</v>
      </c>
      <c r="J414" s="113">
        <v>1.6279999999999999</v>
      </c>
      <c r="K414" s="113">
        <v>2.4340000000000002</v>
      </c>
      <c r="L414" s="113">
        <v>0.24299999999999999</v>
      </c>
      <c r="M414" s="113"/>
      <c r="N414" s="113">
        <v>14.23</v>
      </c>
      <c r="O414" s="134">
        <v>746.58</v>
      </c>
      <c r="P414" s="113">
        <v>14.23</v>
      </c>
      <c r="Q414" s="134">
        <v>746.58</v>
      </c>
      <c r="R414" s="114">
        <v>1.9060248064507488E-2</v>
      </c>
      <c r="S414" s="113">
        <v>65.180000000000007</v>
      </c>
      <c r="T414" s="144">
        <v>1.2423469688445983</v>
      </c>
      <c r="U414" s="144">
        <v>1143.6148838704491</v>
      </c>
      <c r="V414" s="145">
        <v>74.540818130675873</v>
      </c>
    </row>
    <row r="415" spans="1:22" ht="12.75" x14ac:dyDescent="0.2">
      <c r="A415" s="350"/>
      <c r="B415" s="33">
        <v>408</v>
      </c>
      <c r="C415" s="259" t="s">
        <v>32</v>
      </c>
      <c r="D415" s="259" t="s">
        <v>33</v>
      </c>
      <c r="E415" s="103" t="s">
        <v>69</v>
      </c>
      <c r="F415" s="103"/>
      <c r="G415" s="29">
        <v>70</v>
      </c>
      <c r="H415" s="29" t="s">
        <v>51</v>
      </c>
      <c r="I415" s="104">
        <v>48.738999999999997</v>
      </c>
      <c r="J415" s="104">
        <v>6.4511010000000004</v>
      </c>
      <c r="K415" s="104">
        <v>0.90752900000000003</v>
      </c>
      <c r="L415" s="104">
        <v>0</v>
      </c>
      <c r="M415" s="104">
        <v>0</v>
      </c>
      <c r="N415" s="104">
        <v>39.518469000000003</v>
      </c>
      <c r="O415" s="165">
        <v>2072.2600000000002</v>
      </c>
      <c r="P415" s="104">
        <v>39.518469000000003</v>
      </c>
      <c r="Q415" s="165">
        <v>2072.2600000000002</v>
      </c>
      <c r="R415" s="166">
        <v>1.9070227191568624E-2</v>
      </c>
      <c r="S415" s="104">
        <v>55</v>
      </c>
      <c r="T415" s="104">
        <v>1.0488624955362744</v>
      </c>
      <c r="U415" s="104">
        <v>1144.2136314941174</v>
      </c>
      <c r="V415" s="105">
        <v>62.931749732176463</v>
      </c>
    </row>
    <row r="416" spans="1:22" ht="12.75" x14ac:dyDescent="0.2">
      <c r="A416" s="350"/>
      <c r="B416" s="33">
        <v>409</v>
      </c>
      <c r="C416" s="259" t="s">
        <v>32</v>
      </c>
      <c r="D416" s="259" t="s">
        <v>33</v>
      </c>
      <c r="E416" s="103" t="s">
        <v>66</v>
      </c>
      <c r="F416" s="103"/>
      <c r="G416" s="29">
        <v>20</v>
      </c>
      <c r="H416" s="29">
        <v>1975</v>
      </c>
      <c r="I416" s="104">
        <v>28.452999999999999</v>
      </c>
      <c r="J416" s="104">
        <v>2.674499</v>
      </c>
      <c r="K416" s="104">
        <v>5.0996740000000003</v>
      </c>
      <c r="L416" s="104">
        <v>-0.32850000000000001</v>
      </c>
      <c r="M416" s="104">
        <v>3.7813110000000001</v>
      </c>
      <c r="N416" s="104">
        <v>21.007290999999999</v>
      </c>
      <c r="O416" s="165">
        <v>1098.2</v>
      </c>
      <c r="P416" s="104">
        <v>21.007290999999999</v>
      </c>
      <c r="Q416" s="165">
        <v>1098.2</v>
      </c>
      <c r="R416" s="166">
        <v>1.9128839009287923E-2</v>
      </c>
      <c r="S416" s="104">
        <v>55</v>
      </c>
      <c r="T416" s="104">
        <v>1.0520861455108357</v>
      </c>
      <c r="U416" s="104">
        <v>1147.7303405572754</v>
      </c>
      <c r="V416" s="105">
        <v>63.125168730650145</v>
      </c>
    </row>
    <row r="417" spans="1:22" ht="12.75" x14ac:dyDescent="0.2">
      <c r="A417" s="350"/>
      <c r="B417" s="33">
        <v>410</v>
      </c>
      <c r="C417" s="257" t="s">
        <v>891</v>
      </c>
      <c r="D417" s="257" t="s">
        <v>892</v>
      </c>
      <c r="E417" s="48" t="s">
        <v>912</v>
      </c>
      <c r="F417" s="80" t="s">
        <v>40</v>
      </c>
      <c r="G417" s="33">
        <v>22</v>
      </c>
      <c r="H417" s="33">
        <v>1975</v>
      </c>
      <c r="I417" s="36">
        <v>24.401</v>
      </c>
      <c r="J417" s="36">
        <v>1.5341</v>
      </c>
      <c r="K417" s="36">
        <v>3.2229999999999999</v>
      </c>
      <c r="L417" s="36">
        <v>-5.5099999999999927E-2</v>
      </c>
      <c r="M417" s="36"/>
      <c r="N417" s="36">
        <v>19.699000000000002</v>
      </c>
      <c r="O417" s="35">
        <v>1027.1099999999999</v>
      </c>
      <c r="P417" s="36">
        <v>19.699000000000002</v>
      </c>
      <c r="Q417" s="35">
        <v>1027.1099999999999</v>
      </c>
      <c r="R417" s="139">
        <v>1.9179055797334272E-2</v>
      </c>
      <c r="S417" s="36">
        <v>68.2</v>
      </c>
      <c r="T417" s="37">
        <v>1.3080116053781974</v>
      </c>
      <c r="U417" s="37">
        <v>1150.7433478400565</v>
      </c>
      <c r="V417" s="89">
        <v>78.480696322691855</v>
      </c>
    </row>
    <row r="418" spans="1:22" ht="12.75" x14ac:dyDescent="0.2">
      <c r="A418" s="350"/>
      <c r="B418" s="33">
        <v>411</v>
      </c>
      <c r="C418" s="260" t="s">
        <v>141</v>
      </c>
      <c r="D418" s="260" t="s">
        <v>142</v>
      </c>
      <c r="E418" s="261" t="s">
        <v>407</v>
      </c>
      <c r="F418" s="262"/>
      <c r="G418" s="263">
        <v>60</v>
      </c>
      <c r="H418" s="264" t="s">
        <v>51</v>
      </c>
      <c r="I418" s="265">
        <v>71.88</v>
      </c>
      <c r="J418" s="265">
        <v>4.78</v>
      </c>
      <c r="K418" s="265">
        <v>8.76</v>
      </c>
      <c r="L418" s="265">
        <v>0.68</v>
      </c>
      <c r="M418" s="265">
        <v>10.378799999999998</v>
      </c>
      <c r="N418" s="265">
        <v>47.281199999999998</v>
      </c>
      <c r="O418" s="266">
        <v>2996.25</v>
      </c>
      <c r="P418" s="265">
        <v>57.66</v>
      </c>
      <c r="Q418" s="266">
        <v>2996.25</v>
      </c>
      <c r="R418" s="267">
        <v>1.9244055068836044E-2</v>
      </c>
      <c r="S418" s="268">
        <v>61.8</v>
      </c>
      <c r="T418" s="269">
        <v>1.1892826032540675</v>
      </c>
      <c r="U418" s="269">
        <v>1154.6433041301627</v>
      </c>
      <c r="V418" s="311">
        <v>71.356956195244052</v>
      </c>
    </row>
    <row r="419" spans="1:22" ht="12.75" x14ac:dyDescent="0.2">
      <c r="A419" s="350"/>
      <c r="B419" s="33">
        <v>412</v>
      </c>
      <c r="C419" s="257" t="s">
        <v>891</v>
      </c>
      <c r="D419" s="257" t="s">
        <v>892</v>
      </c>
      <c r="E419" s="48" t="s">
        <v>911</v>
      </c>
      <c r="F419" s="80" t="s">
        <v>40</v>
      </c>
      <c r="G419" s="33">
        <v>20</v>
      </c>
      <c r="H419" s="33">
        <v>1993</v>
      </c>
      <c r="I419" s="36">
        <v>24.998000000000001</v>
      </c>
      <c r="J419" s="36">
        <v>1.9044000000000001</v>
      </c>
      <c r="K419" s="36">
        <v>2.8730000000000002</v>
      </c>
      <c r="L419" s="36">
        <v>-0.17040000000000011</v>
      </c>
      <c r="M419" s="36"/>
      <c r="N419" s="36">
        <v>20.390999999999998</v>
      </c>
      <c r="O419" s="35">
        <v>1058.2</v>
      </c>
      <c r="P419" s="36">
        <v>20.390999999999998</v>
      </c>
      <c r="Q419" s="35">
        <v>1058.2</v>
      </c>
      <c r="R419" s="139">
        <v>1.9269514269514267E-2</v>
      </c>
      <c r="S419" s="36">
        <v>68.2</v>
      </c>
      <c r="T419" s="37">
        <v>1.3141808731808731</v>
      </c>
      <c r="U419" s="37">
        <v>1156.1708561708558</v>
      </c>
      <c r="V419" s="89">
        <v>78.850852390852367</v>
      </c>
    </row>
    <row r="420" spans="1:22" ht="12.75" x14ac:dyDescent="0.2">
      <c r="A420" s="350"/>
      <c r="B420" s="33">
        <v>413</v>
      </c>
      <c r="C420" s="259" t="s">
        <v>32</v>
      </c>
      <c r="D420" s="259" t="s">
        <v>33</v>
      </c>
      <c r="E420" s="103" t="s">
        <v>81</v>
      </c>
      <c r="F420" s="103"/>
      <c r="G420" s="29">
        <v>35</v>
      </c>
      <c r="H420" s="29" t="s">
        <v>51</v>
      </c>
      <c r="I420" s="104">
        <v>56.738</v>
      </c>
      <c r="J420" s="104">
        <v>4.8839649999999999</v>
      </c>
      <c r="K420" s="104">
        <v>9.5038560000000007</v>
      </c>
      <c r="L420" s="104">
        <v>-0.39597100000000002</v>
      </c>
      <c r="M420" s="104">
        <v>0</v>
      </c>
      <c r="N420" s="104">
        <v>42.746141999999999</v>
      </c>
      <c r="O420" s="165">
        <v>2212.0500000000002</v>
      </c>
      <c r="P420" s="104">
        <v>42.746141999999999</v>
      </c>
      <c r="Q420" s="165">
        <v>2212.0500000000002</v>
      </c>
      <c r="R420" s="166">
        <v>1.9324220519427678E-2</v>
      </c>
      <c r="S420" s="104">
        <v>55</v>
      </c>
      <c r="T420" s="104">
        <v>1.0628321285685223</v>
      </c>
      <c r="U420" s="104">
        <v>1159.4532311656608</v>
      </c>
      <c r="V420" s="105">
        <v>63.76992771411134</v>
      </c>
    </row>
    <row r="421" spans="1:22" ht="12.75" x14ac:dyDescent="0.2">
      <c r="A421" s="350"/>
      <c r="B421" s="33">
        <v>414</v>
      </c>
      <c r="C421" s="48" t="s">
        <v>473</v>
      </c>
      <c r="D421" s="48" t="s">
        <v>474</v>
      </c>
      <c r="E421" s="53" t="s">
        <v>485</v>
      </c>
      <c r="F421" s="53" t="s">
        <v>178</v>
      </c>
      <c r="G421" s="52">
        <v>71</v>
      </c>
      <c r="H421" s="52">
        <v>1987</v>
      </c>
      <c r="I421" s="113">
        <v>99.132000000000005</v>
      </c>
      <c r="J421" s="113">
        <v>10.497999999999999</v>
      </c>
      <c r="K421" s="113">
        <v>7.1630000000000003</v>
      </c>
      <c r="L421" s="113">
        <v>2.794</v>
      </c>
      <c r="M421" s="113"/>
      <c r="N421" s="113">
        <v>81.471000000000004</v>
      </c>
      <c r="O421" s="134">
        <v>4411.26</v>
      </c>
      <c r="P421" s="113">
        <v>81.471000000000004</v>
      </c>
      <c r="Q421" s="134">
        <v>4211.26</v>
      </c>
      <c r="R421" s="114">
        <v>1.9345991460987921E-2</v>
      </c>
      <c r="S421" s="113">
        <v>65.180000000000007</v>
      </c>
      <c r="T421" s="144">
        <v>1.2609717234271929</v>
      </c>
      <c r="U421" s="144">
        <v>1160.7594876592752</v>
      </c>
      <c r="V421" s="145">
        <v>75.658303405631571</v>
      </c>
    </row>
    <row r="422" spans="1:22" ht="12.75" x14ac:dyDescent="0.2">
      <c r="A422" s="350"/>
      <c r="B422" s="33">
        <v>415</v>
      </c>
      <c r="C422" s="257" t="s">
        <v>137</v>
      </c>
      <c r="D422" s="257" t="s">
        <v>138</v>
      </c>
      <c r="E422" s="53" t="s">
        <v>645</v>
      </c>
      <c r="F422" s="53"/>
      <c r="G422" s="52">
        <v>74</v>
      </c>
      <c r="H422" s="52">
        <v>1987</v>
      </c>
      <c r="I422" s="113">
        <v>111.8167</v>
      </c>
      <c r="J422" s="113">
        <v>11.183999999999999</v>
      </c>
      <c r="K422" s="113">
        <v>10.08</v>
      </c>
      <c r="L422" s="113">
        <v>1.0848</v>
      </c>
      <c r="M422" s="113">
        <v>16.104199999999999</v>
      </c>
      <c r="N422" s="113">
        <v>73.363699999999994</v>
      </c>
      <c r="O422" s="134">
        <v>4615.21</v>
      </c>
      <c r="P422" s="113">
        <v>89.4679</v>
      </c>
      <c r="Q422" s="134">
        <v>4615.21</v>
      </c>
      <c r="R422" s="114">
        <v>1.9385445082672294E-2</v>
      </c>
      <c r="S422" s="113">
        <v>58.97</v>
      </c>
      <c r="T422" s="144">
        <v>1.1431596965251851</v>
      </c>
      <c r="U422" s="144">
        <v>1163.1267049603375</v>
      </c>
      <c r="V422" s="145">
        <v>68.589581791511094</v>
      </c>
    </row>
    <row r="423" spans="1:22" ht="12.75" x14ac:dyDescent="0.2">
      <c r="A423" s="350"/>
      <c r="B423" s="33">
        <v>416</v>
      </c>
      <c r="C423" s="257" t="s">
        <v>264</v>
      </c>
      <c r="D423" s="257" t="s">
        <v>265</v>
      </c>
      <c r="E423" s="257" t="s">
        <v>291</v>
      </c>
      <c r="F423" s="273" t="s">
        <v>40</v>
      </c>
      <c r="G423" s="274">
        <v>100</v>
      </c>
      <c r="H423" s="274">
        <v>1973</v>
      </c>
      <c r="I423" s="36">
        <v>94.06</v>
      </c>
      <c r="J423" s="36">
        <v>5.9257</v>
      </c>
      <c r="K423" s="36">
        <v>16.7652</v>
      </c>
      <c r="L423" s="36">
        <v>-0.16270000000000001</v>
      </c>
      <c r="M423" s="36">
        <v>0</v>
      </c>
      <c r="N423" s="36">
        <v>71.521799999999999</v>
      </c>
      <c r="O423" s="275">
        <v>3676.77</v>
      </c>
      <c r="P423" s="36">
        <v>71.521799999999999</v>
      </c>
      <c r="Q423" s="275">
        <v>3676.77</v>
      </c>
      <c r="R423" s="139">
        <v>1.9449999999999999E-2</v>
      </c>
      <c r="S423" s="36">
        <v>70.414000000000001</v>
      </c>
      <c r="T423" s="37">
        <v>1.37</v>
      </c>
      <c r="U423" s="37">
        <v>1167.1400000000001</v>
      </c>
      <c r="V423" s="89">
        <v>82.18</v>
      </c>
    </row>
    <row r="424" spans="1:22" ht="12.75" x14ac:dyDescent="0.2">
      <c r="A424" s="350"/>
      <c r="B424" s="33">
        <v>417</v>
      </c>
      <c r="C424" s="257" t="s">
        <v>366</v>
      </c>
      <c r="D424" s="257" t="s">
        <v>367</v>
      </c>
      <c r="E424" s="48" t="s">
        <v>604</v>
      </c>
      <c r="F424" s="80" t="s">
        <v>184</v>
      </c>
      <c r="G424" s="33">
        <v>45</v>
      </c>
      <c r="H424" s="33">
        <v>1992</v>
      </c>
      <c r="I424" s="36">
        <v>41.04</v>
      </c>
      <c r="J424" s="36">
        <v>5.0999999999999996</v>
      </c>
      <c r="K424" s="36">
        <v>7.2</v>
      </c>
      <c r="L424" s="36">
        <v>-0.51</v>
      </c>
      <c r="M424" s="36"/>
      <c r="N424" s="36">
        <v>29.25</v>
      </c>
      <c r="O424" s="35"/>
      <c r="P424" s="36">
        <v>41.04</v>
      </c>
      <c r="Q424" s="35">
        <v>2105.0500000000002</v>
      </c>
      <c r="R424" s="139">
        <v>1.9495973967364192E-2</v>
      </c>
      <c r="S424" s="36">
        <v>59.62</v>
      </c>
      <c r="T424" s="37">
        <v>1.162349967934253</v>
      </c>
      <c r="U424" s="37">
        <v>1169.7584380418516</v>
      </c>
      <c r="V424" s="89">
        <v>69.740998076055178</v>
      </c>
    </row>
    <row r="425" spans="1:22" ht="12.75" x14ac:dyDescent="0.2">
      <c r="A425" s="350"/>
      <c r="B425" s="33">
        <v>418</v>
      </c>
      <c r="C425" s="257" t="s">
        <v>206</v>
      </c>
      <c r="D425" s="257" t="s">
        <v>207</v>
      </c>
      <c r="E425" s="53" t="s">
        <v>786</v>
      </c>
      <c r="F425" s="53" t="s">
        <v>784</v>
      </c>
      <c r="G425" s="52">
        <v>50</v>
      </c>
      <c r="H425" s="52">
        <v>1979</v>
      </c>
      <c r="I425" s="113">
        <v>48.027999999999999</v>
      </c>
      <c r="J425" s="113">
        <v>3.5760000000000001</v>
      </c>
      <c r="K425" s="113">
        <v>9.9039999999999999</v>
      </c>
      <c r="L425" s="113">
        <v>-0.22800000000000001</v>
      </c>
      <c r="M425" s="113"/>
      <c r="N425" s="113">
        <v>34.774999999999999</v>
      </c>
      <c r="O425" s="134">
        <v>1770.63</v>
      </c>
      <c r="P425" s="113">
        <v>34.774999999999999</v>
      </c>
      <c r="Q425" s="134">
        <v>1770.63</v>
      </c>
      <c r="R425" s="114">
        <v>1.9639902181709332E-2</v>
      </c>
      <c r="S425" s="113">
        <v>58.2</v>
      </c>
      <c r="T425" s="144">
        <v>1.1430423069754831</v>
      </c>
      <c r="U425" s="144">
        <v>1178.3941309025599</v>
      </c>
      <c r="V425" s="145">
        <v>68.582538418528983</v>
      </c>
    </row>
    <row r="426" spans="1:22" ht="12.75" x14ac:dyDescent="0.2">
      <c r="A426" s="350"/>
      <c r="B426" s="33">
        <v>419</v>
      </c>
      <c r="C426" s="257" t="s">
        <v>264</v>
      </c>
      <c r="D426" s="257" t="s">
        <v>265</v>
      </c>
      <c r="E426" s="257" t="s">
        <v>282</v>
      </c>
      <c r="F426" s="273" t="s">
        <v>40</v>
      </c>
      <c r="G426" s="274">
        <v>45</v>
      </c>
      <c r="H426" s="274">
        <v>1992</v>
      </c>
      <c r="I426" s="36">
        <v>72.040000000000006</v>
      </c>
      <c r="J426" s="36">
        <v>4.0941000000000001</v>
      </c>
      <c r="K426" s="36">
        <v>9.6727000000000007</v>
      </c>
      <c r="L426" s="36">
        <v>1.0569</v>
      </c>
      <c r="M426" s="36">
        <v>0</v>
      </c>
      <c r="N426" s="36">
        <v>57.216299999999997</v>
      </c>
      <c r="O426" s="275">
        <v>2844.92</v>
      </c>
      <c r="P426" s="36">
        <v>57.216299999999997</v>
      </c>
      <c r="Q426" s="275">
        <v>2844.92</v>
      </c>
      <c r="R426" s="139">
        <v>2.0109999999999999E-2</v>
      </c>
      <c r="S426" s="36">
        <v>70.414000000000001</v>
      </c>
      <c r="T426" s="37">
        <v>1.42</v>
      </c>
      <c r="U426" s="37">
        <v>1206.71</v>
      </c>
      <c r="V426" s="89">
        <v>84.97</v>
      </c>
    </row>
    <row r="427" spans="1:22" ht="12.75" x14ac:dyDescent="0.2">
      <c r="A427" s="350"/>
      <c r="B427" s="33">
        <v>420</v>
      </c>
      <c r="C427" s="259" t="s">
        <v>32</v>
      </c>
      <c r="D427" s="259" t="s">
        <v>33</v>
      </c>
      <c r="E427" s="103" t="s">
        <v>73</v>
      </c>
      <c r="F427" s="103"/>
      <c r="G427" s="29">
        <v>40</v>
      </c>
      <c r="H427" s="29">
        <v>1987</v>
      </c>
      <c r="I427" s="104">
        <v>57.957000000000001</v>
      </c>
      <c r="J427" s="104">
        <v>4.8027480000000002</v>
      </c>
      <c r="K427" s="104">
        <v>9.2491120000000002</v>
      </c>
      <c r="L427" s="104">
        <v>4.2254E-2</v>
      </c>
      <c r="M427" s="104">
        <v>0</v>
      </c>
      <c r="N427" s="104">
        <v>43.862892000000002</v>
      </c>
      <c r="O427" s="165">
        <v>2155.0100000000002</v>
      </c>
      <c r="P427" s="104">
        <v>43.862892000000002</v>
      </c>
      <c r="Q427" s="165">
        <v>2155.0100000000002</v>
      </c>
      <c r="R427" s="166">
        <v>2.0353915759091606E-2</v>
      </c>
      <c r="S427" s="104">
        <v>55</v>
      </c>
      <c r="T427" s="104">
        <v>1.1194653667500383</v>
      </c>
      <c r="U427" s="104">
        <v>1221.2349455454962</v>
      </c>
      <c r="V427" s="105">
        <v>67.167922005002282</v>
      </c>
    </row>
    <row r="428" spans="1:22" ht="12.75" x14ac:dyDescent="0.2">
      <c r="A428" s="350"/>
      <c r="B428" s="33">
        <v>421</v>
      </c>
      <c r="C428" s="257" t="s">
        <v>206</v>
      </c>
      <c r="D428" s="257" t="s">
        <v>207</v>
      </c>
      <c r="E428" s="53" t="s">
        <v>790</v>
      </c>
      <c r="F428" s="53" t="s">
        <v>784</v>
      </c>
      <c r="G428" s="52">
        <v>20</v>
      </c>
      <c r="H428" s="52">
        <v>1988</v>
      </c>
      <c r="I428" s="113">
        <v>29.698</v>
      </c>
      <c r="J428" s="113">
        <v>1.732</v>
      </c>
      <c r="K428" s="113">
        <v>4.5439999999999996</v>
      </c>
      <c r="L428" s="113">
        <v>0.60599999999999998</v>
      </c>
      <c r="M428" s="113"/>
      <c r="N428" s="113">
        <v>22.814</v>
      </c>
      <c r="O428" s="134">
        <v>1109.8499999999999</v>
      </c>
      <c r="P428" s="113">
        <v>22.814</v>
      </c>
      <c r="Q428" s="134">
        <v>1109.8499999999999</v>
      </c>
      <c r="R428" s="114">
        <v>2.0555930981664191E-2</v>
      </c>
      <c r="S428" s="113">
        <v>58.2</v>
      </c>
      <c r="T428" s="144">
        <v>1.196355183132856</v>
      </c>
      <c r="U428" s="144">
        <v>1233.3558588998515</v>
      </c>
      <c r="V428" s="145">
        <v>71.781310987971352</v>
      </c>
    </row>
    <row r="429" spans="1:22" ht="12.75" x14ac:dyDescent="0.2">
      <c r="A429" s="350"/>
      <c r="B429" s="33">
        <v>422</v>
      </c>
      <c r="C429" s="257" t="s">
        <v>264</v>
      </c>
      <c r="D429" s="257" t="s">
        <v>265</v>
      </c>
      <c r="E429" s="257" t="s">
        <v>284</v>
      </c>
      <c r="F429" s="273" t="s">
        <v>40</v>
      </c>
      <c r="G429" s="274">
        <v>45</v>
      </c>
      <c r="H429" s="274">
        <v>1997</v>
      </c>
      <c r="I429" s="36">
        <v>76.819999999999993</v>
      </c>
      <c r="J429" s="36">
        <v>5.0490000000000004</v>
      </c>
      <c r="K429" s="276">
        <v>10.201779999999999</v>
      </c>
      <c r="L429" s="36">
        <v>-5.0999999999999997E-2</v>
      </c>
      <c r="M429" s="36">
        <v>11.0916</v>
      </c>
      <c r="N429" s="36">
        <v>50.528599999999997</v>
      </c>
      <c r="O429" s="275">
        <v>2970.2</v>
      </c>
      <c r="P429" s="36">
        <v>61.620199999999997</v>
      </c>
      <c r="Q429" s="275">
        <v>2970.2</v>
      </c>
      <c r="R429" s="139">
        <v>2.0750000000000001E-2</v>
      </c>
      <c r="S429" s="36">
        <v>70.414000000000001</v>
      </c>
      <c r="T429" s="37">
        <v>1.46</v>
      </c>
      <c r="U429" s="37">
        <v>1244.79</v>
      </c>
      <c r="V429" s="89">
        <v>87.65</v>
      </c>
    </row>
    <row r="430" spans="1:22" ht="12.75" x14ac:dyDescent="0.2">
      <c r="A430" s="350"/>
      <c r="B430" s="33">
        <v>423</v>
      </c>
      <c r="C430" s="257" t="s">
        <v>206</v>
      </c>
      <c r="D430" s="257" t="s">
        <v>207</v>
      </c>
      <c r="E430" s="53" t="s">
        <v>792</v>
      </c>
      <c r="F430" s="53" t="s">
        <v>784</v>
      </c>
      <c r="G430" s="52">
        <v>36</v>
      </c>
      <c r="H430" s="52">
        <v>1989</v>
      </c>
      <c r="I430" s="113">
        <v>58.529000000000003</v>
      </c>
      <c r="J430" s="113">
        <v>4.3019999999999996</v>
      </c>
      <c r="K430" s="113">
        <v>10.416</v>
      </c>
      <c r="L430" s="113">
        <v>-0.17100000000000001</v>
      </c>
      <c r="M430" s="113"/>
      <c r="N430" s="113">
        <v>43.981999999999999</v>
      </c>
      <c r="O430" s="134">
        <v>2117</v>
      </c>
      <c r="P430" s="113">
        <v>43.981999999999999</v>
      </c>
      <c r="Q430" s="134">
        <v>2117.16</v>
      </c>
      <c r="R430" s="114">
        <v>2.0774055810614221E-2</v>
      </c>
      <c r="S430" s="113">
        <v>58.2</v>
      </c>
      <c r="T430" s="144">
        <v>1.2090500481777477</v>
      </c>
      <c r="U430" s="144">
        <v>1246.4433486368534</v>
      </c>
      <c r="V430" s="145">
        <v>72.54300289066488</v>
      </c>
    </row>
    <row r="431" spans="1:22" ht="12.75" x14ac:dyDescent="0.2">
      <c r="A431" s="350"/>
      <c r="B431" s="33">
        <v>424</v>
      </c>
      <c r="C431" s="260" t="s">
        <v>141</v>
      </c>
      <c r="D431" s="260" t="s">
        <v>142</v>
      </c>
      <c r="E431" s="261" t="s">
        <v>153</v>
      </c>
      <c r="F431" s="262" t="s">
        <v>683</v>
      </c>
      <c r="G431" s="272">
        <v>18</v>
      </c>
      <c r="H431" s="264" t="s">
        <v>51</v>
      </c>
      <c r="I431" s="265">
        <v>24.73</v>
      </c>
      <c r="J431" s="265">
        <v>1.17</v>
      </c>
      <c r="K431" s="265">
        <v>3.48</v>
      </c>
      <c r="L431" s="265">
        <v>0.11</v>
      </c>
      <c r="M431" s="265">
        <v>3.5964</v>
      </c>
      <c r="N431" s="265">
        <v>16.383600000000001</v>
      </c>
      <c r="O431" s="271">
        <v>946.37</v>
      </c>
      <c r="P431" s="265">
        <v>19.98</v>
      </c>
      <c r="Q431" s="271">
        <v>946.37</v>
      </c>
      <c r="R431" s="267">
        <v>2.1112249965658251E-2</v>
      </c>
      <c r="S431" s="268">
        <v>61.8</v>
      </c>
      <c r="T431" s="269">
        <v>1.3047370478776799</v>
      </c>
      <c r="U431" s="269">
        <v>1266.7349979394951</v>
      </c>
      <c r="V431" s="311">
        <v>78.284222872660791</v>
      </c>
    </row>
    <row r="432" spans="1:22" ht="12.75" x14ac:dyDescent="0.2">
      <c r="A432" s="350"/>
      <c r="B432" s="33">
        <v>425</v>
      </c>
      <c r="C432" s="257" t="s">
        <v>366</v>
      </c>
      <c r="D432" s="257" t="s">
        <v>367</v>
      </c>
      <c r="E432" s="48" t="s">
        <v>956</v>
      </c>
      <c r="F432" s="80" t="s">
        <v>178</v>
      </c>
      <c r="G432" s="33">
        <v>46</v>
      </c>
      <c r="H432" s="33">
        <v>1992</v>
      </c>
      <c r="I432" s="36">
        <v>46.395000000000003</v>
      </c>
      <c r="J432" s="36">
        <v>4.08</v>
      </c>
      <c r="K432" s="36">
        <v>5.2</v>
      </c>
      <c r="L432" s="36">
        <v>0.4</v>
      </c>
      <c r="M432" s="36"/>
      <c r="N432" s="36">
        <v>36.715000000000003</v>
      </c>
      <c r="O432" s="35"/>
      <c r="P432" s="36">
        <v>46.395000000000003</v>
      </c>
      <c r="Q432" s="35">
        <v>2183.9299999999998</v>
      </c>
      <c r="R432" s="139">
        <v>2.1243812759566473E-2</v>
      </c>
      <c r="S432" s="36">
        <v>59.62</v>
      </c>
      <c r="T432" s="37">
        <v>1.2665561167253532</v>
      </c>
      <c r="U432" s="37">
        <v>1274.6287655739884</v>
      </c>
      <c r="V432" s="89">
        <v>75.993367003521186</v>
      </c>
    </row>
    <row r="433" spans="1:22" ht="12.75" x14ac:dyDescent="0.2">
      <c r="A433" s="350"/>
      <c r="B433" s="33">
        <v>426</v>
      </c>
      <c r="C433" s="257" t="s">
        <v>264</v>
      </c>
      <c r="D433" s="257" t="s">
        <v>265</v>
      </c>
      <c r="E433" s="257" t="s">
        <v>281</v>
      </c>
      <c r="F433" s="273" t="s">
        <v>40</v>
      </c>
      <c r="G433" s="274">
        <v>45</v>
      </c>
      <c r="H433" s="274">
        <v>1995</v>
      </c>
      <c r="I433" s="36">
        <v>73.260000000000005</v>
      </c>
      <c r="J433" s="36">
        <v>3.9864000000000002</v>
      </c>
      <c r="K433" s="36">
        <v>7.2066999999999997</v>
      </c>
      <c r="L433" s="36">
        <v>4.2599999999999999E-2</v>
      </c>
      <c r="M433" s="36">
        <v>11.164400000000001</v>
      </c>
      <c r="N433" s="36">
        <v>50.859900000000003</v>
      </c>
      <c r="O433" s="275">
        <v>2915.01</v>
      </c>
      <c r="P433" s="36">
        <v>62.024299999999997</v>
      </c>
      <c r="Q433" s="275">
        <v>2915.01</v>
      </c>
      <c r="R433" s="139">
        <v>2.128E-2</v>
      </c>
      <c r="S433" s="36">
        <v>70.414000000000001</v>
      </c>
      <c r="T433" s="37">
        <v>1.5</v>
      </c>
      <c r="U433" s="37">
        <v>1276.6500000000001</v>
      </c>
      <c r="V433" s="89">
        <v>89.89</v>
      </c>
    </row>
    <row r="434" spans="1:22" ht="12.75" x14ac:dyDescent="0.2">
      <c r="A434" s="350"/>
      <c r="B434" s="33">
        <v>427</v>
      </c>
      <c r="C434" s="257" t="s">
        <v>206</v>
      </c>
      <c r="D434" s="257" t="s">
        <v>207</v>
      </c>
      <c r="E434" s="53" t="s">
        <v>789</v>
      </c>
      <c r="F434" s="53" t="s">
        <v>784</v>
      </c>
      <c r="G434" s="52">
        <v>36</v>
      </c>
      <c r="H434" s="52">
        <v>1986</v>
      </c>
      <c r="I434" s="113">
        <v>59.485999999999997</v>
      </c>
      <c r="J434" s="113">
        <v>4.1349999999999998</v>
      </c>
      <c r="K434" s="113">
        <v>10.535</v>
      </c>
      <c r="L434" s="113">
        <v>-0.35399999999999998</v>
      </c>
      <c r="M434" s="113"/>
      <c r="N434" s="113">
        <v>45.168999999999997</v>
      </c>
      <c r="O434" s="134">
        <v>2117</v>
      </c>
      <c r="P434" s="113">
        <v>45.168999999999997</v>
      </c>
      <c r="Q434" s="134">
        <v>2117</v>
      </c>
      <c r="R434" s="114">
        <v>2.1336324988190835E-2</v>
      </c>
      <c r="S434" s="113">
        <v>58.2</v>
      </c>
      <c r="T434" s="144">
        <v>1.2417741143127066</v>
      </c>
      <c r="U434" s="144">
        <v>1280.1794992914502</v>
      </c>
      <c r="V434" s="145">
        <v>74.506446858762402</v>
      </c>
    </row>
    <row r="435" spans="1:22" ht="12.75" x14ac:dyDescent="0.2">
      <c r="A435" s="350"/>
      <c r="B435" s="33">
        <v>428</v>
      </c>
      <c r="C435" s="259" t="s">
        <v>32</v>
      </c>
      <c r="D435" s="259" t="s">
        <v>33</v>
      </c>
      <c r="E435" s="103" t="s">
        <v>78</v>
      </c>
      <c r="F435" s="103"/>
      <c r="G435" s="29">
        <v>72</v>
      </c>
      <c r="H435" s="29">
        <v>1989</v>
      </c>
      <c r="I435" s="104">
        <v>115.02200000000001</v>
      </c>
      <c r="J435" s="104">
        <v>9.2686910000000005</v>
      </c>
      <c r="K435" s="104">
        <v>17.876239000000002</v>
      </c>
      <c r="L435" s="104">
        <v>-1.6696850000000001</v>
      </c>
      <c r="M435" s="104">
        <v>0</v>
      </c>
      <c r="N435" s="104">
        <v>89.546758999999994</v>
      </c>
      <c r="O435" s="165">
        <v>4195.87</v>
      </c>
      <c r="P435" s="104">
        <v>89.546758999999994</v>
      </c>
      <c r="Q435" s="165">
        <v>4195.87</v>
      </c>
      <c r="R435" s="166">
        <v>2.1341642853567912E-2</v>
      </c>
      <c r="S435" s="104">
        <v>55</v>
      </c>
      <c r="T435" s="104">
        <v>1.1737903569462351</v>
      </c>
      <c r="U435" s="104">
        <v>1280.4985712140747</v>
      </c>
      <c r="V435" s="105">
        <v>70.427421416774095</v>
      </c>
    </row>
    <row r="436" spans="1:22" ht="12.75" x14ac:dyDescent="0.2">
      <c r="A436" s="350"/>
      <c r="B436" s="33">
        <v>429</v>
      </c>
      <c r="C436" s="257" t="s">
        <v>206</v>
      </c>
      <c r="D436" s="257" t="s">
        <v>207</v>
      </c>
      <c r="E436" s="53" t="s">
        <v>577</v>
      </c>
      <c r="F436" s="53" t="s">
        <v>784</v>
      </c>
      <c r="G436" s="52">
        <v>30</v>
      </c>
      <c r="H436" s="52">
        <v>1970</v>
      </c>
      <c r="I436" s="113">
        <v>46.006999999999998</v>
      </c>
      <c r="J436" s="113">
        <v>4.1349999999999998</v>
      </c>
      <c r="K436" s="113">
        <v>5.5759999999999996</v>
      </c>
      <c r="L436" s="113">
        <v>-0.79</v>
      </c>
      <c r="M436" s="113"/>
      <c r="N436" s="113">
        <v>37.085000000000001</v>
      </c>
      <c r="O436" s="134">
        <v>1727.5</v>
      </c>
      <c r="P436" s="113">
        <v>37.085000000000001</v>
      </c>
      <c r="Q436" s="134">
        <v>1727.5</v>
      </c>
      <c r="R436" s="114">
        <v>2.1467438494934876E-2</v>
      </c>
      <c r="S436" s="113">
        <v>58.2</v>
      </c>
      <c r="T436" s="144">
        <v>1.2494049204052098</v>
      </c>
      <c r="U436" s="144">
        <v>1288.0463096960925</v>
      </c>
      <c r="V436" s="145">
        <v>74.964295224312593</v>
      </c>
    </row>
    <row r="437" spans="1:22" ht="12.75" x14ac:dyDescent="0.2">
      <c r="A437" s="350"/>
      <c r="B437" s="33">
        <v>430</v>
      </c>
      <c r="C437" s="257" t="s">
        <v>366</v>
      </c>
      <c r="D437" s="257" t="s">
        <v>367</v>
      </c>
      <c r="E437" s="48" t="s">
        <v>952</v>
      </c>
      <c r="F437" s="80" t="s">
        <v>178</v>
      </c>
      <c r="G437" s="33">
        <v>40</v>
      </c>
      <c r="H437" s="33">
        <v>1988</v>
      </c>
      <c r="I437" s="36">
        <v>48.126000000000005</v>
      </c>
      <c r="J437" s="36">
        <v>4.18</v>
      </c>
      <c r="K437" s="36">
        <v>6.7</v>
      </c>
      <c r="L437" s="36">
        <v>0.57599999999999996</v>
      </c>
      <c r="M437" s="36"/>
      <c r="N437" s="36">
        <v>36.67</v>
      </c>
      <c r="O437" s="35"/>
      <c r="P437" s="36">
        <v>48.126000000000005</v>
      </c>
      <c r="Q437" s="35">
        <v>2232.52</v>
      </c>
      <c r="R437" s="139">
        <v>2.1556805762098438E-2</v>
      </c>
      <c r="S437" s="36">
        <v>59.62</v>
      </c>
      <c r="T437" s="37">
        <v>1.2852167595363089</v>
      </c>
      <c r="U437" s="37">
        <v>1293.4083457259062</v>
      </c>
      <c r="V437" s="89">
        <v>77.113005572178523</v>
      </c>
    </row>
    <row r="438" spans="1:22" ht="12.75" x14ac:dyDescent="0.2">
      <c r="A438" s="350"/>
      <c r="B438" s="33">
        <v>431</v>
      </c>
      <c r="C438" s="259" t="s">
        <v>32</v>
      </c>
      <c r="D438" s="259" t="s">
        <v>33</v>
      </c>
      <c r="E438" s="103" t="s">
        <v>71</v>
      </c>
      <c r="F438" s="103"/>
      <c r="G438" s="29">
        <v>60</v>
      </c>
      <c r="H438" s="29">
        <v>1985</v>
      </c>
      <c r="I438" s="104">
        <v>85.245000000000005</v>
      </c>
      <c r="J438" s="104">
        <v>9.1978159999999995</v>
      </c>
      <c r="K438" s="104">
        <v>9.7344980000000003</v>
      </c>
      <c r="L438" s="104">
        <v>-1.8028109999999999</v>
      </c>
      <c r="M438" s="104">
        <v>0</v>
      </c>
      <c r="N438" s="104">
        <v>68.115499</v>
      </c>
      <c r="O438" s="165">
        <v>3133.55</v>
      </c>
      <c r="P438" s="104">
        <v>68.115499</v>
      </c>
      <c r="Q438" s="165">
        <v>3133.55</v>
      </c>
      <c r="R438" s="166">
        <v>2.1737485918526908E-2</v>
      </c>
      <c r="S438" s="104">
        <v>55</v>
      </c>
      <c r="T438" s="104">
        <v>1.1955617255189799</v>
      </c>
      <c r="U438" s="104">
        <v>1304.2491551116145</v>
      </c>
      <c r="V438" s="105">
        <v>71.733703531138801</v>
      </c>
    </row>
    <row r="439" spans="1:22" ht="12.75" x14ac:dyDescent="0.2">
      <c r="A439" s="350"/>
      <c r="B439" s="33">
        <v>432</v>
      </c>
      <c r="C439" s="259" t="s">
        <v>32</v>
      </c>
      <c r="D439" s="259" t="s">
        <v>33</v>
      </c>
      <c r="E439" s="103" t="s">
        <v>74</v>
      </c>
      <c r="F439" s="103"/>
      <c r="G439" s="29">
        <v>59</v>
      </c>
      <c r="H439" s="29">
        <v>1964</v>
      </c>
      <c r="I439" s="104">
        <v>73.73</v>
      </c>
      <c r="J439" s="104">
        <v>6.3559789999999996</v>
      </c>
      <c r="K439" s="104">
        <v>9.9962330000000001</v>
      </c>
      <c r="L439" s="104">
        <v>-0.38897999999999999</v>
      </c>
      <c r="M439" s="104">
        <v>0</v>
      </c>
      <c r="N439" s="104">
        <v>57.766761000000002</v>
      </c>
      <c r="O439" s="165">
        <v>2642.27</v>
      </c>
      <c r="P439" s="104">
        <v>57.766761000000002</v>
      </c>
      <c r="Q439" s="165">
        <v>2642.27</v>
      </c>
      <c r="R439" s="166">
        <v>2.1862550382814778E-2</v>
      </c>
      <c r="S439" s="104">
        <v>55</v>
      </c>
      <c r="T439" s="104">
        <v>1.2024402710548128</v>
      </c>
      <c r="U439" s="104">
        <v>1311.7530229688869</v>
      </c>
      <c r="V439" s="105">
        <v>72.146416263288771</v>
      </c>
    </row>
    <row r="440" spans="1:22" ht="12.75" x14ac:dyDescent="0.2">
      <c r="A440" s="350"/>
      <c r="B440" s="33">
        <v>433</v>
      </c>
      <c r="C440" s="259" t="s">
        <v>32</v>
      </c>
      <c r="D440" s="259" t="s">
        <v>33</v>
      </c>
      <c r="E440" s="103" t="s">
        <v>72</v>
      </c>
      <c r="F440" s="103"/>
      <c r="G440" s="29">
        <v>60</v>
      </c>
      <c r="H440" s="29">
        <v>1980</v>
      </c>
      <c r="I440" s="104">
        <v>92.013999999999996</v>
      </c>
      <c r="J440" s="104">
        <v>7.6900760000000004</v>
      </c>
      <c r="K440" s="104">
        <v>13.32891</v>
      </c>
      <c r="L440" s="104">
        <v>-0.29508499999999999</v>
      </c>
      <c r="M440" s="104">
        <v>0</v>
      </c>
      <c r="N440" s="104">
        <v>71.290081000000001</v>
      </c>
      <c r="O440" s="165">
        <v>3250.97</v>
      </c>
      <c r="P440" s="104">
        <v>71.290081000000001</v>
      </c>
      <c r="Q440" s="165">
        <v>3250.97</v>
      </c>
      <c r="R440" s="166">
        <v>2.1928864615791598E-2</v>
      </c>
      <c r="S440" s="104">
        <v>55</v>
      </c>
      <c r="T440" s="104">
        <v>1.2060875538685378</v>
      </c>
      <c r="U440" s="104">
        <v>1315.7318769474959</v>
      </c>
      <c r="V440" s="105">
        <v>72.365253232112266</v>
      </c>
    </row>
    <row r="441" spans="1:22" ht="12.75" x14ac:dyDescent="0.2">
      <c r="A441" s="350"/>
      <c r="B441" s="33">
        <v>434</v>
      </c>
      <c r="C441" s="257" t="s">
        <v>206</v>
      </c>
      <c r="D441" s="257" t="s">
        <v>207</v>
      </c>
      <c r="E441" s="53" t="s">
        <v>791</v>
      </c>
      <c r="F441" s="53" t="s">
        <v>784</v>
      </c>
      <c r="G441" s="52">
        <v>36</v>
      </c>
      <c r="H441" s="52">
        <v>1989</v>
      </c>
      <c r="I441" s="113">
        <v>64.822999999999993</v>
      </c>
      <c r="J441" s="113">
        <v>5.1959999999999997</v>
      </c>
      <c r="K441" s="113">
        <v>11.010999999999999</v>
      </c>
      <c r="L441" s="113">
        <v>-0.22600000000000001</v>
      </c>
      <c r="M441" s="113"/>
      <c r="N441" s="113">
        <v>48.841000000000001</v>
      </c>
      <c r="O441" s="134">
        <v>2219.58</v>
      </c>
      <c r="P441" s="113">
        <v>48.841000000000001</v>
      </c>
      <c r="Q441" s="134">
        <v>2219.58</v>
      </c>
      <c r="R441" s="114">
        <v>2.2004613485434182E-2</v>
      </c>
      <c r="S441" s="113">
        <v>58.2</v>
      </c>
      <c r="T441" s="144">
        <v>1.2806685048522695</v>
      </c>
      <c r="U441" s="144">
        <v>1320.2768091260509</v>
      </c>
      <c r="V441" s="145">
        <v>76.84011029113617</v>
      </c>
    </row>
    <row r="442" spans="1:22" ht="12.75" x14ac:dyDescent="0.2">
      <c r="A442" s="350"/>
      <c r="B442" s="33">
        <v>435</v>
      </c>
      <c r="C442" s="259" t="s">
        <v>32</v>
      </c>
      <c r="D442" s="259" t="s">
        <v>33</v>
      </c>
      <c r="E442" s="103" t="s">
        <v>77</v>
      </c>
      <c r="F442" s="103"/>
      <c r="G442" s="29">
        <v>88</v>
      </c>
      <c r="H442" s="29">
        <v>1986</v>
      </c>
      <c r="I442" s="104">
        <v>147.90199999999999</v>
      </c>
      <c r="J442" s="104">
        <v>12.145022000000001</v>
      </c>
      <c r="K442" s="104">
        <v>21.312180000000001</v>
      </c>
      <c r="L442" s="104">
        <v>-0.26201099999999999</v>
      </c>
      <c r="M442" s="104">
        <v>0</v>
      </c>
      <c r="N442" s="104">
        <v>114.70683</v>
      </c>
      <c r="O442" s="165">
        <v>5195.53</v>
      </c>
      <c r="P442" s="104">
        <v>114.70683</v>
      </c>
      <c r="Q442" s="165">
        <v>5195.53</v>
      </c>
      <c r="R442" s="166">
        <v>2.2077984344234372E-2</v>
      </c>
      <c r="S442" s="104">
        <v>55</v>
      </c>
      <c r="T442" s="104">
        <v>1.2142891389328905</v>
      </c>
      <c r="U442" s="104">
        <v>1324.6790606540624</v>
      </c>
      <c r="V442" s="105">
        <v>72.857348335973427</v>
      </c>
    </row>
    <row r="443" spans="1:22" ht="12.75" x14ac:dyDescent="0.2">
      <c r="A443" s="350"/>
      <c r="B443" s="33">
        <v>436</v>
      </c>
      <c r="C443" s="259" t="s">
        <v>32</v>
      </c>
      <c r="D443" s="259" t="s">
        <v>33</v>
      </c>
      <c r="E443" s="103" t="s">
        <v>80</v>
      </c>
      <c r="F443" s="103"/>
      <c r="G443" s="29">
        <v>71</v>
      </c>
      <c r="H443" s="29">
        <v>1985</v>
      </c>
      <c r="I443" s="104">
        <v>125.262</v>
      </c>
      <c r="J443" s="104">
        <v>9.4003549999999994</v>
      </c>
      <c r="K443" s="104">
        <v>18.766950999999999</v>
      </c>
      <c r="L443" s="104">
        <v>-0.32234499999999999</v>
      </c>
      <c r="M443" s="104">
        <v>0</v>
      </c>
      <c r="N443" s="104">
        <v>97.417052999999996</v>
      </c>
      <c r="O443" s="165">
        <v>4324.5</v>
      </c>
      <c r="P443" s="104">
        <v>97.417052999999996</v>
      </c>
      <c r="Q443" s="165">
        <v>4324.5</v>
      </c>
      <c r="R443" s="166">
        <v>2.2526778355879292E-2</v>
      </c>
      <c r="S443" s="104">
        <v>55</v>
      </c>
      <c r="T443" s="104">
        <v>1.238972809573361</v>
      </c>
      <c r="U443" s="104">
        <v>1351.6067013527575</v>
      </c>
      <c r="V443" s="105">
        <v>74.338368574401656</v>
      </c>
    </row>
    <row r="444" spans="1:22" ht="12.75" x14ac:dyDescent="0.2">
      <c r="A444" s="350"/>
      <c r="B444" s="33">
        <v>437</v>
      </c>
      <c r="C444" s="257" t="s">
        <v>366</v>
      </c>
      <c r="D444" s="257" t="s">
        <v>367</v>
      </c>
      <c r="E444" s="48" t="s">
        <v>951</v>
      </c>
      <c r="F444" s="80" t="s">
        <v>178</v>
      </c>
      <c r="G444" s="33">
        <v>40</v>
      </c>
      <c r="H444" s="33">
        <v>1990</v>
      </c>
      <c r="I444" s="36">
        <v>49.44</v>
      </c>
      <c r="J444" s="36">
        <v>4.2</v>
      </c>
      <c r="K444" s="36">
        <v>6.6</v>
      </c>
      <c r="L444" s="36">
        <v>0.78</v>
      </c>
      <c r="M444" s="36"/>
      <c r="N444" s="36">
        <v>37.86</v>
      </c>
      <c r="O444" s="35"/>
      <c r="P444" s="36">
        <v>49.44</v>
      </c>
      <c r="Q444" s="35">
        <v>2186.69</v>
      </c>
      <c r="R444" s="139">
        <v>2.2609514837494109E-2</v>
      </c>
      <c r="S444" s="36">
        <v>59.62</v>
      </c>
      <c r="T444" s="37">
        <v>1.3479792746113988</v>
      </c>
      <c r="U444" s="37">
        <v>1356.5708902496465</v>
      </c>
      <c r="V444" s="89">
        <v>80.878756476683918</v>
      </c>
    </row>
    <row r="445" spans="1:22" ht="12.75" x14ac:dyDescent="0.2">
      <c r="A445" s="350"/>
      <c r="B445" s="33">
        <v>438</v>
      </c>
      <c r="C445" s="257" t="s">
        <v>206</v>
      </c>
      <c r="D445" s="257" t="s">
        <v>207</v>
      </c>
      <c r="E445" s="53" t="s">
        <v>788</v>
      </c>
      <c r="F445" s="53" t="s">
        <v>784</v>
      </c>
      <c r="G445" s="52">
        <v>30</v>
      </c>
      <c r="H445" s="52">
        <v>1973</v>
      </c>
      <c r="I445" s="113">
        <v>47.796999999999997</v>
      </c>
      <c r="J445" s="113">
        <v>2.6819999999999999</v>
      </c>
      <c r="K445" s="113">
        <v>6.1059999999999999</v>
      </c>
      <c r="L445" s="113">
        <v>-0.114</v>
      </c>
      <c r="M445" s="113"/>
      <c r="N445" s="113">
        <v>39.122</v>
      </c>
      <c r="O445" s="134">
        <v>1725.95</v>
      </c>
      <c r="P445" s="113">
        <v>39.122</v>
      </c>
      <c r="Q445" s="134">
        <v>1725.95</v>
      </c>
      <c r="R445" s="114">
        <v>2.2666937049161329E-2</v>
      </c>
      <c r="S445" s="113">
        <v>58.2</v>
      </c>
      <c r="T445" s="144">
        <v>1.3192157362611894</v>
      </c>
      <c r="U445" s="144">
        <v>1360.0162229496798</v>
      </c>
      <c r="V445" s="145">
        <v>79.152944175671365</v>
      </c>
    </row>
    <row r="446" spans="1:22" ht="12.75" x14ac:dyDescent="0.2">
      <c r="A446" s="350"/>
      <c r="B446" s="33">
        <v>439</v>
      </c>
      <c r="C446" s="257" t="s">
        <v>206</v>
      </c>
      <c r="D446" s="257" t="s">
        <v>207</v>
      </c>
      <c r="E446" s="53" t="s">
        <v>783</v>
      </c>
      <c r="F446" s="53" t="s">
        <v>784</v>
      </c>
      <c r="G446" s="52">
        <v>20</v>
      </c>
      <c r="H446" s="52">
        <v>1987</v>
      </c>
      <c r="I446" s="113">
        <v>30.870999999999999</v>
      </c>
      <c r="J446" s="113">
        <v>2.681</v>
      </c>
      <c r="K446" s="113">
        <v>4.548</v>
      </c>
      <c r="L446" s="113">
        <v>-0.752</v>
      </c>
      <c r="M446" s="113"/>
      <c r="N446" s="113">
        <v>24.391999999999999</v>
      </c>
      <c r="O446" s="134">
        <v>1071.6500000000001</v>
      </c>
      <c r="P446" s="113">
        <v>24.391999999999999</v>
      </c>
      <c r="Q446" s="134">
        <v>1071.6500000000001</v>
      </c>
      <c r="R446" s="114">
        <v>2.2761162693043437E-2</v>
      </c>
      <c r="S446" s="113">
        <v>58.2</v>
      </c>
      <c r="T446" s="144">
        <v>1.324699668735128</v>
      </c>
      <c r="U446" s="144">
        <v>1365.669761582606</v>
      </c>
      <c r="V446" s="145">
        <v>79.481980124107679</v>
      </c>
    </row>
    <row r="447" spans="1:22" ht="11.25" customHeight="1" x14ac:dyDescent="0.2">
      <c r="A447" s="350"/>
      <c r="B447" s="33">
        <v>440</v>
      </c>
      <c r="C447" s="259" t="s">
        <v>32</v>
      </c>
      <c r="D447" s="259" t="s">
        <v>33</v>
      </c>
      <c r="E447" s="103" t="s">
        <v>76</v>
      </c>
      <c r="F447" s="103"/>
      <c r="G447" s="29">
        <v>20</v>
      </c>
      <c r="H447" s="29">
        <v>1991</v>
      </c>
      <c r="I447" s="104">
        <v>30.902999999999999</v>
      </c>
      <c r="J447" s="104">
        <v>3.3433350000000002</v>
      </c>
      <c r="K447" s="104">
        <v>3.6293820000000001</v>
      </c>
      <c r="L447" s="104">
        <v>-0.48733300000000002</v>
      </c>
      <c r="M447" s="104">
        <v>0</v>
      </c>
      <c r="N447" s="104">
        <v>24.417618000000001</v>
      </c>
      <c r="O447" s="165">
        <v>1071.33</v>
      </c>
      <c r="P447" s="104">
        <v>24.417618000000001</v>
      </c>
      <c r="Q447" s="165">
        <v>1071.33</v>
      </c>
      <c r="R447" s="166">
        <v>2.2791873652376022E-2</v>
      </c>
      <c r="S447" s="104">
        <v>55</v>
      </c>
      <c r="T447" s="104">
        <v>1.2535530508806811</v>
      </c>
      <c r="U447" s="104">
        <v>1367.5124191425614</v>
      </c>
      <c r="V447" s="105">
        <v>75.213183052840876</v>
      </c>
    </row>
    <row r="448" spans="1:22" ht="11.25" customHeight="1" x14ac:dyDescent="0.2">
      <c r="A448" s="350"/>
      <c r="B448" s="33">
        <v>441</v>
      </c>
      <c r="C448" s="259" t="s">
        <v>32</v>
      </c>
      <c r="D448" s="259" t="s">
        <v>33</v>
      </c>
      <c r="E448" s="103" t="s">
        <v>79</v>
      </c>
      <c r="F448" s="103"/>
      <c r="G448" s="29">
        <v>36</v>
      </c>
      <c r="H448" s="29">
        <v>1986</v>
      </c>
      <c r="I448" s="104">
        <v>58.35</v>
      </c>
      <c r="J448" s="104">
        <v>4.2513459999999998</v>
      </c>
      <c r="K448" s="104">
        <v>8.889462</v>
      </c>
      <c r="L448" s="104">
        <v>-0.171346</v>
      </c>
      <c r="M448" s="104">
        <v>0</v>
      </c>
      <c r="N448" s="104">
        <v>45.380536999999997</v>
      </c>
      <c r="O448" s="165">
        <v>1988.92</v>
      </c>
      <c r="P448" s="104">
        <v>45.380536999999997</v>
      </c>
      <c r="Q448" s="165">
        <v>1988.92</v>
      </c>
      <c r="R448" s="166">
        <v>2.2816672867686984E-2</v>
      </c>
      <c r="S448" s="104">
        <v>55</v>
      </c>
      <c r="T448" s="104">
        <v>1.2549170077227843</v>
      </c>
      <c r="U448" s="104">
        <v>1369.0003720612192</v>
      </c>
      <c r="V448" s="105">
        <v>75.295020463367052</v>
      </c>
    </row>
    <row r="449" spans="1:22" ht="11.25" customHeight="1" x14ac:dyDescent="0.2">
      <c r="A449" s="350"/>
      <c r="B449" s="33">
        <v>442</v>
      </c>
      <c r="C449" s="48" t="s">
        <v>473</v>
      </c>
      <c r="D449" s="48" t="s">
        <v>474</v>
      </c>
      <c r="E449" s="53" t="s">
        <v>480</v>
      </c>
      <c r="F449" s="53" t="s">
        <v>178</v>
      </c>
      <c r="G449" s="52">
        <v>36</v>
      </c>
      <c r="H449" s="52">
        <v>1994</v>
      </c>
      <c r="I449" s="113">
        <v>63.673999999999992</v>
      </c>
      <c r="J449" s="113">
        <v>6.6509999999999998</v>
      </c>
      <c r="K449" s="113">
        <v>10.228999999999999</v>
      </c>
      <c r="L449" s="113">
        <v>2.5710000000000002</v>
      </c>
      <c r="M449" s="113"/>
      <c r="N449" s="113">
        <v>46.793999999999997</v>
      </c>
      <c r="O449" s="134">
        <v>2038.44</v>
      </c>
      <c r="P449" s="113">
        <v>46.793999999999997</v>
      </c>
      <c r="Q449" s="134">
        <v>2038.44</v>
      </c>
      <c r="R449" s="114">
        <v>2.2955789721551774E-2</v>
      </c>
      <c r="S449" s="113">
        <v>65.180000000000007</v>
      </c>
      <c r="T449" s="144">
        <v>1.4962583740507447</v>
      </c>
      <c r="U449" s="144">
        <v>1377.3473832931065</v>
      </c>
      <c r="V449" s="145">
        <v>89.775502443044701</v>
      </c>
    </row>
    <row r="450" spans="1:22" ht="11.25" customHeight="1" x14ac:dyDescent="0.2">
      <c r="A450" s="350"/>
      <c r="B450" s="33">
        <v>443</v>
      </c>
      <c r="C450" s="259" t="s">
        <v>32</v>
      </c>
      <c r="D450" s="259" t="s">
        <v>33</v>
      </c>
      <c r="E450" s="103" t="s">
        <v>75</v>
      </c>
      <c r="F450" s="103"/>
      <c r="G450" s="29">
        <v>32</v>
      </c>
      <c r="H450" s="29">
        <v>1986</v>
      </c>
      <c r="I450" s="104">
        <v>58.203000000000003</v>
      </c>
      <c r="J450" s="104">
        <v>4.5290889999999999</v>
      </c>
      <c r="K450" s="104">
        <v>8.5684989999999992</v>
      </c>
      <c r="L450" s="104">
        <v>0</v>
      </c>
      <c r="M450" s="104">
        <v>0</v>
      </c>
      <c r="N450" s="104">
        <v>44.483502000000001</v>
      </c>
      <c r="O450" s="165">
        <v>1927.93</v>
      </c>
      <c r="P450" s="104">
        <v>44.483502000000001</v>
      </c>
      <c r="Q450" s="165">
        <v>1927.93</v>
      </c>
      <c r="R450" s="166">
        <v>2.3073193528810692E-2</v>
      </c>
      <c r="S450" s="104">
        <v>55</v>
      </c>
      <c r="T450" s="104">
        <v>1.269025644084588</v>
      </c>
      <c r="U450" s="104">
        <v>1384.3916117286415</v>
      </c>
      <c r="V450" s="105">
        <v>76.141538645075286</v>
      </c>
    </row>
    <row r="451" spans="1:22" ht="11.25" customHeight="1" x14ac:dyDescent="0.2">
      <c r="A451" s="350"/>
      <c r="B451" s="33">
        <v>444</v>
      </c>
      <c r="C451" s="259" t="s">
        <v>32</v>
      </c>
      <c r="D451" s="259" t="s">
        <v>33</v>
      </c>
      <c r="E451" s="103" t="s">
        <v>83</v>
      </c>
      <c r="F451" s="103"/>
      <c r="G451" s="29">
        <v>31</v>
      </c>
      <c r="H451" s="29">
        <v>1986</v>
      </c>
      <c r="I451" s="104">
        <v>54.392000000000003</v>
      </c>
      <c r="J451" s="104">
        <v>4.2704579999999996</v>
      </c>
      <c r="K451" s="104">
        <v>6.1546659999999997</v>
      </c>
      <c r="L451" s="104">
        <v>6.4543000000000003E-2</v>
      </c>
      <c r="M451" s="104">
        <v>0</v>
      </c>
      <c r="N451" s="104">
        <v>43.902332000000001</v>
      </c>
      <c r="O451" s="165">
        <v>1870.28</v>
      </c>
      <c r="P451" s="104">
        <v>43.902332000000001</v>
      </c>
      <c r="Q451" s="165">
        <v>1870.28</v>
      </c>
      <c r="R451" s="166">
        <v>2.3473668113865306E-2</v>
      </c>
      <c r="S451" s="104">
        <v>55</v>
      </c>
      <c r="T451" s="104">
        <v>1.2910517462625919</v>
      </c>
      <c r="U451" s="104">
        <v>1408.4200868319183</v>
      </c>
      <c r="V451" s="105">
        <v>77.463104775755511</v>
      </c>
    </row>
    <row r="452" spans="1:22" ht="12" customHeight="1" x14ac:dyDescent="0.2">
      <c r="A452" s="350"/>
      <c r="B452" s="33">
        <v>445</v>
      </c>
      <c r="C452" s="257" t="s">
        <v>206</v>
      </c>
      <c r="D452" s="257" t="s">
        <v>207</v>
      </c>
      <c r="E452" s="53" t="s">
        <v>785</v>
      </c>
      <c r="F452" s="53" t="s">
        <v>784</v>
      </c>
      <c r="G452" s="52">
        <v>20</v>
      </c>
      <c r="H452" s="52">
        <v>1990</v>
      </c>
      <c r="I452" s="113">
        <v>32.848999999999997</v>
      </c>
      <c r="J452" s="113">
        <v>2.6259999999999999</v>
      </c>
      <c r="K452" s="113">
        <v>4.6239999999999997</v>
      </c>
      <c r="L452" s="113">
        <v>-0.38800000000000001</v>
      </c>
      <c r="M452" s="113"/>
      <c r="N452" s="113">
        <v>25.986000000000001</v>
      </c>
      <c r="O452" s="134">
        <v>1101.75</v>
      </c>
      <c r="P452" s="113">
        <v>25.986000000000001</v>
      </c>
      <c r="Q452" s="134">
        <v>1101.75</v>
      </c>
      <c r="R452" s="114">
        <v>2.3586113002042206E-2</v>
      </c>
      <c r="S452" s="113">
        <v>58.2</v>
      </c>
      <c r="T452" s="144">
        <v>1.3727117767188564</v>
      </c>
      <c r="U452" s="144">
        <v>1415.1667801225324</v>
      </c>
      <c r="V452" s="145">
        <v>82.362706603131386</v>
      </c>
    </row>
    <row r="453" spans="1:22" ht="11.25" customHeight="1" thickBot="1" x14ac:dyDescent="0.25">
      <c r="A453" s="350"/>
      <c r="B453" s="33">
        <v>446</v>
      </c>
      <c r="C453" s="259" t="s">
        <v>32</v>
      </c>
      <c r="D453" s="259" t="s">
        <v>33</v>
      </c>
      <c r="E453" s="103" t="s">
        <v>82</v>
      </c>
      <c r="F453" s="103"/>
      <c r="G453" s="29">
        <v>22</v>
      </c>
      <c r="H453" s="29">
        <v>1981</v>
      </c>
      <c r="I453" s="104">
        <v>35.146999999999998</v>
      </c>
      <c r="J453" s="104">
        <v>4.0143440000000004</v>
      </c>
      <c r="K453" s="104">
        <v>3.809577</v>
      </c>
      <c r="L453" s="104">
        <v>-0.90334199999999998</v>
      </c>
      <c r="M453" s="104">
        <v>0</v>
      </c>
      <c r="N453" s="104">
        <v>28.226419</v>
      </c>
      <c r="O453" s="165">
        <v>1167.51</v>
      </c>
      <c r="P453" s="104">
        <v>28.226419</v>
      </c>
      <c r="Q453" s="165">
        <v>1167.51</v>
      </c>
      <c r="R453" s="166">
        <v>2.4176597202593554E-2</v>
      </c>
      <c r="S453" s="104">
        <v>55</v>
      </c>
      <c r="T453" s="104">
        <v>1.3297128461426455</v>
      </c>
      <c r="U453" s="104">
        <v>1450.5958321556132</v>
      </c>
      <c r="V453" s="105">
        <v>79.78277076855872</v>
      </c>
    </row>
    <row r="454" spans="1:22" ht="12" customHeight="1" x14ac:dyDescent="0.2">
      <c r="A454" s="351" t="s">
        <v>967</v>
      </c>
      <c r="B454" s="312">
        <v>448</v>
      </c>
      <c r="C454" s="313" t="s">
        <v>496</v>
      </c>
      <c r="D454" s="313" t="s">
        <v>497</v>
      </c>
      <c r="E454" s="314" t="s">
        <v>520</v>
      </c>
      <c r="F454" s="315" t="s">
        <v>40</v>
      </c>
      <c r="G454" s="312">
        <v>12</v>
      </c>
      <c r="H454" s="312">
        <v>1961</v>
      </c>
      <c r="I454" s="316">
        <v>10.9</v>
      </c>
      <c r="J454" s="316">
        <v>0.7</v>
      </c>
      <c r="K454" s="316">
        <v>2.2000000000000002</v>
      </c>
      <c r="L454" s="316">
        <v>0.1</v>
      </c>
      <c r="M454" s="316">
        <v>0.7</v>
      </c>
      <c r="N454" s="316">
        <v>6</v>
      </c>
      <c r="O454" s="317"/>
      <c r="P454" s="316">
        <v>6.7</v>
      </c>
      <c r="Q454" s="317">
        <v>557.5</v>
      </c>
      <c r="R454" s="318">
        <v>1.206E-2</v>
      </c>
      <c r="S454" s="316">
        <v>74.400000000000006</v>
      </c>
      <c r="T454" s="319">
        <v>0.9</v>
      </c>
      <c r="U454" s="319">
        <v>723.79</v>
      </c>
      <c r="V454" s="320">
        <v>53.85</v>
      </c>
    </row>
    <row r="455" spans="1:22" ht="11.25" customHeight="1" x14ac:dyDescent="0.2">
      <c r="A455" s="352"/>
      <c r="B455" s="38">
        <v>449</v>
      </c>
      <c r="C455" s="69" t="s">
        <v>366</v>
      </c>
      <c r="D455" s="69" t="s">
        <v>367</v>
      </c>
      <c r="E455" s="39" t="s">
        <v>371</v>
      </c>
      <c r="F455" s="81" t="s">
        <v>178</v>
      </c>
      <c r="G455" s="38">
        <v>8</v>
      </c>
      <c r="H455" s="38">
        <v>1960</v>
      </c>
      <c r="I455" s="41">
        <v>14.07</v>
      </c>
      <c r="J455" s="41">
        <v>0.6</v>
      </c>
      <c r="K455" s="41">
        <v>1.28</v>
      </c>
      <c r="L455" s="41">
        <v>0.3</v>
      </c>
      <c r="M455" s="41"/>
      <c r="N455" s="41">
        <v>11.89</v>
      </c>
      <c r="O455" s="40"/>
      <c r="P455" s="41">
        <v>14.07</v>
      </c>
      <c r="Q455" s="40">
        <v>1101.9000000000001</v>
      </c>
      <c r="R455" s="140">
        <v>1.2768853797985298E-2</v>
      </c>
      <c r="S455" s="41">
        <v>59.62</v>
      </c>
      <c r="T455" s="42">
        <v>0.76127906343588347</v>
      </c>
      <c r="U455" s="42">
        <v>766.13122787911789</v>
      </c>
      <c r="V455" s="90">
        <v>45.676743806153006</v>
      </c>
    </row>
    <row r="456" spans="1:22" ht="11.25" customHeight="1" x14ac:dyDescent="0.2">
      <c r="A456" s="352"/>
      <c r="B456" s="38">
        <v>450</v>
      </c>
      <c r="C456" s="69" t="s">
        <v>213</v>
      </c>
      <c r="D456" s="69" t="s">
        <v>447</v>
      </c>
      <c r="E456" s="39" t="s">
        <v>215</v>
      </c>
      <c r="F456" s="81" t="s">
        <v>214</v>
      </c>
      <c r="G456" s="38">
        <v>25</v>
      </c>
      <c r="H456" s="38">
        <v>1972</v>
      </c>
      <c r="I456" s="41">
        <v>20.399999999999999</v>
      </c>
      <c r="J456" s="41">
        <v>1.4</v>
      </c>
      <c r="K456" s="41">
        <v>0.5</v>
      </c>
      <c r="L456" s="41">
        <v>0.4</v>
      </c>
      <c r="M456" s="41">
        <v>3.3</v>
      </c>
      <c r="N456" s="41">
        <v>14.8</v>
      </c>
      <c r="O456" s="40">
        <v>1689.3</v>
      </c>
      <c r="P456" s="41">
        <v>18.100000000000001</v>
      </c>
      <c r="Q456" s="40">
        <v>1271.2</v>
      </c>
      <c r="R456" s="140">
        <v>1.4239999999999999E-2</v>
      </c>
      <c r="S456" s="41">
        <v>77.28</v>
      </c>
      <c r="T456" s="42">
        <v>1.1000000000000001</v>
      </c>
      <c r="U456" s="42">
        <v>854.31</v>
      </c>
      <c r="V456" s="90">
        <v>66.02</v>
      </c>
    </row>
    <row r="457" spans="1:22" ht="12" customHeight="1" x14ac:dyDescent="0.2">
      <c r="A457" s="352"/>
      <c r="B457" s="38">
        <v>451</v>
      </c>
      <c r="C457" s="69" t="s">
        <v>213</v>
      </c>
      <c r="D457" s="69" t="s">
        <v>447</v>
      </c>
      <c r="E457" s="39" t="s">
        <v>221</v>
      </c>
      <c r="F457" s="81" t="s">
        <v>455</v>
      </c>
      <c r="G457" s="38">
        <v>40</v>
      </c>
      <c r="H457" s="38">
        <v>1992</v>
      </c>
      <c r="I457" s="41">
        <v>44.5</v>
      </c>
      <c r="J457" s="41">
        <v>3.8</v>
      </c>
      <c r="K457" s="41">
        <v>6.8</v>
      </c>
      <c r="L457" s="41">
        <v>1.2</v>
      </c>
      <c r="M457" s="41">
        <v>0</v>
      </c>
      <c r="N457" s="41">
        <v>32.700000000000003</v>
      </c>
      <c r="O457" s="40">
        <v>2289.5</v>
      </c>
      <c r="P457" s="41">
        <v>32.700000000000003</v>
      </c>
      <c r="Q457" s="40">
        <v>2289.5</v>
      </c>
      <c r="R457" s="140">
        <v>1.4279999999999999E-2</v>
      </c>
      <c r="S457" s="41">
        <v>77.28</v>
      </c>
      <c r="T457" s="42">
        <v>1.1000000000000001</v>
      </c>
      <c r="U457" s="42">
        <v>856.96</v>
      </c>
      <c r="V457" s="90">
        <v>66.23</v>
      </c>
    </row>
    <row r="458" spans="1:22" ht="12.75" x14ac:dyDescent="0.2">
      <c r="A458" s="352"/>
      <c r="B458" s="38">
        <v>452</v>
      </c>
      <c r="C458" s="69" t="s">
        <v>355</v>
      </c>
      <c r="D458" s="69" t="s">
        <v>356</v>
      </c>
      <c r="E458" s="232" t="s">
        <v>342</v>
      </c>
      <c r="F458" s="81" t="s">
        <v>40</v>
      </c>
      <c r="G458" s="38">
        <v>50</v>
      </c>
      <c r="H458" s="38">
        <v>1974</v>
      </c>
      <c r="I458" s="41">
        <v>50.088000000000001</v>
      </c>
      <c r="J458" s="41">
        <v>5.81</v>
      </c>
      <c r="K458" s="41">
        <v>8.9600000000000009</v>
      </c>
      <c r="L458" s="41">
        <v>-0.2</v>
      </c>
      <c r="M458" s="41"/>
      <c r="N458" s="41">
        <v>35.520000000000003</v>
      </c>
      <c r="O458" s="40">
        <v>2478.85</v>
      </c>
      <c r="P458" s="41">
        <v>35.520000000000003</v>
      </c>
      <c r="Q458" s="40">
        <v>2478.85</v>
      </c>
      <c r="R458" s="140">
        <v>1.4330000000000001E-2</v>
      </c>
      <c r="S458" s="41">
        <v>71.61</v>
      </c>
      <c r="T458" s="42">
        <v>1.03</v>
      </c>
      <c r="U458" s="42">
        <v>859.75</v>
      </c>
      <c r="V458" s="90">
        <v>61.57</v>
      </c>
    </row>
    <row r="459" spans="1:22" ht="12.75" x14ac:dyDescent="0.2">
      <c r="A459" s="352"/>
      <c r="B459" s="38">
        <v>453</v>
      </c>
      <c r="C459" s="69" t="s">
        <v>306</v>
      </c>
      <c r="D459" s="69" t="s">
        <v>307</v>
      </c>
      <c r="E459" s="75" t="s">
        <v>321</v>
      </c>
      <c r="F459" s="81" t="s">
        <v>40</v>
      </c>
      <c r="G459" s="76">
        <v>40</v>
      </c>
      <c r="H459" s="76">
        <v>1980</v>
      </c>
      <c r="I459" s="41">
        <v>41.8</v>
      </c>
      <c r="J459" s="41">
        <v>4.0999999999999996</v>
      </c>
      <c r="K459" s="41">
        <v>4.9000000000000004</v>
      </c>
      <c r="L459" s="41">
        <v>-0.4</v>
      </c>
      <c r="M459" s="41"/>
      <c r="N459" s="41">
        <v>33.1</v>
      </c>
      <c r="O459" s="77">
        <v>2214</v>
      </c>
      <c r="P459" s="41">
        <v>33.1</v>
      </c>
      <c r="Q459" s="77">
        <v>2214</v>
      </c>
      <c r="R459" s="140">
        <v>1.4970000000000001E-2</v>
      </c>
      <c r="S459" s="41">
        <v>60</v>
      </c>
      <c r="T459" s="42">
        <v>0.9</v>
      </c>
      <c r="U459" s="42">
        <v>898.23</v>
      </c>
      <c r="V459" s="90">
        <v>53.89</v>
      </c>
    </row>
    <row r="460" spans="1:22" ht="12.75" x14ac:dyDescent="0.2">
      <c r="A460" s="352"/>
      <c r="B460" s="38">
        <v>454</v>
      </c>
      <c r="C460" s="69" t="s">
        <v>355</v>
      </c>
      <c r="D460" s="69" t="s">
        <v>356</v>
      </c>
      <c r="E460" s="232" t="s">
        <v>340</v>
      </c>
      <c r="F460" s="81" t="s">
        <v>40</v>
      </c>
      <c r="G460" s="38">
        <v>20</v>
      </c>
      <c r="H460" s="38">
        <v>1986</v>
      </c>
      <c r="I460" s="41">
        <v>21.405000000000001</v>
      </c>
      <c r="J460" s="41">
        <v>1.53</v>
      </c>
      <c r="K460" s="41">
        <v>3.67</v>
      </c>
      <c r="L460" s="41">
        <v>0.05</v>
      </c>
      <c r="M460" s="41"/>
      <c r="N460" s="41">
        <v>16.16</v>
      </c>
      <c r="O460" s="40">
        <v>1053.6300000000001</v>
      </c>
      <c r="P460" s="41">
        <v>16.16</v>
      </c>
      <c r="Q460" s="40">
        <v>1053.6300000000001</v>
      </c>
      <c r="R460" s="140">
        <v>1.5339999999999999E-2</v>
      </c>
      <c r="S460" s="41">
        <v>71.61</v>
      </c>
      <c r="T460" s="42">
        <v>1.1000000000000001</v>
      </c>
      <c r="U460" s="42">
        <v>920.25</v>
      </c>
      <c r="V460" s="90">
        <v>65.900000000000006</v>
      </c>
    </row>
    <row r="461" spans="1:22" ht="12.75" x14ac:dyDescent="0.2">
      <c r="A461" s="352"/>
      <c r="B461" s="38">
        <v>455</v>
      </c>
      <c r="C461" s="69" t="s">
        <v>496</v>
      </c>
      <c r="D461" s="69" t="s">
        <v>497</v>
      </c>
      <c r="E461" s="39" t="s">
        <v>523</v>
      </c>
      <c r="F461" s="81" t="s">
        <v>319</v>
      </c>
      <c r="G461" s="38">
        <v>55</v>
      </c>
      <c r="H461" s="38">
        <v>1968</v>
      </c>
      <c r="I461" s="41">
        <v>38.5</v>
      </c>
      <c r="J461" s="41">
        <v>0</v>
      </c>
      <c r="K461" s="41">
        <v>0</v>
      </c>
      <c r="L461" s="41">
        <v>0</v>
      </c>
      <c r="M461" s="41">
        <v>0</v>
      </c>
      <c r="N461" s="41">
        <v>38.5</v>
      </c>
      <c r="O461" s="40"/>
      <c r="P461" s="41">
        <v>38.5</v>
      </c>
      <c r="Q461" s="40">
        <v>2502.6</v>
      </c>
      <c r="R461" s="140">
        <v>1.5389999999999999E-2</v>
      </c>
      <c r="S461" s="41">
        <v>74.400000000000006</v>
      </c>
      <c r="T461" s="42">
        <v>1.1499999999999999</v>
      </c>
      <c r="U461" s="42">
        <v>923.52</v>
      </c>
      <c r="V461" s="90">
        <v>68.709999999999994</v>
      </c>
    </row>
    <row r="462" spans="1:22" ht="12.75" x14ac:dyDescent="0.2">
      <c r="A462" s="352"/>
      <c r="B462" s="38">
        <v>456</v>
      </c>
      <c r="C462" s="69" t="s">
        <v>355</v>
      </c>
      <c r="D462" s="69" t="s">
        <v>356</v>
      </c>
      <c r="E462" s="232" t="s">
        <v>346</v>
      </c>
      <c r="F462" s="81" t="s">
        <v>40</v>
      </c>
      <c r="G462" s="38">
        <v>30</v>
      </c>
      <c r="H462" s="38">
        <v>1990</v>
      </c>
      <c r="I462" s="41">
        <v>32.741999999999997</v>
      </c>
      <c r="J462" s="41">
        <v>2.83</v>
      </c>
      <c r="K462" s="41">
        <v>5.42</v>
      </c>
      <c r="L462" s="41">
        <v>0</v>
      </c>
      <c r="M462" s="41"/>
      <c r="N462" s="41">
        <v>24.49</v>
      </c>
      <c r="O462" s="40">
        <v>1563.68</v>
      </c>
      <c r="P462" s="41">
        <v>24.49</v>
      </c>
      <c r="Q462" s="40">
        <v>1563.68</v>
      </c>
      <c r="R462" s="140">
        <v>1.566E-2</v>
      </c>
      <c r="S462" s="41">
        <v>71.61</v>
      </c>
      <c r="T462" s="42">
        <v>1.1200000000000001</v>
      </c>
      <c r="U462" s="42">
        <v>939.71</v>
      </c>
      <c r="V462" s="90">
        <v>67.290000000000006</v>
      </c>
    </row>
    <row r="463" spans="1:22" ht="12.75" x14ac:dyDescent="0.2">
      <c r="A463" s="352"/>
      <c r="B463" s="38">
        <v>457</v>
      </c>
      <c r="C463" s="69" t="s">
        <v>355</v>
      </c>
      <c r="D463" s="69" t="s">
        <v>356</v>
      </c>
      <c r="E463" s="232" t="s">
        <v>344</v>
      </c>
      <c r="F463" s="81" t="s">
        <v>40</v>
      </c>
      <c r="G463" s="38">
        <v>45</v>
      </c>
      <c r="H463" s="38">
        <v>1982</v>
      </c>
      <c r="I463" s="41">
        <v>47.587000000000003</v>
      </c>
      <c r="J463" s="41">
        <v>3.77</v>
      </c>
      <c r="K463" s="41">
        <v>7.27</v>
      </c>
      <c r="L463" s="41">
        <v>-0.05</v>
      </c>
      <c r="M463" s="41"/>
      <c r="N463" s="41">
        <v>36.590000000000003</v>
      </c>
      <c r="O463" s="40">
        <v>2283.7800000000002</v>
      </c>
      <c r="P463" s="41">
        <v>36.590000000000003</v>
      </c>
      <c r="Q463" s="40">
        <v>2283.7800000000002</v>
      </c>
      <c r="R463" s="140">
        <v>1.602E-2</v>
      </c>
      <c r="S463" s="41">
        <v>71.61</v>
      </c>
      <c r="T463" s="42">
        <v>1.1499999999999999</v>
      </c>
      <c r="U463" s="42">
        <v>961.3</v>
      </c>
      <c r="V463" s="90">
        <v>68.84</v>
      </c>
    </row>
    <row r="464" spans="1:22" ht="12.75" x14ac:dyDescent="0.2">
      <c r="A464" s="352"/>
      <c r="B464" s="38">
        <v>458</v>
      </c>
      <c r="C464" s="69" t="s">
        <v>213</v>
      </c>
      <c r="D464" s="69" t="s">
        <v>447</v>
      </c>
      <c r="E464" s="39" t="s">
        <v>461</v>
      </c>
      <c r="F464" s="81" t="s">
        <v>214</v>
      </c>
      <c r="G464" s="38">
        <v>6</v>
      </c>
      <c r="H464" s="38">
        <v>1980</v>
      </c>
      <c r="I464" s="41">
        <v>6.7</v>
      </c>
      <c r="J464" s="41">
        <v>0.5</v>
      </c>
      <c r="K464" s="41">
        <v>1</v>
      </c>
      <c r="L464" s="41">
        <v>0</v>
      </c>
      <c r="M464" s="41">
        <v>0</v>
      </c>
      <c r="N464" s="41">
        <v>5.2</v>
      </c>
      <c r="O464" s="40">
        <v>323.8</v>
      </c>
      <c r="P464" s="41">
        <v>5.2</v>
      </c>
      <c r="Q464" s="40">
        <v>323.8</v>
      </c>
      <c r="R464" s="140">
        <v>1.6060000000000001E-2</v>
      </c>
      <c r="S464" s="41">
        <v>77.28</v>
      </c>
      <c r="T464" s="42">
        <v>1.24</v>
      </c>
      <c r="U464" s="42">
        <v>963.44</v>
      </c>
      <c r="V464" s="90">
        <v>74.45</v>
      </c>
    </row>
    <row r="465" spans="1:22" ht="12.75" x14ac:dyDescent="0.2">
      <c r="A465" s="352"/>
      <c r="B465" s="38">
        <v>459</v>
      </c>
      <c r="C465" s="69" t="s">
        <v>213</v>
      </c>
      <c r="D465" s="69" t="s">
        <v>447</v>
      </c>
      <c r="E465" s="39" t="s">
        <v>460</v>
      </c>
      <c r="F465" s="81" t="s">
        <v>455</v>
      </c>
      <c r="G465" s="38">
        <v>9</v>
      </c>
      <c r="H465" s="38">
        <v>1983</v>
      </c>
      <c r="I465" s="41">
        <v>17.600000000000001</v>
      </c>
      <c r="J465" s="41">
        <v>1.1000000000000001</v>
      </c>
      <c r="K465" s="41">
        <v>2.1</v>
      </c>
      <c r="L465" s="41">
        <v>0.1</v>
      </c>
      <c r="M465" s="41">
        <v>0</v>
      </c>
      <c r="N465" s="41">
        <v>14.3</v>
      </c>
      <c r="O465" s="40">
        <v>886.9</v>
      </c>
      <c r="P465" s="41">
        <v>14.3</v>
      </c>
      <c r="Q465" s="40">
        <v>886.9</v>
      </c>
      <c r="R465" s="140">
        <v>1.6119999999999999E-2</v>
      </c>
      <c r="S465" s="41">
        <v>77.28</v>
      </c>
      <c r="T465" s="42">
        <v>1.25</v>
      </c>
      <c r="U465" s="42">
        <v>967.4</v>
      </c>
      <c r="V465" s="90">
        <v>74.760000000000005</v>
      </c>
    </row>
    <row r="466" spans="1:22" ht="12.75" x14ac:dyDescent="0.2">
      <c r="A466" s="352"/>
      <c r="B466" s="38">
        <v>460</v>
      </c>
      <c r="C466" s="69" t="s">
        <v>608</v>
      </c>
      <c r="D466" s="69" t="s">
        <v>614</v>
      </c>
      <c r="E466" s="39" t="s">
        <v>618</v>
      </c>
      <c r="F466" s="81" t="s">
        <v>40</v>
      </c>
      <c r="G466" s="38">
        <v>55</v>
      </c>
      <c r="H466" s="38" t="s">
        <v>610</v>
      </c>
      <c r="I466" s="41">
        <v>58.104999999999997</v>
      </c>
      <c r="J466" s="41">
        <v>4.0039999999999996</v>
      </c>
      <c r="K466" s="41">
        <v>12.093999999999999</v>
      </c>
      <c r="L466" s="41">
        <v>0.68799999999999994</v>
      </c>
      <c r="M466" s="41"/>
      <c r="N466" s="41">
        <v>41.319000000000003</v>
      </c>
      <c r="O466" s="40">
        <v>2555.09</v>
      </c>
      <c r="P466" s="41">
        <v>41.32</v>
      </c>
      <c r="Q466" s="40">
        <v>2555.09</v>
      </c>
      <c r="R466" s="140">
        <v>1.617E-2</v>
      </c>
      <c r="S466" s="41">
        <v>72.92</v>
      </c>
      <c r="T466" s="42">
        <v>1.18</v>
      </c>
      <c r="U466" s="42">
        <v>970.28</v>
      </c>
      <c r="V466" s="90">
        <v>70.75</v>
      </c>
    </row>
    <row r="467" spans="1:22" ht="12.75" x14ac:dyDescent="0.2">
      <c r="A467" s="352"/>
      <c r="B467" s="38">
        <v>461</v>
      </c>
      <c r="C467" s="69" t="s">
        <v>932</v>
      </c>
      <c r="D467" s="69" t="s">
        <v>933</v>
      </c>
      <c r="E467" s="59" t="s">
        <v>945</v>
      </c>
      <c r="F467" s="59" t="s">
        <v>40</v>
      </c>
      <c r="G467" s="58">
        <v>27</v>
      </c>
      <c r="H467" s="58">
        <v>1973</v>
      </c>
      <c r="I467" s="126">
        <v>29.3</v>
      </c>
      <c r="J467" s="126">
        <v>1.899</v>
      </c>
      <c r="K467" s="126">
        <v>4.9000000000000004</v>
      </c>
      <c r="L467" s="126">
        <v>-0.78</v>
      </c>
      <c r="M467" s="126">
        <v>0</v>
      </c>
      <c r="N467" s="126">
        <v>23.24</v>
      </c>
      <c r="O467" s="184">
        <v>1416</v>
      </c>
      <c r="P467" s="126">
        <v>23.24</v>
      </c>
      <c r="Q467" s="184">
        <v>1416</v>
      </c>
      <c r="R467" s="115">
        <v>1.6412429378531074E-2</v>
      </c>
      <c r="S467" s="126">
        <v>55.6</v>
      </c>
      <c r="T467" s="146">
        <v>0.91253107344632778</v>
      </c>
      <c r="U467" s="146">
        <v>984.74576271186447</v>
      </c>
      <c r="V467" s="147">
        <v>54.75186440677966</v>
      </c>
    </row>
    <row r="468" spans="1:22" ht="12.75" x14ac:dyDescent="0.2">
      <c r="A468" s="352"/>
      <c r="B468" s="38">
        <v>462</v>
      </c>
      <c r="C468" s="69" t="s">
        <v>428</v>
      </c>
      <c r="D468" s="69" t="s">
        <v>434</v>
      </c>
      <c r="E468" s="59" t="s">
        <v>770</v>
      </c>
      <c r="F468" s="59" t="s">
        <v>40</v>
      </c>
      <c r="G468" s="58">
        <v>32</v>
      </c>
      <c r="H468" s="58">
        <v>1987</v>
      </c>
      <c r="I468" s="126">
        <v>32.183</v>
      </c>
      <c r="J468" s="126">
        <v>1.9288719999999999</v>
      </c>
      <c r="K468" s="126">
        <v>2.147367</v>
      </c>
      <c r="L468" s="126">
        <v>9.1280000000000007E-3</v>
      </c>
      <c r="M468" s="126">
        <v>2.7660830000000001</v>
      </c>
      <c r="N468" s="126">
        <v>28.097632999999998</v>
      </c>
      <c r="O468" s="184">
        <v>1710.95</v>
      </c>
      <c r="P468" s="126">
        <v>28.097632999999998</v>
      </c>
      <c r="Q468" s="184">
        <v>1710.95</v>
      </c>
      <c r="R468" s="115">
        <v>1.6420000000000001E-2</v>
      </c>
      <c r="S468" s="126">
        <v>72.266999999999996</v>
      </c>
      <c r="T468" s="146">
        <v>1.1866241399999999</v>
      </c>
      <c r="U468" s="146">
        <v>985.2</v>
      </c>
      <c r="V468" s="147">
        <v>71.197448399999999</v>
      </c>
    </row>
    <row r="469" spans="1:22" ht="12.75" x14ac:dyDescent="0.2">
      <c r="A469" s="352"/>
      <c r="B469" s="38">
        <v>463</v>
      </c>
      <c r="C469" s="69" t="s">
        <v>608</v>
      </c>
      <c r="D469" s="69" t="s">
        <v>614</v>
      </c>
      <c r="E469" s="39" t="s">
        <v>860</v>
      </c>
      <c r="F469" s="81" t="s">
        <v>40</v>
      </c>
      <c r="G469" s="38">
        <v>60</v>
      </c>
      <c r="H469" s="38" t="s">
        <v>610</v>
      </c>
      <c r="I469" s="41">
        <v>69.388000000000005</v>
      </c>
      <c r="J469" s="41">
        <v>5.2270000000000003</v>
      </c>
      <c r="K469" s="41">
        <v>12.382</v>
      </c>
      <c r="L469" s="41">
        <v>-7.5999999999999998E-2</v>
      </c>
      <c r="M469" s="41"/>
      <c r="N469" s="41">
        <v>51.854999999999997</v>
      </c>
      <c r="O469" s="40">
        <v>3153.7</v>
      </c>
      <c r="P469" s="41">
        <v>51.86</v>
      </c>
      <c r="Q469" s="40">
        <v>3153.7</v>
      </c>
      <c r="R469" s="140">
        <v>1.644E-2</v>
      </c>
      <c r="S469" s="41">
        <v>72.92</v>
      </c>
      <c r="T469" s="42">
        <v>1.2</v>
      </c>
      <c r="U469" s="42">
        <v>986.56</v>
      </c>
      <c r="V469" s="90">
        <v>71.94</v>
      </c>
    </row>
    <row r="470" spans="1:22" ht="12.75" x14ac:dyDescent="0.2">
      <c r="A470" s="352"/>
      <c r="B470" s="38">
        <v>464</v>
      </c>
      <c r="C470" s="69" t="s">
        <v>213</v>
      </c>
      <c r="D470" s="69" t="s">
        <v>447</v>
      </c>
      <c r="E470" s="39" t="s">
        <v>458</v>
      </c>
      <c r="F470" s="81" t="s">
        <v>455</v>
      </c>
      <c r="G470" s="38">
        <v>40</v>
      </c>
      <c r="H470" s="38"/>
      <c r="I470" s="41">
        <v>46.9</v>
      </c>
      <c r="J470" s="41">
        <v>2.2999999999999998</v>
      </c>
      <c r="K470" s="41">
        <v>6.6</v>
      </c>
      <c r="L470" s="41">
        <v>0.6</v>
      </c>
      <c r="M470" s="41">
        <v>0</v>
      </c>
      <c r="N470" s="41">
        <v>37.4</v>
      </c>
      <c r="O470" s="40">
        <v>2272</v>
      </c>
      <c r="P470" s="41">
        <v>37.4</v>
      </c>
      <c r="Q470" s="40">
        <v>2272</v>
      </c>
      <c r="R470" s="140">
        <v>1.6459999999999999E-2</v>
      </c>
      <c r="S470" s="41">
        <v>77.28</v>
      </c>
      <c r="T470" s="42">
        <v>1.27</v>
      </c>
      <c r="U470" s="42">
        <v>987.68</v>
      </c>
      <c r="V470" s="90">
        <v>76.33</v>
      </c>
    </row>
    <row r="471" spans="1:22" ht="12.75" x14ac:dyDescent="0.2">
      <c r="A471" s="352"/>
      <c r="B471" s="38">
        <v>465</v>
      </c>
      <c r="C471" s="69" t="s">
        <v>213</v>
      </c>
      <c r="D471" s="69" t="s">
        <v>447</v>
      </c>
      <c r="E471" s="39" t="s">
        <v>228</v>
      </c>
      <c r="F471" s="81" t="s">
        <v>214</v>
      </c>
      <c r="G471" s="38">
        <v>5</v>
      </c>
      <c r="H471" s="38">
        <v>1960</v>
      </c>
      <c r="I471" s="41">
        <v>5.5</v>
      </c>
      <c r="J471" s="41">
        <v>0.3</v>
      </c>
      <c r="K471" s="41">
        <v>1.1000000000000001</v>
      </c>
      <c r="L471" s="41">
        <v>-0.1</v>
      </c>
      <c r="M471" s="41">
        <v>0</v>
      </c>
      <c r="N471" s="41">
        <v>4.2</v>
      </c>
      <c r="O471" s="40">
        <v>254.2</v>
      </c>
      <c r="P471" s="41">
        <v>4.2</v>
      </c>
      <c r="Q471" s="40">
        <v>254.2</v>
      </c>
      <c r="R471" s="140">
        <v>1.652E-2</v>
      </c>
      <c r="S471" s="41">
        <v>77.28</v>
      </c>
      <c r="T471" s="42">
        <v>1.28</v>
      </c>
      <c r="U471" s="42">
        <v>991.42</v>
      </c>
      <c r="V471" s="90">
        <v>76.62</v>
      </c>
    </row>
    <row r="472" spans="1:22" ht="12.75" x14ac:dyDescent="0.2">
      <c r="A472" s="352"/>
      <c r="B472" s="38">
        <v>466</v>
      </c>
      <c r="C472" s="69" t="s">
        <v>306</v>
      </c>
      <c r="D472" s="69" t="s">
        <v>307</v>
      </c>
      <c r="E472" s="75" t="s">
        <v>867</v>
      </c>
      <c r="F472" s="81" t="s">
        <v>40</v>
      </c>
      <c r="G472" s="76">
        <v>40</v>
      </c>
      <c r="H472" s="76">
        <v>1984</v>
      </c>
      <c r="I472" s="41">
        <v>46.1</v>
      </c>
      <c r="J472" s="41">
        <v>1.6</v>
      </c>
      <c r="K472" s="41">
        <v>5.5</v>
      </c>
      <c r="L472" s="41">
        <v>0.4</v>
      </c>
      <c r="M472" s="41"/>
      <c r="N472" s="41">
        <v>38.6</v>
      </c>
      <c r="O472" s="77">
        <v>2307.27</v>
      </c>
      <c r="P472" s="41">
        <v>38.6</v>
      </c>
      <c r="Q472" s="77">
        <v>2307.3000000000002</v>
      </c>
      <c r="R472" s="140">
        <v>1.6729999999999998E-2</v>
      </c>
      <c r="S472" s="41">
        <v>60</v>
      </c>
      <c r="T472" s="42">
        <v>1</v>
      </c>
      <c r="U472" s="42">
        <v>1003.65</v>
      </c>
      <c r="V472" s="90">
        <v>60.22</v>
      </c>
    </row>
    <row r="473" spans="1:22" ht="12.75" x14ac:dyDescent="0.2">
      <c r="A473" s="352"/>
      <c r="B473" s="38">
        <v>467</v>
      </c>
      <c r="C473" s="69" t="s">
        <v>355</v>
      </c>
      <c r="D473" s="69" t="s">
        <v>356</v>
      </c>
      <c r="E473" s="39" t="s">
        <v>347</v>
      </c>
      <c r="F473" s="81" t="s">
        <v>40</v>
      </c>
      <c r="G473" s="38">
        <v>30</v>
      </c>
      <c r="H473" s="38">
        <v>1990</v>
      </c>
      <c r="I473" s="41">
        <v>36.427</v>
      </c>
      <c r="J473" s="41">
        <v>3.34</v>
      </c>
      <c r="K473" s="41">
        <v>6.14</v>
      </c>
      <c r="L473" s="41">
        <v>0.94</v>
      </c>
      <c r="M473" s="41"/>
      <c r="N473" s="41">
        <v>26</v>
      </c>
      <c r="O473" s="40">
        <v>1550.85</v>
      </c>
      <c r="P473" s="41">
        <v>26</v>
      </c>
      <c r="Q473" s="40">
        <v>1550.85</v>
      </c>
      <c r="R473" s="140">
        <v>1.6760000000000001E-2</v>
      </c>
      <c r="S473" s="41">
        <v>71.61</v>
      </c>
      <c r="T473" s="42">
        <v>1.2</v>
      </c>
      <c r="U473" s="42">
        <v>1005.9</v>
      </c>
      <c r="V473" s="90">
        <v>72.03</v>
      </c>
    </row>
    <row r="474" spans="1:22" ht="12.75" x14ac:dyDescent="0.2">
      <c r="A474" s="352"/>
      <c r="B474" s="38">
        <v>468</v>
      </c>
      <c r="C474" s="69" t="s">
        <v>608</v>
      </c>
      <c r="D474" s="69" t="s">
        <v>614</v>
      </c>
      <c r="E474" s="39" t="s">
        <v>857</v>
      </c>
      <c r="F474" s="81" t="s">
        <v>40</v>
      </c>
      <c r="G474" s="38">
        <v>60</v>
      </c>
      <c r="H474" s="38" t="s">
        <v>610</v>
      </c>
      <c r="I474" s="41">
        <v>59.8</v>
      </c>
      <c r="J474" s="41">
        <v>4.2089999999999996</v>
      </c>
      <c r="K474" s="41">
        <v>8.8409999999999993</v>
      </c>
      <c r="L474" s="41">
        <v>1.35</v>
      </c>
      <c r="M474" s="41"/>
      <c r="N474" s="41">
        <v>45.4</v>
      </c>
      <c r="O474" s="40">
        <v>2672.5</v>
      </c>
      <c r="P474" s="41">
        <v>45.4</v>
      </c>
      <c r="Q474" s="40">
        <v>2672.5</v>
      </c>
      <c r="R474" s="140">
        <v>1.6990000000000002E-2</v>
      </c>
      <c r="S474" s="41">
        <v>72.92</v>
      </c>
      <c r="T474" s="42">
        <v>1.24</v>
      </c>
      <c r="U474" s="42">
        <v>1019.27</v>
      </c>
      <c r="V474" s="90">
        <v>74.33</v>
      </c>
    </row>
    <row r="475" spans="1:22" ht="12.75" x14ac:dyDescent="0.2">
      <c r="A475" s="352"/>
      <c r="B475" s="38">
        <v>469</v>
      </c>
      <c r="C475" s="69" t="s">
        <v>355</v>
      </c>
      <c r="D475" s="69" t="s">
        <v>356</v>
      </c>
      <c r="E475" s="232" t="s">
        <v>592</v>
      </c>
      <c r="F475" s="81" t="s">
        <v>40</v>
      </c>
      <c r="G475" s="38">
        <v>30</v>
      </c>
      <c r="H475" s="38">
        <v>1993</v>
      </c>
      <c r="I475" s="41">
        <v>35.165999999999997</v>
      </c>
      <c r="J475" s="41">
        <v>3.85</v>
      </c>
      <c r="K475" s="41">
        <v>4.18</v>
      </c>
      <c r="L475" s="41">
        <v>-0.03</v>
      </c>
      <c r="M475" s="41"/>
      <c r="N475" s="41">
        <v>27.16</v>
      </c>
      <c r="O475" s="40">
        <v>1596.54</v>
      </c>
      <c r="P475" s="41">
        <v>27.16</v>
      </c>
      <c r="Q475" s="40">
        <v>1596.54</v>
      </c>
      <c r="R475" s="140">
        <v>1.7010000000000001E-2</v>
      </c>
      <c r="S475" s="41">
        <v>71.61</v>
      </c>
      <c r="T475" s="42">
        <v>1.22</v>
      </c>
      <c r="U475" s="42">
        <v>1020.71</v>
      </c>
      <c r="V475" s="90">
        <v>73.09</v>
      </c>
    </row>
    <row r="476" spans="1:22" ht="12.75" x14ac:dyDescent="0.2">
      <c r="A476" s="352"/>
      <c r="B476" s="38">
        <v>470</v>
      </c>
      <c r="C476" s="69" t="s">
        <v>355</v>
      </c>
      <c r="D476" s="69" t="s">
        <v>356</v>
      </c>
      <c r="E476" s="232" t="s">
        <v>341</v>
      </c>
      <c r="F476" s="81" t="s">
        <v>40</v>
      </c>
      <c r="G476" s="38">
        <v>30</v>
      </c>
      <c r="H476" s="38">
        <v>1991</v>
      </c>
      <c r="I476" s="41">
        <v>35.408000000000001</v>
      </c>
      <c r="J476" s="41">
        <v>2.96</v>
      </c>
      <c r="K476" s="41">
        <v>5.1100000000000003</v>
      </c>
      <c r="L476" s="41">
        <v>0</v>
      </c>
      <c r="M476" s="41"/>
      <c r="N476" s="41">
        <v>27.32</v>
      </c>
      <c r="O476" s="40">
        <v>1605.58</v>
      </c>
      <c r="P476" s="41">
        <v>27.32</v>
      </c>
      <c r="Q476" s="40">
        <v>1605.58</v>
      </c>
      <c r="R476" s="140">
        <v>1.702E-2</v>
      </c>
      <c r="S476" s="41">
        <v>71.61</v>
      </c>
      <c r="T476" s="42">
        <v>1.22</v>
      </c>
      <c r="U476" s="42">
        <v>1020.94</v>
      </c>
      <c r="V476" s="90">
        <v>73.11</v>
      </c>
    </row>
    <row r="477" spans="1:22" ht="12.75" x14ac:dyDescent="0.2">
      <c r="A477" s="352"/>
      <c r="B477" s="38">
        <v>471</v>
      </c>
      <c r="C477" s="69" t="s">
        <v>355</v>
      </c>
      <c r="D477" s="69" t="s">
        <v>356</v>
      </c>
      <c r="E477" s="232" t="s">
        <v>345</v>
      </c>
      <c r="F477" s="81" t="s">
        <v>40</v>
      </c>
      <c r="G477" s="38">
        <v>40</v>
      </c>
      <c r="H477" s="38">
        <v>1986</v>
      </c>
      <c r="I477" s="41">
        <v>48.194000000000003</v>
      </c>
      <c r="J477" s="41">
        <v>3.63</v>
      </c>
      <c r="K477" s="41">
        <v>6.07</v>
      </c>
      <c r="L477" s="41">
        <v>0</v>
      </c>
      <c r="M477" s="41"/>
      <c r="N477" s="41">
        <v>38.5</v>
      </c>
      <c r="O477" s="40">
        <v>2258.5500000000002</v>
      </c>
      <c r="P477" s="41">
        <v>38.5</v>
      </c>
      <c r="Q477" s="40">
        <v>2258.5500000000002</v>
      </c>
      <c r="R477" s="140">
        <v>1.7049999999999999E-2</v>
      </c>
      <c r="S477" s="41">
        <v>71.61</v>
      </c>
      <c r="T477" s="42">
        <v>1.22</v>
      </c>
      <c r="U477" s="42">
        <v>1022.78</v>
      </c>
      <c r="V477" s="90">
        <v>73.239999999999995</v>
      </c>
    </row>
    <row r="478" spans="1:22" ht="12.75" x14ac:dyDescent="0.2">
      <c r="A478" s="352"/>
      <c r="B478" s="38">
        <v>472</v>
      </c>
      <c r="C478" s="69" t="s">
        <v>428</v>
      </c>
      <c r="D478" s="69" t="s">
        <v>434</v>
      </c>
      <c r="E478" s="59" t="s">
        <v>771</v>
      </c>
      <c r="F478" s="59" t="s">
        <v>40</v>
      </c>
      <c r="G478" s="58">
        <v>30</v>
      </c>
      <c r="H478" s="58">
        <v>1973</v>
      </c>
      <c r="I478" s="126">
        <v>32.6</v>
      </c>
      <c r="J478" s="126">
        <v>1.8237719999999999</v>
      </c>
      <c r="K478" s="126">
        <v>5.2106779999999997</v>
      </c>
      <c r="L478" s="126">
        <v>0.31822800000000001</v>
      </c>
      <c r="M478" s="126">
        <v>0</v>
      </c>
      <c r="N478" s="126">
        <v>25.247322</v>
      </c>
      <c r="O478" s="184">
        <v>1473.77</v>
      </c>
      <c r="P478" s="126">
        <v>25.247322</v>
      </c>
      <c r="Q478" s="184">
        <v>1473.77</v>
      </c>
      <c r="R478" s="115">
        <v>1.7129999999999999E-2</v>
      </c>
      <c r="S478" s="126">
        <v>72.266999999999996</v>
      </c>
      <c r="T478" s="146">
        <v>1.2379337099999999</v>
      </c>
      <c r="U478" s="146">
        <v>1027.8</v>
      </c>
      <c r="V478" s="147">
        <v>74.27602259999999</v>
      </c>
    </row>
    <row r="479" spans="1:22" ht="12.75" x14ac:dyDescent="0.2">
      <c r="A479" s="352"/>
      <c r="B479" s="38">
        <v>473</v>
      </c>
      <c r="C479" s="69" t="s">
        <v>306</v>
      </c>
      <c r="D479" s="69" t="s">
        <v>307</v>
      </c>
      <c r="E479" s="75" t="s">
        <v>322</v>
      </c>
      <c r="F479" s="81" t="s">
        <v>40</v>
      </c>
      <c r="G479" s="76">
        <v>45</v>
      </c>
      <c r="H479" s="76">
        <v>1971</v>
      </c>
      <c r="I479" s="41">
        <v>42.5</v>
      </c>
      <c r="J479" s="41">
        <v>3.2</v>
      </c>
      <c r="K479" s="41">
        <v>6.3</v>
      </c>
      <c r="L479" s="41">
        <v>0.1</v>
      </c>
      <c r="M479" s="41"/>
      <c r="N479" s="41">
        <v>32.9</v>
      </c>
      <c r="O479" s="77">
        <v>1906.2</v>
      </c>
      <c r="P479" s="41">
        <v>32.9</v>
      </c>
      <c r="Q479" s="77">
        <v>1906.2</v>
      </c>
      <c r="R479" s="140">
        <v>1.7270000000000001E-2</v>
      </c>
      <c r="S479" s="41">
        <v>60</v>
      </c>
      <c r="T479" s="42">
        <v>1.04</v>
      </c>
      <c r="U479" s="42">
        <v>1036.3599999999999</v>
      </c>
      <c r="V479" s="90">
        <v>62.18</v>
      </c>
    </row>
    <row r="480" spans="1:22" ht="12.75" x14ac:dyDescent="0.2">
      <c r="A480" s="352"/>
      <c r="B480" s="38">
        <v>474</v>
      </c>
      <c r="C480" s="69" t="s">
        <v>213</v>
      </c>
      <c r="D480" s="69" t="s">
        <v>447</v>
      </c>
      <c r="E480" s="39" t="s">
        <v>226</v>
      </c>
      <c r="F480" s="81" t="s">
        <v>455</v>
      </c>
      <c r="G480" s="38">
        <v>41</v>
      </c>
      <c r="H480" s="38">
        <v>1992</v>
      </c>
      <c r="I480" s="41">
        <v>47.9</v>
      </c>
      <c r="J480" s="41">
        <v>2.1</v>
      </c>
      <c r="K480" s="41">
        <v>5.9</v>
      </c>
      <c r="L480" s="41">
        <v>0.6</v>
      </c>
      <c r="M480" s="41">
        <v>0</v>
      </c>
      <c r="N480" s="41">
        <v>39.299999999999997</v>
      </c>
      <c r="O480" s="40">
        <v>2256</v>
      </c>
      <c r="P480" s="41">
        <v>39.299999999999997</v>
      </c>
      <c r="Q480" s="40">
        <v>2256</v>
      </c>
      <c r="R480" s="140">
        <v>1.7420000000000001E-2</v>
      </c>
      <c r="S480" s="41">
        <v>77.28</v>
      </c>
      <c r="T480" s="42">
        <v>1.35</v>
      </c>
      <c r="U480" s="42">
        <v>1045.2</v>
      </c>
      <c r="V480" s="90">
        <v>80.77</v>
      </c>
    </row>
    <row r="481" spans="1:22" ht="12.75" x14ac:dyDescent="0.2">
      <c r="A481" s="352"/>
      <c r="B481" s="38">
        <v>475</v>
      </c>
      <c r="C481" s="69" t="s">
        <v>355</v>
      </c>
      <c r="D481" s="69" t="s">
        <v>356</v>
      </c>
      <c r="E481" s="232" t="s">
        <v>593</v>
      </c>
      <c r="F481" s="81" t="s">
        <v>40</v>
      </c>
      <c r="G481" s="38">
        <v>37</v>
      </c>
      <c r="H481" s="38">
        <v>1972</v>
      </c>
      <c r="I481" s="41">
        <v>40.401000000000003</v>
      </c>
      <c r="J481" s="41">
        <v>2.58</v>
      </c>
      <c r="K481" s="41">
        <v>6.99</v>
      </c>
      <c r="L481" s="41">
        <v>0.43</v>
      </c>
      <c r="M481" s="41"/>
      <c r="N481" s="41">
        <v>30.4</v>
      </c>
      <c r="O481" s="40">
        <v>1745.13</v>
      </c>
      <c r="P481" s="41">
        <v>30.4</v>
      </c>
      <c r="Q481" s="40">
        <v>1745.13</v>
      </c>
      <c r="R481" s="140">
        <v>1.7420000000000001E-2</v>
      </c>
      <c r="S481" s="41">
        <v>71.61</v>
      </c>
      <c r="T481" s="42">
        <v>1.25</v>
      </c>
      <c r="U481" s="42">
        <v>1045.19</v>
      </c>
      <c r="V481" s="90">
        <v>74.849999999999994</v>
      </c>
    </row>
    <row r="482" spans="1:22" ht="12.75" x14ac:dyDescent="0.2">
      <c r="A482" s="352"/>
      <c r="B482" s="38">
        <v>476</v>
      </c>
      <c r="C482" s="69" t="s">
        <v>213</v>
      </c>
      <c r="D482" s="69" t="s">
        <v>447</v>
      </c>
      <c r="E482" s="39" t="s">
        <v>230</v>
      </c>
      <c r="F482" s="81" t="s">
        <v>455</v>
      </c>
      <c r="G482" s="38">
        <v>12</v>
      </c>
      <c r="H482" s="38"/>
      <c r="I482" s="41">
        <v>6.9</v>
      </c>
      <c r="J482" s="41">
        <v>1.2</v>
      </c>
      <c r="K482" s="41">
        <v>0.5</v>
      </c>
      <c r="L482" s="41">
        <v>-0.4</v>
      </c>
      <c r="M482" s="41">
        <v>0.9</v>
      </c>
      <c r="N482" s="41">
        <v>4.7</v>
      </c>
      <c r="O482" s="40">
        <v>330.2</v>
      </c>
      <c r="P482" s="41">
        <v>4.7</v>
      </c>
      <c r="Q482" s="40">
        <v>269.10000000000002</v>
      </c>
      <c r="R482" s="140">
        <v>1.7469999999999999E-2</v>
      </c>
      <c r="S482" s="41">
        <v>77.28</v>
      </c>
      <c r="T482" s="42">
        <v>1.35</v>
      </c>
      <c r="U482" s="42">
        <v>1048.0899999999999</v>
      </c>
      <c r="V482" s="90">
        <v>81</v>
      </c>
    </row>
    <row r="483" spans="1:22" ht="12.75" x14ac:dyDescent="0.2">
      <c r="A483" s="352"/>
      <c r="B483" s="38">
        <v>477</v>
      </c>
      <c r="C483" s="69" t="s">
        <v>608</v>
      </c>
      <c r="D483" s="69" t="s">
        <v>614</v>
      </c>
      <c r="E483" s="39" t="s">
        <v>620</v>
      </c>
      <c r="F483" s="81" t="s">
        <v>40</v>
      </c>
      <c r="G483" s="38">
        <v>55</v>
      </c>
      <c r="H483" s="38" t="s">
        <v>610</v>
      </c>
      <c r="I483" s="41">
        <v>69.686999999999998</v>
      </c>
      <c r="J483" s="41">
        <v>5.9820000000000002</v>
      </c>
      <c r="K483" s="41">
        <v>14.307</v>
      </c>
      <c r="L483" s="41">
        <v>8.6999999999999994E-2</v>
      </c>
      <c r="M483" s="41"/>
      <c r="N483" s="41">
        <v>49.311</v>
      </c>
      <c r="O483" s="40">
        <v>2808.4</v>
      </c>
      <c r="P483" s="41">
        <v>49.31</v>
      </c>
      <c r="Q483" s="40">
        <v>2808.4</v>
      </c>
      <c r="R483" s="140">
        <v>1.7559999999999999E-2</v>
      </c>
      <c r="S483" s="41">
        <v>72.92</v>
      </c>
      <c r="T483" s="42">
        <v>1.28</v>
      </c>
      <c r="U483" s="42">
        <v>1053.5</v>
      </c>
      <c r="V483" s="90">
        <v>76.819999999999993</v>
      </c>
    </row>
    <row r="484" spans="1:22" ht="12.75" x14ac:dyDescent="0.2">
      <c r="A484" s="352"/>
      <c r="B484" s="38">
        <v>478</v>
      </c>
      <c r="C484" s="69" t="s">
        <v>608</v>
      </c>
      <c r="D484" s="69" t="s">
        <v>614</v>
      </c>
      <c r="E484" s="39" t="s">
        <v>859</v>
      </c>
      <c r="F484" s="81" t="s">
        <v>40</v>
      </c>
      <c r="G484" s="38">
        <v>45</v>
      </c>
      <c r="H484" s="38" t="s">
        <v>610</v>
      </c>
      <c r="I484" s="41">
        <v>53.594999999999999</v>
      </c>
      <c r="J484" s="41">
        <v>3.0539999999999998</v>
      </c>
      <c r="K484" s="41">
        <v>9.4489999999999998</v>
      </c>
      <c r="L484" s="41">
        <v>1.23</v>
      </c>
      <c r="M484" s="41"/>
      <c r="N484" s="41">
        <v>39.862000000000002</v>
      </c>
      <c r="O484" s="40">
        <v>2248.31</v>
      </c>
      <c r="P484" s="41">
        <v>39.86</v>
      </c>
      <c r="Q484" s="40">
        <v>2248.31</v>
      </c>
      <c r="R484" s="140">
        <v>1.7729999999999999E-2</v>
      </c>
      <c r="S484" s="41">
        <v>72.92</v>
      </c>
      <c r="T484" s="42">
        <v>1.29</v>
      </c>
      <c r="U484" s="42">
        <v>1063.79</v>
      </c>
      <c r="V484" s="90">
        <v>77.569999999999993</v>
      </c>
    </row>
    <row r="485" spans="1:22" ht="12.75" x14ac:dyDescent="0.2">
      <c r="A485" s="352"/>
      <c r="B485" s="38">
        <v>479</v>
      </c>
      <c r="C485" s="69" t="s">
        <v>213</v>
      </c>
      <c r="D485" s="69" t="s">
        <v>447</v>
      </c>
      <c r="E485" s="39" t="s">
        <v>225</v>
      </c>
      <c r="F485" s="81" t="s">
        <v>455</v>
      </c>
      <c r="G485" s="38">
        <v>39</v>
      </c>
      <c r="H485" s="38">
        <v>1988</v>
      </c>
      <c r="I485" s="41">
        <v>50.1</v>
      </c>
      <c r="J485" s="41">
        <v>2.7</v>
      </c>
      <c r="K485" s="41">
        <v>5.9</v>
      </c>
      <c r="L485" s="41">
        <v>1.1000000000000001</v>
      </c>
      <c r="M485" s="41">
        <v>0</v>
      </c>
      <c r="N485" s="41">
        <v>40.4</v>
      </c>
      <c r="O485" s="40">
        <v>2275.1999999999998</v>
      </c>
      <c r="P485" s="41">
        <v>40.4</v>
      </c>
      <c r="Q485" s="40">
        <v>2275.1999999999998</v>
      </c>
      <c r="R485" s="140">
        <v>1.7760000000000001E-2</v>
      </c>
      <c r="S485" s="41">
        <v>77.28</v>
      </c>
      <c r="T485" s="42">
        <v>1.37</v>
      </c>
      <c r="U485" s="42">
        <v>1065.4100000000001</v>
      </c>
      <c r="V485" s="90">
        <v>82.33</v>
      </c>
    </row>
    <row r="486" spans="1:22" ht="12.75" x14ac:dyDescent="0.2">
      <c r="A486" s="352"/>
      <c r="B486" s="38">
        <v>480</v>
      </c>
      <c r="C486" s="69" t="s">
        <v>213</v>
      </c>
      <c r="D486" s="69" t="s">
        <v>447</v>
      </c>
      <c r="E486" s="39" t="s">
        <v>452</v>
      </c>
      <c r="F486" s="81" t="s">
        <v>214</v>
      </c>
      <c r="G486" s="38">
        <v>54</v>
      </c>
      <c r="H486" s="38"/>
      <c r="I486" s="41">
        <v>24</v>
      </c>
      <c r="J486" s="41">
        <v>1.4</v>
      </c>
      <c r="K486" s="41">
        <v>0.1</v>
      </c>
      <c r="L486" s="41">
        <v>0.2</v>
      </c>
      <c r="M486" s="41">
        <v>4</v>
      </c>
      <c r="N486" s="41">
        <v>18.3</v>
      </c>
      <c r="O486" s="40">
        <v>1300.2</v>
      </c>
      <c r="P486" s="41">
        <v>22.3</v>
      </c>
      <c r="Q486" s="40">
        <v>1234.2</v>
      </c>
      <c r="R486" s="140">
        <v>1.8069999999999999E-2</v>
      </c>
      <c r="S486" s="41">
        <v>77.28</v>
      </c>
      <c r="T486" s="42">
        <v>1.4</v>
      </c>
      <c r="U486" s="42">
        <v>1084.0999999999999</v>
      </c>
      <c r="V486" s="90">
        <v>83.78</v>
      </c>
    </row>
    <row r="487" spans="1:22" ht="12.75" x14ac:dyDescent="0.2">
      <c r="A487" s="352"/>
      <c r="B487" s="38">
        <v>481</v>
      </c>
      <c r="C487" s="69" t="s">
        <v>306</v>
      </c>
      <c r="D487" s="69" t="s">
        <v>307</v>
      </c>
      <c r="E487" s="75" t="s">
        <v>327</v>
      </c>
      <c r="F487" s="81" t="s">
        <v>40</v>
      </c>
      <c r="G487" s="76">
        <v>40</v>
      </c>
      <c r="H487" s="76">
        <v>1982</v>
      </c>
      <c r="I487" s="41">
        <v>51.7</v>
      </c>
      <c r="J487" s="41">
        <v>4.4000000000000004</v>
      </c>
      <c r="K487" s="41">
        <v>6.5</v>
      </c>
      <c r="L487" s="41">
        <v>-0.6</v>
      </c>
      <c r="M487" s="41"/>
      <c r="N487" s="41">
        <v>41.4</v>
      </c>
      <c r="O487" s="77">
        <v>2280.4</v>
      </c>
      <c r="P487" s="41">
        <v>41.4</v>
      </c>
      <c r="Q487" s="77">
        <v>2280.4</v>
      </c>
      <c r="R487" s="140">
        <v>1.814E-2</v>
      </c>
      <c r="S487" s="41">
        <v>60</v>
      </c>
      <c r="T487" s="42">
        <v>1.0900000000000001</v>
      </c>
      <c r="U487" s="42">
        <v>1088.52</v>
      </c>
      <c r="V487" s="90">
        <v>65.31</v>
      </c>
    </row>
    <row r="488" spans="1:22" ht="12.75" x14ac:dyDescent="0.2">
      <c r="A488" s="352"/>
      <c r="B488" s="38">
        <v>482</v>
      </c>
      <c r="C488" s="69" t="s">
        <v>891</v>
      </c>
      <c r="D488" s="69" t="s">
        <v>892</v>
      </c>
      <c r="E488" s="39" t="s">
        <v>921</v>
      </c>
      <c r="F488" s="81" t="s">
        <v>40</v>
      </c>
      <c r="G488" s="38">
        <v>40</v>
      </c>
      <c r="H488" s="38">
        <v>1985</v>
      </c>
      <c r="I488" s="41">
        <v>47.572000000000003</v>
      </c>
      <c r="J488" s="41">
        <v>2.645</v>
      </c>
      <c r="K488" s="41">
        <v>7.4829999999999997</v>
      </c>
      <c r="L488" s="41">
        <v>-9.5000000000000195E-2</v>
      </c>
      <c r="M488" s="41"/>
      <c r="N488" s="41">
        <v>37.539000000000001</v>
      </c>
      <c r="O488" s="40">
        <v>2062.9699999999998</v>
      </c>
      <c r="P488" s="41">
        <v>37.539000000000001</v>
      </c>
      <c r="Q488" s="40">
        <v>2062.9699999999998</v>
      </c>
      <c r="R488" s="140">
        <v>1.8196580657983394E-2</v>
      </c>
      <c r="S488" s="41">
        <v>68.2</v>
      </c>
      <c r="T488" s="42">
        <v>1.2410068008744675</v>
      </c>
      <c r="U488" s="42">
        <v>1091.7948394790035</v>
      </c>
      <c r="V488" s="90">
        <v>74.46040805246804</v>
      </c>
    </row>
    <row r="489" spans="1:22" ht="12.75" x14ac:dyDescent="0.2">
      <c r="A489" s="352"/>
      <c r="B489" s="38">
        <v>483</v>
      </c>
      <c r="C489" s="69" t="s">
        <v>608</v>
      </c>
      <c r="D489" s="69" t="s">
        <v>614</v>
      </c>
      <c r="E489" s="39" t="s">
        <v>616</v>
      </c>
      <c r="F489" s="81" t="s">
        <v>40</v>
      </c>
      <c r="G489" s="38">
        <v>55</v>
      </c>
      <c r="H489" s="38" t="s">
        <v>610</v>
      </c>
      <c r="I489" s="41">
        <v>60.100999999999999</v>
      </c>
      <c r="J489" s="41">
        <v>5.4770000000000003</v>
      </c>
      <c r="K489" s="41">
        <v>8.2249999999999996</v>
      </c>
      <c r="L489" s="41"/>
      <c r="M489" s="41"/>
      <c r="N489" s="41">
        <v>46.399000000000001</v>
      </c>
      <c r="O489" s="40">
        <v>2542.12</v>
      </c>
      <c r="P489" s="41">
        <v>46.4</v>
      </c>
      <c r="Q489" s="40">
        <v>2542.12</v>
      </c>
      <c r="R489" s="140">
        <v>1.8249999999999999E-2</v>
      </c>
      <c r="S489" s="41">
        <v>72.92</v>
      </c>
      <c r="T489" s="42">
        <v>1.33</v>
      </c>
      <c r="U489" s="42">
        <v>1095.1300000000001</v>
      </c>
      <c r="V489" s="90">
        <v>79.86</v>
      </c>
    </row>
    <row r="490" spans="1:22" ht="12.75" x14ac:dyDescent="0.2">
      <c r="A490" s="352"/>
      <c r="B490" s="38">
        <v>484</v>
      </c>
      <c r="C490" s="69" t="s">
        <v>891</v>
      </c>
      <c r="D490" s="69" t="s">
        <v>892</v>
      </c>
      <c r="E490" s="39" t="s">
        <v>917</v>
      </c>
      <c r="F490" s="81" t="s">
        <v>40</v>
      </c>
      <c r="G490" s="38">
        <v>49</v>
      </c>
      <c r="H490" s="38">
        <v>1981</v>
      </c>
      <c r="I490" s="41">
        <v>51.62</v>
      </c>
      <c r="J490" s="41">
        <v>3.9146000000000001</v>
      </c>
      <c r="K490" s="41">
        <v>6.23</v>
      </c>
      <c r="L490" s="41">
        <v>-0.29360000000000008</v>
      </c>
      <c r="M490" s="41"/>
      <c r="N490" s="41">
        <v>41.768999999999998</v>
      </c>
      <c r="O490" s="40">
        <v>2286.14</v>
      </c>
      <c r="P490" s="41">
        <v>41.768999999999998</v>
      </c>
      <c r="Q490" s="40">
        <v>2286.14</v>
      </c>
      <c r="R490" s="140">
        <v>1.8270534612928341E-2</v>
      </c>
      <c r="S490" s="41">
        <v>68.2</v>
      </c>
      <c r="T490" s="42">
        <v>1.2460504606017129</v>
      </c>
      <c r="U490" s="42">
        <v>1096.2320767757005</v>
      </c>
      <c r="V490" s="90">
        <v>74.763027636102777</v>
      </c>
    </row>
    <row r="491" spans="1:22" ht="12.75" x14ac:dyDescent="0.2">
      <c r="A491" s="352"/>
      <c r="B491" s="38">
        <v>485</v>
      </c>
      <c r="C491" s="69" t="s">
        <v>496</v>
      </c>
      <c r="D491" s="69" t="s">
        <v>497</v>
      </c>
      <c r="E491" s="39" t="s">
        <v>522</v>
      </c>
      <c r="F491" s="81" t="s">
        <v>40</v>
      </c>
      <c r="G491" s="38">
        <v>60</v>
      </c>
      <c r="H491" s="38">
        <v>1989</v>
      </c>
      <c r="I491" s="41">
        <v>59.1</v>
      </c>
      <c r="J491" s="41">
        <v>4.5</v>
      </c>
      <c r="K491" s="41">
        <v>10.199999999999999</v>
      </c>
      <c r="L491" s="41">
        <v>0</v>
      </c>
      <c r="M491" s="41">
        <v>0</v>
      </c>
      <c r="N491" s="41">
        <v>44.6</v>
      </c>
      <c r="O491" s="40"/>
      <c r="P491" s="41">
        <v>44.6</v>
      </c>
      <c r="Q491" s="40">
        <v>2432.1999999999998</v>
      </c>
      <c r="R491" s="140">
        <v>1.8319999999999999E-2</v>
      </c>
      <c r="S491" s="41">
        <v>74.400000000000006</v>
      </c>
      <c r="T491" s="42">
        <v>1.36</v>
      </c>
      <c r="U491" s="42">
        <v>1099.1199999999999</v>
      </c>
      <c r="V491" s="90">
        <v>81.77</v>
      </c>
    </row>
    <row r="492" spans="1:22" ht="12.75" x14ac:dyDescent="0.2">
      <c r="A492" s="352"/>
      <c r="B492" s="38">
        <v>486</v>
      </c>
      <c r="C492" s="69" t="s">
        <v>428</v>
      </c>
      <c r="D492" s="69" t="s">
        <v>434</v>
      </c>
      <c r="E492" s="59" t="s">
        <v>772</v>
      </c>
      <c r="F492" s="59" t="s">
        <v>40</v>
      </c>
      <c r="G492" s="58">
        <v>50</v>
      </c>
      <c r="H492" s="58">
        <v>1972</v>
      </c>
      <c r="I492" s="126">
        <v>58.45</v>
      </c>
      <c r="J492" s="126">
        <v>1.8867700000000001</v>
      </c>
      <c r="K492" s="126">
        <v>8.3711120000000001</v>
      </c>
      <c r="L492" s="126">
        <v>0.91925000000000001</v>
      </c>
      <c r="M492" s="126">
        <v>0</v>
      </c>
      <c r="N492" s="126">
        <v>47.272868000000003</v>
      </c>
      <c r="O492" s="184">
        <v>2563.5100000000002</v>
      </c>
      <c r="P492" s="126">
        <v>47.272868000000003</v>
      </c>
      <c r="Q492" s="184">
        <v>2563.5100000000002</v>
      </c>
      <c r="R492" s="115">
        <v>1.8440000000000002E-2</v>
      </c>
      <c r="S492" s="126">
        <v>72.266999999999996</v>
      </c>
      <c r="T492" s="146">
        <v>1.33260348</v>
      </c>
      <c r="U492" s="146">
        <v>1106.4000000000001</v>
      </c>
      <c r="V492" s="147">
        <v>79.956208800000013</v>
      </c>
    </row>
    <row r="493" spans="1:22" ht="12.75" x14ac:dyDescent="0.2">
      <c r="A493" s="352"/>
      <c r="B493" s="38">
        <v>487</v>
      </c>
      <c r="C493" s="69" t="s">
        <v>608</v>
      </c>
      <c r="D493" s="69" t="s">
        <v>614</v>
      </c>
      <c r="E493" s="39" t="s">
        <v>858</v>
      </c>
      <c r="F493" s="81" t="s">
        <v>40</v>
      </c>
      <c r="G493" s="38">
        <v>26</v>
      </c>
      <c r="H493" s="38" t="s">
        <v>610</v>
      </c>
      <c r="I493" s="41">
        <v>33.817</v>
      </c>
      <c r="J493" s="41">
        <v>2.4889999999999999</v>
      </c>
      <c r="K493" s="41">
        <v>5.4039999999999999</v>
      </c>
      <c r="L493" s="41">
        <v>0.77500000000000002</v>
      </c>
      <c r="M493" s="41"/>
      <c r="N493" s="41">
        <v>25.149000000000001</v>
      </c>
      <c r="O493" s="40">
        <v>1360.68</v>
      </c>
      <c r="P493" s="41">
        <v>25.15</v>
      </c>
      <c r="Q493" s="40">
        <v>1360.68</v>
      </c>
      <c r="R493" s="140">
        <v>1.848E-2</v>
      </c>
      <c r="S493" s="41">
        <v>72.92</v>
      </c>
      <c r="T493" s="42">
        <v>1.35</v>
      </c>
      <c r="U493" s="42">
        <v>1108.96</v>
      </c>
      <c r="V493" s="90">
        <v>80.87</v>
      </c>
    </row>
    <row r="494" spans="1:22" ht="12.75" x14ac:dyDescent="0.2">
      <c r="A494" s="352"/>
      <c r="B494" s="38">
        <v>488</v>
      </c>
      <c r="C494" s="69" t="s">
        <v>355</v>
      </c>
      <c r="D494" s="69" t="s">
        <v>356</v>
      </c>
      <c r="E494" s="232" t="s">
        <v>343</v>
      </c>
      <c r="F494" s="81" t="s">
        <v>40</v>
      </c>
      <c r="G494" s="38">
        <v>40</v>
      </c>
      <c r="H494" s="38">
        <v>1986</v>
      </c>
      <c r="I494" s="41">
        <v>53.654000000000003</v>
      </c>
      <c r="J494" s="41">
        <v>5.0199999999999996</v>
      </c>
      <c r="K494" s="41">
        <v>6.1</v>
      </c>
      <c r="L494" s="41">
        <v>0.65</v>
      </c>
      <c r="M494" s="41"/>
      <c r="N494" s="41">
        <v>41.89</v>
      </c>
      <c r="O494" s="40">
        <v>2266.4699999999998</v>
      </c>
      <c r="P494" s="41">
        <v>41.89</v>
      </c>
      <c r="Q494" s="40">
        <v>2266.4699999999998</v>
      </c>
      <c r="R494" s="140">
        <v>1.848E-2</v>
      </c>
      <c r="S494" s="41">
        <v>71.61</v>
      </c>
      <c r="T494" s="42">
        <v>1.32</v>
      </c>
      <c r="U494" s="42">
        <v>1108.95</v>
      </c>
      <c r="V494" s="90">
        <v>79.41</v>
      </c>
    </row>
    <row r="495" spans="1:22" ht="12.75" x14ac:dyDescent="0.2">
      <c r="A495" s="352"/>
      <c r="B495" s="38">
        <v>489</v>
      </c>
      <c r="C495" s="69" t="s">
        <v>932</v>
      </c>
      <c r="D495" s="69" t="s">
        <v>933</v>
      </c>
      <c r="E495" s="59" t="s">
        <v>944</v>
      </c>
      <c r="F495" s="59" t="s">
        <v>40</v>
      </c>
      <c r="G495" s="58">
        <v>40</v>
      </c>
      <c r="H495" s="58">
        <v>1969</v>
      </c>
      <c r="I495" s="126">
        <v>48.4</v>
      </c>
      <c r="J495" s="126">
        <v>3.7</v>
      </c>
      <c r="K495" s="126">
        <v>9.17</v>
      </c>
      <c r="L495" s="126">
        <v>-0.35</v>
      </c>
      <c r="M495" s="126">
        <v>6.45</v>
      </c>
      <c r="N495" s="126">
        <v>24.774000000000001</v>
      </c>
      <c r="O495" s="184">
        <v>1925</v>
      </c>
      <c r="P495" s="126">
        <v>35.86</v>
      </c>
      <c r="Q495" s="184">
        <v>1925</v>
      </c>
      <c r="R495" s="115">
        <v>1.8628571428571428E-2</v>
      </c>
      <c r="S495" s="126">
        <v>55.6</v>
      </c>
      <c r="T495" s="146">
        <v>1.0357485714285715</v>
      </c>
      <c r="U495" s="146">
        <v>1117.7142857142856</v>
      </c>
      <c r="V495" s="147">
        <v>62.144914285714279</v>
      </c>
    </row>
    <row r="496" spans="1:22" ht="12.75" x14ac:dyDescent="0.2">
      <c r="A496" s="352"/>
      <c r="B496" s="38">
        <v>490</v>
      </c>
      <c r="C496" s="69" t="s">
        <v>428</v>
      </c>
      <c r="D496" s="69" t="s">
        <v>434</v>
      </c>
      <c r="E496" s="59" t="s">
        <v>773</v>
      </c>
      <c r="F496" s="59" t="s">
        <v>40</v>
      </c>
      <c r="G496" s="58">
        <v>20</v>
      </c>
      <c r="H496" s="58">
        <v>1990</v>
      </c>
      <c r="I496" s="126">
        <v>27.603000000000002</v>
      </c>
      <c r="J496" s="126">
        <v>1.469948</v>
      </c>
      <c r="K496" s="126">
        <v>4.2605110000000002</v>
      </c>
      <c r="L496" s="126">
        <v>0.320662</v>
      </c>
      <c r="M496" s="126">
        <v>0</v>
      </c>
      <c r="N496" s="126">
        <v>21.551879</v>
      </c>
      <c r="O496" s="184">
        <v>1156.6300000000001</v>
      </c>
      <c r="P496" s="126">
        <v>21.551879</v>
      </c>
      <c r="Q496" s="184">
        <v>1156.6300000000001</v>
      </c>
      <c r="R496" s="115">
        <v>1.8630000000000001E-2</v>
      </c>
      <c r="S496" s="126">
        <v>72.266999999999996</v>
      </c>
      <c r="T496" s="146">
        <v>1.34633421</v>
      </c>
      <c r="U496" s="146">
        <v>1117.8000000000002</v>
      </c>
      <c r="V496" s="147">
        <v>80.780052600000005</v>
      </c>
    </row>
    <row r="497" spans="1:22" ht="12.75" x14ac:dyDescent="0.2">
      <c r="A497" s="352"/>
      <c r="B497" s="38">
        <v>491</v>
      </c>
      <c r="C497" s="69" t="s">
        <v>891</v>
      </c>
      <c r="D497" s="69" t="s">
        <v>892</v>
      </c>
      <c r="E497" s="39" t="s">
        <v>914</v>
      </c>
      <c r="F497" s="81" t="s">
        <v>40</v>
      </c>
      <c r="G497" s="38">
        <v>50</v>
      </c>
      <c r="H497" s="38">
        <v>1973</v>
      </c>
      <c r="I497" s="41">
        <v>55.737000000000002</v>
      </c>
      <c r="J497" s="41">
        <v>3.6501000000000001</v>
      </c>
      <c r="K497" s="41">
        <v>4.3449999999999998</v>
      </c>
      <c r="L497" s="41">
        <v>0.42989999999999995</v>
      </c>
      <c r="M497" s="41"/>
      <c r="N497" s="41">
        <v>47.311999999999998</v>
      </c>
      <c r="O497" s="40">
        <v>2538.73</v>
      </c>
      <c r="P497" s="41">
        <v>47.311999999999998</v>
      </c>
      <c r="Q497" s="40">
        <v>2538.73</v>
      </c>
      <c r="R497" s="140">
        <v>1.8636089698392502E-2</v>
      </c>
      <c r="S497" s="41">
        <v>68.2</v>
      </c>
      <c r="T497" s="42">
        <v>1.2709813174303686</v>
      </c>
      <c r="U497" s="42">
        <v>1118.1653819035503</v>
      </c>
      <c r="V497" s="90">
        <v>76.258879045822127</v>
      </c>
    </row>
    <row r="498" spans="1:22" ht="12.75" x14ac:dyDescent="0.2">
      <c r="A498" s="352"/>
      <c r="B498" s="38">
        <v>492</v>
      </c>
      <c r="C498" s="69" t="s">
        <v>96</v>
      </c>
      <c r="D498" s="69" t="s">
        <v>97</v>
      </c>
      <c r="E498" s="59" t="s">
        <v>124</v>
      </c>
      <c r="F498" s="59"/>
      <c r="G498" s="58">
        <v>41</v>
      </c>
      <c r="H498" s="58">
        <v>1987</v>
      </c>
      <c r="I498" s="126">
        <v>51.75</v>
      </c>
      <c r="J498" s="126">
        <v>2.9782999999999999</v>
      </c>
      <c r="K498" s="126">
        <v>4.8350039999999996</v>
      </c>
      <c r="L498" s="126">
        <v>0.33670099999999997</v>
      </c>
      <c r="M498" s="126">
        <v>0</v>
      </c>
      <c r="N498" s="126">
        <v>43.599997999999999</v>
      </c>
      <c r="O498" s="184">
        <v>2323.42</v>
      </c>
      <c r="P498" s="126">
        <v>31.116101558771124</v>
      </c>
      <c r="Q498" s="184">
        <v>1658.16</v>
      </c>
      <c r="R498" s="115">
        <v>1.8765439739694072E-2</v>
      </c>
      <c r="S498" s="126">
        <v>53.4</v>
      </c>
      <c r="T498" s="146">
        <v>1.0020744820996634</v>
      </c>
      <c r="U498" s="146">
        <v>1125.9263843816443</v>
      </c>
      <c r="V498" s="147">
        <v>60.124468925979805</v>
      </c>
    </row>
    <row r="499" spans="1:22" ht="12.75" x14ac:dyDescent="0.2">
      <c r="A499" s="352"/>
      <c r="B499" s="38">
        <v>493</v>
      </c>
      <c r="C499" s="69" t="s">
        <v>236</v>
      </c>
      <c r="D499" s="69" t="s">
        <v>237</v>
      </c>
      <c r="E499" s="59" t="s">
        <v>250</v>
      </c>
      <c r="F499" s="59" t="s">
        <v>40</v>
      </c>
      <c r="G499" s="58">
        <v>14</v>
      </c>
      <c r="H499" s="58" t="s">
        <v>51</v>
      </c>
      <c r="I499" s="62">
        <v>12.738999999999999</v>
      </c>
      <c r="J499" s="62">
        <v>0.66300000000000003</v>
      </c>
      <c r="K499" s="62">
        <v>0.13900000000000001</v>
      </c>
      <c r="L499" s="62">
        <v>0</v>
      </c>
      <c r="M499" s="126">
        <v>0</v>
      </c>
      <c r="N499" s="126">
        <v>11.936999999999999</v>
      </c>
      <c r="O499" s="184">
        <v>635.91</v>
      </c>
      <c r="P499" s="126">
        <v>11.936999999999999</v>
      </c>
      <c r="Q499" s="184">
        <v>635.91</v>
      </c>
      <c r="R499" s="115">
        <v>1.8771524272302685E-2</v>
      </c>
      <c r="S499" s="126">
        <v>64.31</v>
      </c>
      <c r="T499" s="146">
        <v>1.2071967259517857</v>
      </c>
      <c r="U499" s="146">
        <v>1126.2914563381612</v>
      </c>
      <c r="V499" s="147">
        <v>72.431803557107159</v>
      </c>
    </row>
    <row r="500" spans="1:22" ht="12.75" x14ac:dyDescent="0.2">
      <c r="A500" s="352"/>
      <c r="B500" s="38">
        <v>494</v>
      </c>
      <c r="C500" s="69" t="s">
        <v>264</v>
      </c>
      <c r="D500" s="69" t="s">
        <v>265</v>
      </c>
      <c r="E500" s="69" t="s">
        <v>292</v>
      </c>
      <c r="F500" s="70" t="s">
        <v>40</v>
      </c>
      <c r="G500" s="31">
        <v>50</v>
      </c>
      <c r="H500" s="31">
        <v>1988</v>
      </c>
      <c r="I500" s="41">
        <v>57.15</v>
      </c>
      <c r="J500" s="41">
        <v>4.5251000000000001</v>
      </c>
      <c r="K500" s="41">
        <v>7.8409000000000004</v>
      </c>
      <c r="L500" s="41">
        <v>-8.8099999999999998E-2</v>
      </c>
      <c r="M500" s="41">
        <v>8.077</v>
      </c>
      <c r="N500" s="41">
        <v>36.795099999999998</v>
      </c>
      <c r="O500" s="32">
        <v>2389.81</v>
      </c>
      <c r="P500" s="41">
        <v>44.872100000000003</v>
      </c>
      <c r="Q500" s="32">
        <v>2389.81</v>
      </c>
      <c r="R500" s="140">
        <v>1.8780000000000002E-2</v>
      </c>
      <c r="S500" s="41">
        <v>70.414000000000001</v>
      </c>
      <c r="T500" s="42">
        <v>1.32</v>
      </c>
      <c r="U500" s="42">
        <v>1126.5899999999999</v>
      </c>
      <c r="V500" s="90">
        <v>79.33</v>
      </c>
    </row>
    <row r="501" spans="1:22" ht="12.75" x14ac:dyDescent="0.2">
      <c r="A501" s="352"/>
      <c r="B501" s="38">
        <v>495</v>
      </c>
      <c r="C501" s="69" t="s">
        <v>891</v>
      </c>
      <c r="D501" s="69" t="s">
        <v>892</v>
      </c>
      <c r="E501" s="39" t="s">
        <v>916</v>
      </c>
      <c r="F501" s="81" t="s">
        <v>40</v>
      </c>
      <c r="G501" s="38">
        <v>40</v>
      </c>
      <c r="H501" s="38">
        <v>1987</v>
      </c>
      <c r="I501" s="41">
        <v>52.353000000000002</v>
      </c>
      <c r="J501" s="41">
        <v>4.2320000000000002</v>
      </c>
      <c r="K501" s="41">
        <v>6.0659999999999998</v>
      </c>
      <c r="L501" s="41">
        <v>-0.254</v>
      </c>
      <c r="M501" s="41"/>
      <c r="N501" s="41">
        <v>42.308999999999997</v>
      </c>
      <c r="O501" s="40">
        <v>2248.5700000000002</v>
      </c>
      <c r="P501" s="41">
        <v>42.308999999999997</v>
      </c>
      <c r="Q501" s="40">
        <v>2248.5700000000002</v>
      </c>
      <c r="R501" s="140">
        <v>1.8815958587013078E-2</v>
      </c>
      <c r="S501" s="41">
        <v>68.2</v>
      </c>
      <c r="T501" s="42">
        <v>1.2832483756342921</v>
      </c>
      <c r="U501" s="42">
        <v>1128.9575152207847</v>
      </c>
      <c r="V501" s="90">
        <v>76.994902538057516</v>
      </c>
    </row>
    <row r="502" spans="1:22" ht="12.75" x14ac:dyDescent="0.2">
      <c r="A502" s="352"/>
      <c r="B502" s="38">
        <v>496</v>
      </c>
      <c r="C502" s="69" t="s">
        <v>891</v>
      </c>
      <c r="D502" s="69" t="s">
        <v>892</v>
      </c>
      <c r="E502" s="39" t="s">
        <v>919</v>
      </c>
      <c r="F502" s="81" t="s">
        <v>40</v>
      </c>
      <c r="G502" s="38">
        <v>22</v>
      </c>
      <c r="H502" s="38">
        <v>1988</v>
      </c>
      <c r="I502" s="41">
        <v>28.052</v>
      </c>
      <c r="J502" s="41">
        <v>1.6399000000000001</v>
      </c>
      <c r="K502" s="41">
        <v>3.59</v>
      </c>
      <c r="L502" s="41">
        <v>0.70609999999999995</v>
      </c>
      <c r="M502" s="41"/>
      <c r="N502" s="41">
        <v>22.116</v>
      </c>
      <c r="O502" s="40">
        <v>1173.7</v>
      </c>
      <c r="P502" s="41">
        <v>22.116</v>
      </c>
      <c r="Q502" s="40">
        <v>1173.7</v>
      </c>
      <c r="R502" s="140">
        <v>1.884297520661157E-2</v>
      </c>
      <c r="S502" s="41">
        <v>68.2</v>
      </c>
      <c r="T502" s="42">
        <v>1.2850909090909091</v>
      </c>
      <c r="U502" s="42">
        <v>1130.5785123966944</v>
      </c>
      <c r="V502" s="90">
        <v>77.105454545454563</v>
      </c>
    </row>
    <row r="503" spans="1:22" ht="12.75" x14ac:dyDescent="0.2">
      <c r="A503" s="352"/>
      <c r="B503" s="38">
        <v>497</v>
      </c>
      <c r="C503" s="69" t="s">
        <v>264</v>
      </c>
      <c r="D503" s="69" t="s">
        <v>265</v>
      </c>
      <c r="E503" s="69" t="s">
        <v>294</v>
      </c>
      <c r="F503" s="70" t="s">
        <v>40</v>
      </c>
      <c r="G503" s="31">
        <v>20</v>
      </c>
      <c r="H503" s="31">
        <v>1994</v>
      </c>
      <c r="I503" s="41">
        <v>31.21</v>
      </c>
      <c r="J503" s="41">
        <v>1.5084</v>
      </c>
      <c r="K503" s="41">
        <v>3.7707999999999999</v>
      </c>
      <c r="L503" s="41">
        <v>0.63363999999999998</v>
      </c>
      <c r="M503" s="41">
        <v>4.5534999999999997</v>
      </c>
      <c r="N503" s="41">
        <v>20.7437</v>
      </c>
      <c r="O503" s="32">
        <v>1326.57</v>
      </c>
      <c r="P503" s="41">
        <v>25.2972</v>
      </c>
      <c r="Q503" s="32">
        <v>1326.57</v>
      </c>
      <c r="R503" s="140">
        <v>1.907E-2</v>
      </c>
      <c r="S503" s="41">
        <v>70.414000000000001</v>
      </c>
      <c r="T503" s="42">
        <v>1.34</v>
      </c>
      <c r="U503" s="42">
        <v>1144.18</v>
      </c>
      <c r="V503" s="90">
        <v>80.569999999999993</v>
      </c>
    </row>
    <row r="504" spans="1:22" ht="12.75" x14ac:dyDescent="0.2">
      <c r="A504" s="352"/>
      <c r="B504" s="38">
        <v>498</v>
      </c>
      <c r="C504" s="69" t="s">
        <v>264</v>
      </c>
      <c r="D504" s="69" t="s">
        <v>265</v>
      </c>
      <c r="E504" s="69" t="s">
        <v>297</v>
      </c>
      <c r="F504" s="70" t="s">
        <v>40</v>
      </c>
      <c r="G504" s="31">
        <v>42</v>
      </c>
      <c r="H504" s="31">
        <v>1994</v>
      </c>
      <c r="I504" s="41">
        <v>52.42</v>
      </c>
      <c r="J504" s="41">
        <v>3.2322000000000002</v>
      </c>
      <c r="K504" s="41">
        <v>7.0286</v>
      </c>
      <c r="L504" s="41">
        <v>0.23580000000000001</v>
      </c>
      <c r="M504" s="41">
        <v>5.8693</v>
      </c>
      <c r="N504" s="41">
        <v>36.054119999999998</v>
      </c>
      <c r="O504" s="32">
        <v>2189.9699999999998</v>
      </c>
      <c r="P504" s="41">
        <v>41.923400000000001</v>
      </c>
      <c r="Q504" s="32">
        <v>2189.9699999999998</v>
      </c>
      <c r="R504" s="140">
        <v>1.9140000000000001E-2</v>
      </c>
      <c r="S504" s="41">
        <v>70.414000000000001</v>
      </c>
      <c r="T504" s="42">
        <v>1.35</v>
      </c>
      <c r="U504" s="42">
        <v>1148.5999999999999</v>
      </c>
      <c r="V504" s="90">
        <v>80.88</v>
      </c>
    </row>
    <row r="505" spans="1:22" ht="12.75" x14ac:dyDescent="0.2">
      <c r="A505" s="352"/>
      <c r="B505" s="38">
        <v>499</v>
      </c>
      <c r="C505" s="69" t="s">
        <v>932</v>
      </c>
      <c r="D505" s="69" t="s">
        <v>933</v>
      </c>
      <c r="E505" s="59" t="s">
        <v>943</v>
      </c>
      <c r="F505" s="59" t="s">
        <v>40</v>
      </c>
      <c r="G505" s="58">
        <v>48</v>
      </c>
      <c r="H505" s="58">
        <v>1979</v>
      </c>
      <c r="I505" s="126">
        <v>57.5</v>
      </c>
      <c r="J505" s="126">
        <v>5.0460000000000003</v>
      </c>
      <c r="K505" s="126">
        <v>7.06</v>
      </c>
      <c r="L505" s="126">
        <v>-0.8</v>
      </c>
      <c r="M505" s="126">
        <v>8.3000000000000007</v>
      </c>
      <c r="N505" s="126">
        <v>37.433</v>
      </c>
      <c r="O505" s="184">
        <v>2409</v>
      </c>
      <c r="P505" s="126">
        <v>46.204000000000001</v>
      </c>
      <c r="Q505" s="184">
        <v>2409</v>
      </c>
      <c r="R505" s="115">
        <v>1.9179742631797426E-2</v>
      </c>
      <c r="S505" s="126">
        <v>55.6</v>
      </c>
      <c r="T505" s="146">
        <v>1.066393690327937</v>
      </c>
      <c r="U505" s="146">
        <v>1150.7845579078455</v>
      </c>
      <c r="V505" s="147">
        <v>63.983621419676211</v>
      </c>
    </row>
    <row r="506" spans="1:22" ht="12.75" x14ac:dyDescent="0.2">
      <c r="A506" s="352"/>
      <c r="B506" s="38">
        <v>500</v>
      </c>
      <c r="C506" s="69" t="s">
        <v>608</v>
      </c>
      <c r="D506" s="69" t="s">
        <v>614</v>
      </c>
      <c r="E506" s="39" t="s">
        <v>619</v>
      </c>
      <c r="F506" s="81" t="s">
        <v>40</v>
      </c>
      <c r="G506" s="38">
        <v>26</v>
      </c>
      <c r="H506" s="38" t="s">
        <v>610</v>
      </c>
      <c r="I506" s="41">
        <v>36.887999999999998</v>
      </c>
      <c r="J506" s="41">
        <v>3.2109999999999999</v>
      </c>
      <c r="K506" s="41">
        <v>5.3739999999999997</v>
      </c>
      <c r="L506" s="41">
        <v>0.35899999999999999</v>
      </c>
      <c r="M506" s="41"/>
      <c r="N506" s="41">
        <v>27.943999999999999</v>
      </c>
      <c r="O506" s="40">
        <v>1444.65</v>
      </c>
      <c r="P506" s="41">
        <v>27.94</v>
      </c>
      <c r="Q506" s="40">
        <v>1444.65</v>
      </c>
      <c r="R506" s="140">
        <v>1.934E-2</v>
      </c>
      <c r="S506" s="41">
        <v>72.92</v>
      </c>
      <c r="T506" s="42">
        <v>1.41</v>
      </c>
      <c r="U506" s="42">
        <v>1160.5899999999999</v>
      </c>
      <c r="V506" s="90">
        <v>84.63</v>
      </c>
    </row>
    <row r="507" spans="1:22" ht="12.75" x14ac:dyDescent="0.2">
      <c r="A507" s="352"/>
      <c r="B507" s="38">
        <v>501</v>
      </c>
      <c r="C507" s="69" t="s">
        <v>608</v>
      </c>
      <c r="D507" s="69" t="s">
        <v>614</v>
      </c>
      <c r="E507" s="39" t="s">
        <v>617</v>
      </c>
      <c r="F507" s="81" t="s">
        <v>40</v>
      </c>
      <c r="G507" s="38">
        <v>60</v>
      </c>
      <c r="H507" s="38" t="s">
        <v>610</v>
      </c>
      <c r="I507" s="41">
        <v>62.11</v>
      </c>
      <c r="J507" s="41">
        <v>4.8010000000000002</v>
      </c>
      <c r="K507" s="41">
        <v>8.4459999999999997</v>
      </c>
      <c r="L507" s="41"/>
      <c r="M507" s="41"/>
      <c r="N507" s="41">
        <v>48.863</v>
      </c>
      <c r="O507" s="40">
        <v>2501.58</v>
      </c>
      <c r="P507" s="41">
        <v>48.86</v>
      </c>
      <c r="Q507" s="40">
        <v>2501.58</v>
      </c>
      <c r="R507" s="140">
        <v>1.9529999999999999E-2</v>
      </c>
      <c r="S507" s="41">
        <v>72.92</v>
      </c>
      <c r="T507" s="42">
        <v>1.42</v>
      </c>
      <c r="U507" s="42">
        <v>1171.97</v>
      </c>
      <c r="V507" s="90">
        <v>85.46</v>
      </c>
    </row>
    <row r="508" spans="1:22" ht="12.75" x14ac:dyDescent="0.2">
      <c r="A508" s="352"/>
      <c r="B508" s="38">
        <v>502</v>
      </c>
      <c r="C508" s="69" t="s">
        <v>496</v>
      </c>
      <c r="D508" s="69" t="s">
        <v>497</v>
      </c>
      <c r="E508" s="39" t="s">
        <v>525</v>
      </c>
      <c r="F508" s="81" t="s">
        <v>40</v>
      </c>
      <c r="G508" s="38">
        <v>25</v>
      </c>
      <c r="H508" s="38">
        <v>1984</v>
      </c>
      <c r="I508" s="41">
        <v>32.1</v>
      </c>
      <c r="J508" s="41">
        <v>5.4</v>
      </c>
      <c r="K508" s="41">
        <v>4.5</v>
      </c>
      <c r="L508" s="41">
        <v>-3.2</v>
      </c>
      <c r="M508" s="41">
        <v>0</v>
      </c>
      <c r="N508" s="41">
        <v>25.4</v>
      </c>
      <c r="O508" s="40"/>
      <c r="P508" s="41">
        <v>25.4</v>
      </c>
      <c r="Q508" s="40">
        <v>1299.7</v>
      </c>
      <c r="R508" s="140">
        <v>1.9539999999999998E-2</v>
      </c>
      <c r="S508" s="41">
        <v>74.400000000000006</v>
      </c>
      <c r="T508" s="42">
        <v>1.45</v>
      </c>
      <c r="U508" s="42">
        <v>1172.32</v>
      </c>
      <c r="V508" s="90">
        <v>87.22</v>
      </c>
    </row>
    <row r="509" spans="1:22" ht="12.75" x14ac:dyDescent="0.2">
      <c r="A509" s="352"/>
      <c r="B509" s="38">
        <v>503</v>
      </c>
      <c r="C509" s="69" t="s">
        <v>195</v>
      </c>
      <c r="D509" s="69" t="s">
        <v>372</v>
      </c>
      <c r="E509" s="59" t="s">
        <v>566</v>
      </c>
      <c r="F509" s="59" t="s">
        <v>40</v>
      </c>
      <c r="G509" s="58">
        <v>45</v>
      </c>
      <c r="H509" s="58">
        <v>1986</v>
      </c>
      <c r="I509" s="126">
        <v>58.514539999999997</v>
      </c>
      <c r="J509" s="126">
        <v>3.7230000000000003</v>
      </c>
      <c r="K509" s="126">
        <v>9.7309199999999993</v>
      </c>
      <c r="L509" s="126">
        <v>-0.86646000000000001</v>
      </c>
      <c r="M509" s="126"/>
      <c r="N509" s="126">
        <v>45.927079999999997</v>
      </c>
      <c r="O509" s="184">
        <v>2341.9299999999998</v>
      </c>
      <c r="P509" s="126">
        <v>45.927079999999997</v>
      </c>
      <c r="Q509" s="184">
        <v>2341.9299999999998</v>
      </c>
      <c r="R509" s="115">
        <v>1.9610782559683678E-2</v>
      </c>
      <c r="S509" s="126">
        <v>55.15</v>
      </c>
      <c r="T509" s="146">
        <v>1.0815346581665548</v>
      </c>
      <c r="U509" s="146">
        <v>1176.6469535810206</v>
      </c>
      <c r="V509" s="147">
        <v>64.892079489993293</v>
      </c>
    </row>
    <row r="510" spans="1:22" ht="12.75" x14ac:dyDescent="0.2">
      <c r="A510" s="352"/>
      <c r="B510" s="38">
        <v>504</v>
      </c>
      <c r="C510" s="69" t="s">
        <v>195</v>
      </c>
      <c r="D510" s="69" t="s">
        <v>372</v>
      </c>
      <c r="E510" s="59" t="s">
        <v>736</v>
      </c>
      <c r="F510" s="59" t="s">
        <v>40</v>
      </c>
      <c r="G510" s="58">
        <v>54</v>
      </c>
      <c r="H510" s="58">
        <v>1978</v>
      </c>
      <c r="I510" s="126">
        <v>74.051850999999999</v>
      </c>
      <c r="J510" s="126">
        <v>6.1710000000000003</v>
      </c>
      <c r="K510" s="126">
        <v>9.2283200000000001</v>
      </c>
      <c r="L510" s="126">
        <v>-0.15814900000000001</v>
      </c>
      <c r="M510" s="126"/>
      <c r="N510" s="126">
        <v>58.810680000000005</v>
      </c>
      <c r="O510" s="184">
        <v>2984.26</v>
      </c>
      <c r="P510" s="126">
        <v>58.810680000000005</v>
      </c>
      <c r="Q510" s="184">
        <v>2984.26</v>
      </c>
      <c r="R510" s="115">
        <v>1.9706955828245529E-2</v>
      </c>
      <c r="S510" s="126">
        <v>55.15</v>
      </c>
      <c r="T510" s="146">
        <v>1.0868386139277408</v>
      </c>
      <c r="U510" s="146">
        <v>1182.4173496947317</v>
      </c>
      <c r="V510" s="147">
        <v>65.210316835664457</v>
      </c>
    </row>
    <row r="511" spans="1:22" ht="12.75" x14ac:dyDescent="0.2">
      <c r="A511" s="352"/>
      <c r="B511" s="38">
        <v>505</v>
      </c>
      <c r="C511" s="69" t="s">
        <v>195</v>
      </c>
      <c r="D511" s="69" t="s">
        <v>372</v>
      </c>
      <c r="E511" s="59" t="s">
        <v>737</v>
      </c>
      <c r="F511" s="59" t="s">
        <v>40</v>
      </c>
      <c r="G511" s="58">
        <v>40</v>
      </c>
      <c r="H511" s="58">
        <v>1985</v>
      </c>
      <c r="I511" s="126">
        <v>43.0655</v>
      </c>
      <c r="J511" s="126">
        <v>3.7230000000000003</v>
      </c>
      <c r="K511" s="126">
        <v>7.5313860000000004</v>
      </c>
      <c r="L511" s="126">
        <v>-0.52649999999999997</v>
      </c>
      <c r="M511" s="126"/>
      <c r="N511" s="126">
        <v>32.337614000000002</v>
      </c>
      <c r="O511" s="184">
        <v>1638.65</v>
      </c>
      <c r="P511" s="126">
        <v>32.337614000000002</v>
      </c>
      <c r="Q511" s="184">
        <v>1638.65</v>
      </c>
      <c r="R511" s="115">
        <v>1.9734302016904161E-2</v>
      </c>
      <c r="S511" s="126">
        <v>55.15</v>
      </c>
      <c r="T511" s="146">
        <v>1.0883467562322644</v>
      </c>
      <c r="U511" s="146">
        <v>1184.0581210142495</v>
      </c>
      <c r="V511" s="147">
        <v>65.300805373935859</v>
      </c>
    </row>
    <row r="512" spans="1:22" ht="12.75" x14ac:dyDescent="0.2">
      <c r="A512" s="352"/>
      <c r="B512" s="38">
        <v>506</v>
      </c>
      <c r="C512" s="69" t="s">
        <v>195</v>
      </c>
      <c r="D512" s="69" t="s">
        <v>372</v>
      </c>
      <c r="E512" s="59" t="s">
        <v>738</v>
      </c>
      <c r="F512" s="59" t="s">
        <v>40</v>
      </c>
      <c r="G512" s="58">
        <v>65</v>
      </c>
      <c r="H512" s="58">
        <v>1988</v>
      </c>
      <c r="I512" s="126">
        <v>60.791199999999996</v>
      </c>
      <c r="J512" s="126">
        <v>3.774</v>
      </c>
      <c r="K512" s="126">
        <v>11.429266</v>
      </c>
      <c r="L512" s="126">
        <v>-0.75879999999999992</v>
      </c>
      <c r="M512" s="126"/>
      <c r="N512" s="126">
        <v>46.346733999999998</v>
      </c>
      <c r="O512" s="184">
        <v>2344.89</v>
      </c>
      <c r="P512" s="126">
        <v>46.346733999999998</v>
      </c>
      <c r="Q512" s="184">
        <v>2344.89</v>
      </c>
      <c r="R512" s="115">
        <v>1.9764992814161858E-2</v>
      </c>
      <c r="S512" s="126">
        <v>55.15</v>
      </c>
      <c r="T512" s="146">
        <v>1.0900393537010264</v>
      </c>
      <c r="U512" s="146">
        <v>1185.8995688497114</v>
      </c>
      <c r="V512" s="147">
        <v>65.402361222061586</v>
      </c>
    </row>
    <row r="513" spans="1:22" ht="12.75" x14ac:dyDescent="0.2">
      <c r="A513" s="352"/>
      <c r="B513" s="38">
        <v>507</v>
      </c>
      <c r="C513" s="69" t="s">
        <v>195</v>
      </c>
      <c r="D513" s="69" t="s">
        <v>372</v>
      </c>
      <c r="E513" s="59" t="s">
        <v>739</v>
      </c>
      <c r="F513" s="59" t="s">
        <v>40</v>
      </c>
      <c r="G513" s="58">
        <v>75</v>
      </c>
      <c r="H513" s="58">
        <v>1981</v>
      </c>
      <c r="I513" s="126">
        <v>102.09828899999999</v>
      </c>
      <c r="J513" s="126">
        <v>7.548</v>
      </c>
      <c r="K513" s="126">
        <v>13.838480000000001</v>
      </c>
      <c r="L513" s="126">
        <v>1.4122890000000001</v>
      </c>
      <c r="M513" s="126"/>
      <c r="N513" s="126">
        <v>79.299520000000001</v>
      </c>
      <c r="O513" s="184">
        <v>4002.6600000000003</v>
      </c>
      <c r="P513" s="126">
        <v>79.299520000000001</v>
      </c>
      <c r="Q513" s="184">
        <v>4002.6600000000003</v>
      </c>
      <c r="R513" s="115">
        <v>1.9811705216031338E-2</v>
      </c>
      <c r="S513" s="126">
        <v>55.15</v>
      </c>
      <c r="T513" s="146">
        <v>1.0926155426641282</v>
      </c>
      <c r="U513" s="146">
        <v>1188.7023129618804</v>
      </c>
      <c r="V513" s="147">
        <v>65.556932559847695</v>
      </c>
    </row>
    <row r="514" spans="1:22" ht="12.75" x14ac:dyDescent="0.2">
      <c r="A514" s="352"/>
      <c r="B514" s="38">
        <v>508</v>
      </c>
      <c r="C514" s="69" t="s">
        <v>264</v>
      </c>
      <c r="D514" s="69" t="s">
        <v>265</v>
      </c>
      <c r="E514" s="70" t="s">
        <v>298</v>
      </c>
      <c r="F514" s="70" t="s">
        <v>40</v>
      </c>
      <c r="G514" s="31">
        <v>26</v>
      </c>
      <c r="H514" s="71">
        <v>1998</v>
      </c>
      <c r="I514" s="41">
        <v>44.55</v>
      </c>
      <c r="J514" s="41">
        <v>2.2086999999999999</v>
      </c>
      <c r="K514" s="41">
        <v>5.5071000000000003</v>
      </c>
      <c r="L514" s="41">
        <v>0.85129999999999995</v>
      </c>
      <c r="M514" s="41">
        <v>0</v>
      </c>
      <c r="N514" s="41">
        <v>35.982900000000001</v>
      </c>
      <c r="O514" s="32">
        <v>1812.49</v>
      </c>
      <c r="P514" s="41">
        <v>35.982900000000001</v>
      </c>
      <c r="Q514" s="32">
        <v>1812.49</v>
      </c>
      <c r="R514" s="140">
        <v>1.985E-2</v>
      </c>
      <c r="S514" s="41">
        <v>70.414000000000001</v>
      </c>
      <c r="T514" s="42">
        <v>1.4</v>
      </c>
      <c r="U514" s="42">
        <v>1191.17</v>
      </c>
      <c r="V514" s="90">
        <v>83.87</v>
      </c>
    </row>
    <row r="515" spans="1:22" ht="12.75" x14ac:dyDescent="0.2">
      <c r="A515" s="352"/>
      <c r="B515" s="38">
        <v>509</v>
      </c>
      <c r="C515" s="69" t="s">
        <v>496</v>
      </c>
      <c r="D515" s="69" t="s">
        <v>497</v>
      </c>
      <c r="E515" s="39" t="s">
        <v>519</v>
      </c>
      <c r="F515" s="81" t="s">
        <v>40</v>
      </c>
      <c r="G515" s="38">
        <v>12</v>
      </c>
      <c r="H515" s="38">
        <v>1960</v>
      </c>
      <c r="I515" s="41">
        <v>14.4</v>
      </c>
      <c r="J515" s="41">
        <v>1.2</v>
      </c>
      <c r="K515" s="41">
        <v>2</v>
      </c>
      <c r="L515" s="41">
        <v>0</v>
      </c>
      <c r="M515" s="41">
        <v>1.9</v>
      </c>
      <c r="N515" s="41">
        <v>9.3000000000000007</v>
      </c>
      <c r="O515" s="40"/>
      <c r="P515" s="41">
        <v>11.2</v>
      </c>
      <c r="Q515" s="40">
        <v>559.70000000000005</v>
      </c>
      <c r="R515" s="140">
        <v>1.993E-2</v>
      </c>
      <c r="S515" s="41">
        <v>74.400000000000006</v>
      </c>
      <c r="T515" s="42">
        <v>1.48</v>
      </c>
      <c r="U515" s="42">
        <v>1195.93</v>
      </c>
      <c r="V515" s="90">
        <v>88.98</v>
      </c>
    </row>
    <row r="516" spans="1:22" ht="12.75" x14ac:dyDescent="0.2">
      <c r="A516" s="352"/>
      <c r="B516" s="38">
        <v>510</v>
      </c>
      <c r="C516" s="69" t="s">
        <v>891</v>
      </c>
      <c r="D516" s="69" t="s">
        <v>892</v>
      </c>
      <c r="E516" s="39" t="s">
        <v>920</v>
      </c>
      <c r="F516" s="81" t="s">
        <v>40</v>
      </c>
      <c r="G516" s="38">
        <v>22</v>
      </c>
      <c r="H516" s="38">
        <v>1992</v>
      </c>
      <c r="I516" s="41">
        <v>28.23</v>
      </c>
      <c r="J516" s="41">
        <v>1.7457</v>
      </c>
      <c r="K516" s="41">
        <v>3.0579999999999998</v>
      </c>
      <c r="L516" s="41">
        <v>0.14129999999999998</v>
      </c>
      <c r="M516" s="41"/>
      <c r="N516" s="41">
        <v>23.285</v>
      </c>
      <c r="O516" s="40">
        <v>1161.4000000000001</v>
      </c>
      <c r="P516" s="41">
        <v>23.285</v>
      </c>
      <c r="Q516" s="40">
        <v>1161.4000000000001</v>
      </c>
      <c r="R516" s="140">
        <v>2.0049078698122953E-2</v>
      </c>
      <c r="S516" s="41">
        <v>68.2</v>
      </c>
      <c r="T516" s="42">
        <v>1.3673471672119855</v>
      </c>
      <c r="U516" s="42">
        <v>1202.9447218873772</v>
      </c>
      <c r="V516" s="90">
        <v>82.040830032719128</v>
      </c>
    </row>
    <row r="517" spans="1:22" ht="12.75" x14ac:dyDescent="0.2">
      <c r="A517" s="352"/>
      <c r="B517" s="38">
        <v>511</v>
      </c>
      <c r="C517" s="69" t="s">
        <v>195</v>
      </c>
      <c r="D517" s="69" t="s">
        <v>372</v>
      </c>
      <c r="E517" s="59" t="s">
        <v>740</v>
      </c>
      <c r="F517" s="59" t="s">
        <v>40</v>
      </c>
      <c r="G517" s="58">
        <v>16</v>
      </c>
      <c r="H517" s="58" t="s">
        <v>51</v>
      </c>
      <c r="I517" s="126">
        <v>24.907139999999998</v>
      </c>
      <c r="J517" s="126">
        <v>1.4790000000000001</v>
      </c>
      <c r="K517" s="126">
        <v>4.1084070000000006</v>
      </c>
      <c r="L517" s="126">
        <v>0.28914000000000001</v>
      </c>
      <c r="M517" s="126"/>
      <c r="N517" s="126">
        <v>19.030593</v>
      </c>
      <c r="O517" s="184">
        <v>948.66</v>
      </c>
      <c r="P517" s="126">
        <v>19.030593</v>
      </c>
      <c r="Q517" s="184">
        <v>948.66</v>
      </c>
      <c r="R517" s="115">
        <v>2.0060499019669852E-2</v>
      </c>
      <c r="S517" s="126">
        <v>55.15</v>
      </c>
      <c r="T517" s="146">
        <v>1.1063365209347922</v>
      </c>
      <c r="U517" s="146">
        <v>1203.6299411801913</v>
      </c>
      <c r="V517" s="147">
        <v>66.380191256087556</v>
      </c>
    </row>
    <row r="518" spans="1:22" ht="12.75" x14ac:dyDescent="0.2">
      <c r="A518" s="352"/>
      <c r="B518" s="38">
        <v>512</v>
      </c>
      <c r="C518" s="69" t="s">
        <v>137</v>
      </c>
      <c r="D518" s="69" t="s">
        <v>138</v>
      </c>
      <c r="E518" s="59" t="s">
        <v>646</v>
      </c>
      <c r="F518" s="59"/>
      <c r="G518" s="58">
        <v>99</v>
      </c>
      <c r="H518" s="58">
        <v>1978</v>
      </c>
      <c r="I518" s="126">
        <v>132.7021</v>
      </c>
      <c r="J518" s="126">
        <v>15.5799</v>
      </c>
      <c r="K518" s="126">
        <v>9.9</v>
      </c>
      <c r="L518" s="126">
        <v>-0.23019999999999999</v>
      </c>
      <c r="M518" s="126">
        <v>0</v>
      </c>
      <c r="N518" s="126">
        <v>107.4524</v>
      </c>
      <c r="O518" s="184">
        <v>5350.13</v>
      </c>
      <c r="P518" s="184">
        <v>107.4524</v>
      </c>
      <c r="Q518" s="184">
        <v>5350.13</v>
      </c>
      <c r="R518" s="115">
        <v>2.0084072723466531E-2</v>
      </c>
      <c r="S518" s="126">
        <v>58.97</v>
      </c>
      <c r="T518" s="146">
        <v>1.1843577685028213</v>
      </c>
      <c r="U518" s="146">
        <v>1205.044363407992</v>
      </c>
      <c r="V518" s="147">
        <v>71.061466110169292</v>
      </c>
    </row>
    <row r="519" spans="1:22" ht="12.75" x14ac:dyDescent="0.2">
      <c r="A519" s="352"/>
      <c r="B519" s="38">
        <v>513</v>
      </c>
      <c r="C519" s="233" t="s">
        <v>141</v>
      </c>
      <c r="D519" s="233" t="s">
        <v>142</v>
      </c>
      <c r="E519" s="234" t="s">
        <v>154</v>
      </c>
      <c r="F519" s="235"/>
      <c r="G519" s="236">
        <v>33</v>
      </c>
      <c r="H519" s="237" t="s">
        <v>51</v>
      </c>
      <c r="I519" s="238">
        <v>35.92</v>
      </c>
      <c r="J519" s="239">
        <v>2.4500000000000002</v>
      </c>
      <c r="K519" s="239">
        <v>4.88</v>
      </c>
      <c r="L519" s="239"/>
      <c r="M519" s="239">
        <v>5.1461999999999994</v>
      </c>
      <c r="N519" s="239">
        <v>23.4438</v>
      </c>
      <c r="O519" s="240">
        <v>1419.26</v>
      </c>
      <c r="P519" s="239">
        <v>28.59</v>
      </c>
      <c r="Q519" s="240">
        <v>1419.26</v>
      </c>
      <c r="R519" s="241">
        <v>2.0144300550991361E-2</v>
      </c>
      <c r="S519" s="242">
        <v>61.8</v>
      </c>
      <c r="T519" s="243">
        <v>1.244917774051266</v>
      </c>
      <c r="U519" s="243">
        <v>1208.6580330594816</v>
      </c>
      <c r="V519" s="321">
        <v>74.695066443075959</v>
      </c>
    </row>
    <row r="520" spans="1:22" ht="12.75" x14ac:dyDescent="0.2">
      <c r="A520" s="352"/>
      <c r="B520" s="38">
        <v>514</v>
      </c>
      <c r="C520" s="69" t="s">
        <v>428</v>
      </c>
      <c r="D520" s="69" t="s">
        <v>434</v>
      </c>
      <c r="E520" s="59" t="s">
        <v>774</v>
      </c>
      <c r="F520" s="59" t="s">
        <v>40</v>
      </c>
      <c r="G520" s="58">
        <v>22</v>
      </c>
      <c r="H520" s="58">
        <v>1986</v>
      </c>
      <c r="I520" s="126">
        <v>29.524000000000001</v>
      </c>
      <c r="J520" s="126">
        <v>1.944064</v>
      </c>
      <c r="K520" s="126">
        <v>4.084911</v>
      </c>
      <c r="L520" s="126">
        <v>0.25250600000000001</v>
      </c>
      <c r="M520" s="126">
        <v>0</v>
      </c>
      <c r="N520" s="126">
        <v>23.242519000000001</v>
      </c>
      <c r="O520" s="184">
        <v>1153.1600000000001</v>
      </c>
      <c r="P520" s="126">
        <v>23.242519000000001</v>
      </c>
      <c r="Q520" s="184">
        <v>1153.1600000000001</v>
      </c>
      <c r="R520" s="115">
        <v>2.0150000000000001E-2</v>
      </c>
      <c r="S520" s="126">
        <v>72.266999999999996</v>
      </c>
      <c r="T520" s="146">
        <v>1.4561800499999999</v>
      </c>
      <c r="U520" s="146">
        <v>1209</v>
      </c>
      <c r="V520" s="147">
        <v>87.370802999999995</v>
      </c>
    </row>
    <row r="521" spans="1:22" ht="12.75" x14ac:dyDescent="0.2">
      <c r="A521" s="352"/>
      <c r="B521" s="38">
        <v>515</v>
      </c>
      <c r="C521" s="69" t="s">
        <v>891</v>
      </c>
      <c r="D521" s="69" t="s">
        <v>892</v>
      </c>
      <c r="E521" s="39" t="s">
        <v>922</v>
      </c>
      <c r="F521" s="81" t="s">
        <v>40</v>
      </c>
      <c r="G521" s="38">
        <v>40</v>
      </c>
      <c r="H521" s="38">
        <v>1983</v>
      </c>
      <c r="I521" s="41">
        <v>52.497999999999998</v>
      </c>
      <c r="J521" s="41">
        <v>2.8301500000000002</v>
      </c>
      <c r="K521" s="41">
        <v>7.5069999999999997</v>
      </c>
      <c r="L521" s="41">
        <v>0.33184999999999976</v>
      </c>
      <c r="M521" s="41"/>
      <c r="N521" s="41">
        <v>41.829000000000001</v>
      </c>
      <c r="O521" s="40">
        <v>2067.7600000000002</v>
      </c>
      <c r="P521" s="41">
        <v>41.829000000000001</v>
      </c>
      <c r="Q521" s="40">
        <v>2067.7600000000002</v>
      </c>
      <c r="R521" s="140">
        <v>2.0229136843734282E-2</v>
      </c>
      <c r="S521" s="41">
        <v>68.2</v>
      </c>
      <c r="T521" s="42">
        <v>1.3796271327426781</v>
      </c>
      <c r="U521" s="42">
        <v>1213.7482106240568</v>
      </c>
      <c r="V521" s="90">
        <v>82.777627964560679</v>
      </c>
    </row>
    <row r="522" spans="1:22" ht="12.75" x14ac:dyDescent="0.2">
      <c r="A522" s="352"/>
      <c r="B522" s="38">
        <v>516</v>
      </c>
      <c r="C522" s="69" t="s">
        <v>195</v>
      </c>
      <c r="D522" s="69" t="s">
        <v>372</v>
      </c>
      <c r="E522" s="59" t="s">
        <v>741</v>
      </c>
      <c r="F522" s="59" t="s">
        <v>40</v>
      </c>
      <c r="G522" s="58">
        <v>45</v>
      </c>
      <c r="H522" s="58">
        <v>1975</v>
      </c>
      <c r="I522" s="126">
        <v>59.09096000000001</v>
      </c>
      <c r="J522" s="126">
        <v>4.5389999999999997</v>
      </c>
      <c r="K522" s="126">
        <v>8.3069930000000003</v>
      </c>
      <c r="L522" s="126">
        <v>-0.78703999999999996</v>
      </c>
      <c r="M522" s="126"/>
      <c r="N522" s="126">
        <v>47.032007000000007</v>
      </c>
      <c r="O522" s="184">
        <v>2322.44</v>
      </c>
      <c r="P522" s="126">
        <v>47.032007000000007</v>
      </c>
      <c r="Q522" s="184">
        <v>2322.44</v>
      </c>
      <c r="R522" s="115">
        <v>2.0251118220492244E-2</v>
      </c>
      <c r="S522" s="126">
        <v>55.15</v>
      </c>
      <c r="T522" s="146">
        <v>1.1168491698601473</v>
      </c>
      <c r="U522" s="146">
        <v>1215.0670932295347</v>
      </c>
      <c r="V522" s="147">
        <v>67.010950191608828</v>
      </c>
    </row>
    <row r="523" spans="1:22" ht="12.75" x14ac:dyDescent="0.2">
      <c r="A523" s="352"/>
      <c r="B523" s="38">
        <v>517</v>
      </c>
      <c r="C523" s="69" t="s">
        <v>195</v>
      </c>
      <c r="D523" s="69" t="s">
        <v>372</v>
      </c>
      <c r="E523" s="59" t="s">
        <v>567</v>
      </c>
      <c r="F523" s="59" t="s">
        <v>40</v>
      </c>
      <c r="G523" s="58">
        <v>54</v>
      </c>
      <c r="H523" s="58">
        <v>1985</v>
      </c>
      <c r="I523" s="126">
        <v>75.398719999999997</v>
      </c>
      <c r="J523" s="126">
        <v>7.3440000000000003</v>
      </c>
      <c r="K523" s="126">
        <v>6.1861530000000009</v>
      </c>
      <c r="L523" s="126">
        <v>1.22472</v>
      </c>
      <c r="M523" s="126"/>
      <c r="N523" s="126">
        <v>60.643846999999994</v>
      </c>
      <c r="O523" s="184">
        <v>2994.56</v>
      </c>
      <c r="P523" s="126">
        <v>60.643846999999994</v>
      </c>
      <c r="Q523" s="184">
        <v>2994.56</v>
      </c>
      <c r="R523" s="115">
        <v>2.025133809307544E-2</v>
      </c>
      <c r="S523" s="126">
        <v>55.15</v>
      </c>
      <c r="T523" s="146">
        <v>1.1168612958331106</v>
      </c>
      <c r="U523" s="146">
        <v>1215.0802855845263</v>
      </c>
      <c r="V523" s="147">
        <v>67.011677749986632</v>
      </c>
    </row>
    <row r="524" spans="1:22" ht="12.75" x14ac:dyDescent="0.2">
      <c r="A524" s="352"/>
      <c r="B524" s="38">
        <v>518</v>
      </c>
      <c r="C524" s="69" t="s">
        <v>195</v>
      </c>
      <c r="D524" s="69" t="s">
        <v>372</v>
      </c>
      <c r="E524" s="59" t="s">
        <v>742</v>
      </c>
      <c r="F524" s="59" t="s">
        <v>40</v>
      </c>
      <c r="G524" s="58">
        <v>72</v>
      </c>
      <c r="H524" s="58">
        <v>1988</v>
      </c>
      <c r="I524" s="126">
        <v>73.350700000000003</v>
      </c>
      <c r="J524" s="126">
        <v>4.5389999999999997</v>
      </c>
      <c r="K524" s="126">
        <v>13.194467</v>
      </c>
      <c r="L524" s="126">
        <v>-1.4103000000000001</v>
      </c>
      <c r="M524" s="126"/>
      <c r="N524" s="126">
        <v>57.027533000000005</v>
      </c>
      <c r="O524" s="184">
        <v>2804.14</v>
      </c>
      <c r="P524" s="126">
        <v>57.027533000000005</v>
      </c>
      <c r="Q524" s="184">
        <v>2804.14</v>
      </c>
      <c r="R524" s="115">
        <v>2.0336906502528406E-2</v>
      </c>
      <c r="S524" s="126">
        <v>55.15</v>
      </c>
      <c r="T524" s="146">
        <v>1.1215803936144415</v>
      </c>
      <c r="U524" s="146">
        <v>1220.2143901517045</v>
      </c>
      <c r="V524" s="147">
        <v>67.294823616866509</v>
      </c>
    </row>
    <row r="525" spans="1:22" ht="12.75" x14ac:dyDescent="0.2">
      <c r="A525" s="352"/>
      <c r="B525" s="38">
        <v>519</v>
      </c>
      <c r="C525" s="233" t="s">
        <v>141</v>
      </c>
      <c r="D525" s="233" t="s">
        <v>142</v>
      </c>
      <c r="E525" s="234" t="s">
        <v>155</v>
      </c>
      <c r="F525" s="235"/>
      <c r="G525" s="236">
        <v>76</v>
      </c>
      <c r="H525" s="237" t="s">
        <v>51</v>
      </c>
      <c r="I525" s="238">
        <v>43.81</v>
      </c>
      <c r="J525" s="239">
        <v>4.4800000000000004</v>
      </c>
      <c r="K525" s="239">
        <v>0</v>
      </c>
      <c r="L525" s="239"/>
      <c r="M525" s="239">
        <v>7.0793999999999997</v>
      </c>
      <c r="N525" s="239">
        <v>32.250599999999999</v>
      </c>
      <c r="O525" s="240">
        <v>1931.61</v>
      </c>
      <c r="P525" s="239">
        <v>39.33</v>
      </c>
      <c r="Q525" s="240">
        <v>1931.61</v>
      </c>
      <c r="R525" s="241">
        <v>2.0361253047975522E-2</v>
      </c>
      <c r="S525" s="242">
        <v>61.8</v>
      </c>
      <c r="T525" s="243">
        <v>1.2583254383648872</v>
      </c>
      <c r="U525" s="243">
        <v>1221.6751828785314</v>
      </c>
      <c r="V525" s="321">
        <v>75.499526301893226</v>
      </c>
    </row>
    <row r="526" spans="1:22" ht="12.75" x14ac:dyDescent="0.2">
      <c r="A526" s="352"/>
      <c r="B526" s="38">
        <v>520</v>
      </c>
      <c r="C526" s="69" t="s">
        <v>195</v>
      </c>
      <c r="D526" s="69" t="s">
        <v>372</v>
      </c>
      <c r="E526" s="59" t="s">
        <v>743</v>
      </c>
      <c r="F526" s="59" t="s">
        <v>40</v>
      </c>
      <c r="G526" s="58">
        <v>45</v>
      </c>
      <c r="H526" s="58">
        <v>1976</v>
      </c>
      <c r="I526" s="126">
        <v>56.052980000000005</v>
      </c>
      <c r="J526" s="126">
        <v>3.8760000000000003</v>
      </c>
      <c r="K526" s="126">
        <v>6.2373460000000005</v>
      </c>
      <c r="L526" s="126">
        <v>-1.6200200000000002</v>
      </c>
      <c r="M526" s="126"/>
      <c r="N526" s="126">
        <v>47.559654000000002</v>
      </c>
      <c r="O526" s="184">
        <v>2326.9299999999998</v>
      </c>
      <c r="P526" s="126">
        <v>47.559654000000002</v>
      </c>
      <c r="Q526" s="184">
        <v>2326.9299999999998</v>
      </c>
      <c r="R526" s="115">
        <v>2.0438798760598731E-2</v>
      </c>
      <c r="S526" s="126">
        <v>55.15</v>
      </c>
      <c r="T526" s="146">
        <v>1.12719975164702</v>
      </c>
      <c r="U526" s="146">
        <v>1226.3279256359237</v>
      </c>
      <c r="V526" s="147">
        <v>67.631985098821204</v>
      </c>
    </row>
    <row r="527" spans="1:22" ht="12.75" x14ac:dyDescent="0.2">
      <c r="A527" s="352"/>
      <c r="B527" s="38">
        <v>521</v>
      </c>
      <c r="C527" s="69" t="s">
        <v>932</v>
      </c>
      <c r="D527" s="69" t="s">
        <v>933</v>
      </c>
      <c r="E527" s="59" t="s">
        <v>947</v>
      </c>
      <c r="F527" s="59" t="s">
        <v>40</v>
      </c>
      <c r="G527" s="58">
        <v>29</v>
      </c>
      <c r="H527" s="58">
        <v>1974</v>
      </c>
      <c r="I527" s="126">
        <v>37.299999999999997</v>
      </c>
      <c r="J527" s="126">
        <v>2.7</v>
      </c>
      <c r="K527" s="126">
        <v>7.04</v>
      </c>
      <c r="L527" s="126">
        <v>-0.26</v>
      </c>
      <c r="M527" s="126">
        <v>0</v>
      </c>
      <c r="N527" s="126">
        <v>27.8</v>
      </c>
      <c r="O527" s="184">
        <v>1359</v>
      </c>
      <c r="P527" s="126">
        <v>27.8</v>
      </c>
      <c r="Q527" s="184">
        <v>1359</v>
      </c>
      <c r="R527" s="115">
        <v>2.0456217807211186E-2</v>
      </c>
      <c r="S527" s="126">
        <v>55.6</v>
      </c>
      <c r="T527" s="146">
        <v>1.137365710080942</v>
      </c>
      <c r="U527" s="146">
        <v>1227.3730684326711</v>
      </c>
      <c r="V527" s="147">
        <v>68.241942604856504</v>
      </c>
    </row>
    <row r="528" spans="1:22" ht="12.75" x14ac:dyDescent="0.2">
      <c r="A528" s="352"/>
      <c r="B528" s="38">
        <v>522</v>
      </c>
      <c r="C528" s="244" t="s">
        <v>198</v>
      </c>
      <c r="D528" s="245" t="s">
        <v>200</v>
      </c>
      <c r="E528" s="59" t="s">
        <v>754</v>
      </c>
      <c r="F528" s="59" t="s">
        <v>178</v>
      </c>
      <c r="G528" s="58">
        <v>54</v>
      </c>
      <c r="H528" s="58" t="s">
        <v>51</v>
      </c>
      <c r="I528" s="126">
        <v>73.139988000000002</v>
      </c>
      <c r="J528" s="126">
        <v>5.1791299999999998</v>
      </c>
      <c r="K528" s="126">
        <v>7.9529889999999996</v>
      </c>
      <c r="L528" s="126">
        <v>0.58386899999999997</v>
      </c>
      <c r="M528" s="126">
        <v>5.9424000000000001</v>
      </c>
      <c r="N528" s="126">
        <v>53.4816</v>
      </c>
      <c r="O528" s="184">
        <v>2895.84</v>
      </c>
      <c r="P528" s="126">
        <v>59.423999999999999</v>
      </c>
      <c r="Q528" s="184">
        <v>2895.84</v>
      </c>
      <c r="R528" s="115">
        <v>2.0520470744240012E-2</v>
      </c>
      <c r="S528" s="126">
        <v>57.552</v>
      </c>
      <c r="T528" s="146">
        <v>1.1809941322725013</v>
      </c>
      <c r="U528" s="146">
        <v>1231.2282446544007</v>
      </c>
      <c r="V528" s="147">
        <v>70.859647936350072</v>
      </c>
    </row>
    <row r="529" spans="1:22" ht="12.75" x14ac:dyDescent="0.2">
      <c r="A529" s="352"/>
      <c r="B529" s="38">
        <v>523</v>
      </c>
      <c r="C529" s="69" t="s">
        <v>608</v>
      </c>
      <c r="D529" s="69" t="s">
        <v>614</v>
      </c>
      <c r="E529" s="39" t="s">
        <v>856</v>
      </c>
      <c r="F529" s="81" t="s">
        <v>40</v>
      </c>
      <c r="G529" s="38">
        <v>10</v>
      </c>
      <c r="H529" s="38" t="s">
        <v>610</v>
      </c>
      <c r="I529" s="41">
        <v>18.151</v>
      </c>
      <c r="J529" s="41">
        <v>0.85199999999999998</v>
      </c>
      <c r="K529" s="41">
        <v>2.7890000000000001</v>
      </c>
      <c r="L529" s="41">
        <v>1.4999999999999999E-2</v>
      </c>
      <c r="M529" s="41"/>
      <c r="N529" s="41">
        <v>14.494999999999999</v>
      </c>
      <c r="O529" s="40">
        <v>705.87</v>
      </c>
      <c r="P529" s="41">
        <v>14.5</v>
      </c>
      <c r="Q529" s="40">
        <v>705.87</v>
      </c>
      <c r="R529" s="140">
        <v>2.053E-2</v>
      </c>
      <c r="S529" s="41">
        <v>72.92</v>
      </c>
      <c r="T529" s="42">
        <v>1.5</v>
      </c>
      <c r="U529" s="42">
        <v>1232.0999999999999</v>
      </c>
      <c r="V529" s="90">
        <v>89.84</v>
      </c>
    </row>
    <row r="530" spans="1:22" ht="12.75" x14ac:dyDescent="0.2">
      <c r="A530" s="352"/>
      <c r="B530" s="38">
        <v>524</v>
      </c>
      <c r="C530" s="69" t="s">
        <v>357</v>
      </c>
      <c r="D530" s="69" t="s">
        <v>358</v>
      </c>
      <c r="E530" s="39" t="s">
        <v>880</v>
      </c>
      <c r="F530" s="81" t="s">
        <v>178</v>
      </c>
      <c r="G530" s="38">
        <v>70</v>
      </c>
      <c r="H530" s="38">
        <v>1975</v>
      </c>
      <c r="I530" s="41">
        <v>84.1</v>
      </c>
      <c r="J530" s="41">
        <v>9.1999999999999993</v>
      </c>
      <c r="K530" s="41">
        <v>10.5</v>
      </c>
      <c r="L530" s="41">
        <v>-2</v>
      </c>
      <c r="M530" s="41">
        <v>0</v>
      </c>
      <c r="N530" s="41">
        <v>66.400000000000006</v>
      </c>
      <c r="O530" s="40">
        <v>3236.7</v>
      </c>
      <c r="P530" s="41">
        <v>66.400000000000006</v>
      </c>
      <c r="Q530" s="40">
        <v>3236.7</v>
      </c>
      <c r="R530" s="140">
        <v>2.053E-2</v>
      </c>
      <c r="S530" s="41">
        <v>80</v>
      </c>
      <c r="T530" s="42">
        <v>1.64</v>
      </c>
      <c r="U530" s="42">
        <v>1231.6199999999999</v>
      </c>
      <c r="V530" s="90">
        <v>98.53</v>
      </c>
    </row>
    <row r="531" spans="1:22" ht="12.75" x14ac:dyDescent="0.2">
      <c r="A531" s="352"/>
      <c r="B531" s="38">
        <v>525</v>
      </c>
      <c r="C531" s="244" t="s">
        <v>198</v>
      </c>
      <c r="D531" s="245" t="s">
        <v>201</v>
      </c>
      <c r="E531" s="59" t="s">
        <v>753</v>
      </c>
      <c r="F531" s="59" t="s">
        <v>178</v>
      </c>
      <c r="G531" s="58">
        <v>102</v>
      </c>
      <c r="H531" s="58" t="s">
        <v>51</v>
      </c>
      <c r="I531" s="126">
        <v>106.45896500000001</v>
      </c>
      <c r="J531" s="126">
        <v>3.2335430000000001</v>
      </c>
      <c r="K531" s="126">
        <v>11.873519999999999</v>
      </c>
      <c r="L531" s="126">
        <v>1.1524570000000001</v>
      </c>
      <c r="M531" s="126">
        <v>9.0199449999999999</v>
      </c>
      <c r="N531" s="126">
        <v>81.179500000000004</v>
      </c>
      <c r="O531" s="184">
        <v>4390.7700000000004</v>
      </c>
      <c r="P531" s="126">
        <v>90.199449999999999</v>
      </c>
      <c r="Q531" s="184">
        <v>4390.7700000000004</v>
      </c>
      <c r="R531" s="115">
        <v>2.054296854538042E-2</v>
      </c>
      <c r="S531" s="126">
        <v>57.552</v>
      </c>
      <c r="T531" s="146">
        <v>1.1822889257237339</v>
      </c>
      <c r="U531" s="146">
        <v>1232.5781127228252</v>
      </c>
      <c r="V531" s="147">
        <v>70.937335543424041</v>
      </c>
    </row>
    <row r="532" spans="1:22" ht="12.75" x14ac:dyDescent="0.2">
      <c r="A532" s="352"/>
      <c r="B532" s="38">
        <v>526</v>
      </c>
      <c r="C532" s="69" t="s">
        <v>236</v>
      </c>
      <c r="D532" s="69" t="s">
        <v>237</v>
      </c>
      <c r="E532" s="59" t="s">
        <v>254</v>
      </c>
      <c r="F532" s="59" t="s">
        <v>40</v>
      </c>
      <c r="G532" s="58">
        <v>4</v>
      </c>
      <c r="H532" s="58" t="s">
        <v>51</v>
      </c>
      <c r="I532" s="62">
        <v>3.7829999999999999</v>
      </c>
      <c r="J532" s="62">
        <v>0</v>
      </c>
      <c r="K532" s="62">
        <v>0</v>
      </c>
      <c r="L532" s="62">
        <v>0</v>
      </c>
      <c r="M532" s="126">
        <v>0</v>
      </c>
      <c r="N532" s="126">
        <v>3.7829999999999999</v>
      </c>
      <c r="O532" s="184">
        <v>183.78</v>
      </c>
      <c r="P532" s="126">
        <v>3.7829999999999999</v>
      </c>
      <c r="Q532" s="184">
        <v>183.78</v>
      </c>
      <c r="R532" s="115">
        <v>2.0584394384590272E-2</v>
      </c>
      <c r="S532" s="126">
        <v>64.31</v>
      </c>
      <c r="T532" s="146">
        <v>1.3237824028730005</v>
      </c>
      <c r="U532" s="146">
        <v>1235.0636630754163</v>
      </c>
      <c r="V532" s="147">
        <v>79.426944172380033</v>
      </c>
    </row>
    <row r="533" spans="1:22" ht="12.75" x14ac:dyDescent="0.2">
      <c r="A533" s="352"/>
      <c r="B533" s="38">
        <v>527</v>
      </c>
      <c r="C533" s="69" t="s">
        <v>96</v>
      </c>
      <c r="D533" s="69" t="s">
        <v>97</v>
      </c>
      <c r="E533" s="59" t="s">
        <v>119</v>
      </c>
      <c r="F533" s="59"/>
      <c r="G533" s="58">
        <v>57</v>
      </c>
      <c r="H533" s="58">
        <v>1982</v>
      </c>
      <c r="I533" s="126">
        <v>94.84</v>
      </c>
      <c r="J533" s="126">
        <v>8.0030000000000001</v>
      </c>
      <c r="K533" s="126">
        <v>14.512987000000001</v>
      </c>
      <c r="L533" s="126">
        <v>0.51400000000000001</v>
      </c>
      <c r="M533" s="126">
        <v>0</v>
      </c>
      <c r="N533" s="126">
        <v>71.809995999999998</v>
      </c>
      <c r="O533" s="184">
        <v>3486.09</v>
      </c>
      <c r="P533" s="126">
        <v>71.809995999999998</v>
      </c>
      <c r="Q533" s="184">
        <v>3486.09</v>
      </c>
      <c r="R533" s="115">
        <v>2.0599008057738039E-2</v>
      </c>
      <c r="S533" s="126">
        <v>53.4</v>
      </c>
      <c r="T533" s="146">
        <v>1.0999870302832113</v>
      </c>
      <c r="U533" s="146">
        <v>1235.9404834642821</v>
      </c>
      <c r="V533" s="147">
        <v>65.999221816992659</v>
      </c>
    </row>
    <row r="534" spans="1:22" ht="12.75" x14ac:dyDescent="0.2">
      <c r="A534" s="352"/>
      <c r="B534" s="38">
        <v>528</v>
      </c>
      <c r="C534" s="233" t="s">
        <v>141</v>
      </c>
      <c r="D534" s="234" t="s">
        <v>150</v>
      </c>
      <c r="E534" s="234" t="s">
        <v>408</v>
      </c>
      <c r="F534" s="235"/>
      <c r="G534" s="236">
        <v>45</v>
      </c>
      <c r="H534" s="237" t="s">
        <v>51</v>
      </c>
      <c r="I534" s="239">
        <v>59.7</v>
      </c>
      <c r="J534" s="239">
        <v>3.87</v>
      </c>
      <c r="K534" s="239">
        <v>7.61</v>
      </c>
      <c r="L534" s="239">
        <v>-0.3</v>
      </c>
      <c r="M534" s="239">
        <v>8.7336000000000009</v>
      </c>
      <c r="N534" s="239">
        <v>39.7864</v>
      </c>
      <c r="O534" s="240">
        <v>2350.1</v>
      </c>
      <c r="P534" s="239">
        <v>48.52</v>
      </c>
      <c r="Q534" s="240">
        <v>2350.1</v>
      </c>
      <c r="R534" s="241">
        <v>2.0645929960427217E-2</v>
      </c>
      <c r="S534" s="242">
        <v>61.8</v>
      </c>
      <c r="T534" s="243">
        <v>1.2759184715544021</v>
      </c>
      <c r="U534" s="243">
        <v>1238.755797625633</v>
      </c>
      <c r="V534" s="321">
        <v>76.555108293264112</v>
      </c>
    </row>
    <row r="535" spans="1:22" ht="12.75" x14ac:dyDescent="0.2">
      <c r="A535" s="352"/>
      <c r="B535" s="38">
        <v>529</v>
      </c>
      <c r="C535" s="69" t="s">
        <v>891</v>
      </c>
      <c r="D535" s="69" t="s">
        <v>892</v>
      </c>
      <c r="E535" s="39" t="s">
        <v>918</v>
      </c>
      <c r="F535" s="81" t="s">
        <v>40</v>
      </c>
      <c r="G535" s="38">
        <v>41</v>
      </c>
      <c r="H535" s="38">
        <v>1964</v>
      </c>
      <c r="I535" s="41">
        <v>38.548999999999999</v>
      </c>
      <c r="J535" s="41">
        <v>2.645</v>
      </c>
      <c r="K535" s="41">
        <v>-5.7000000000000002E-2</v>
      </c>
      <c r="L535" s="41">
        <v>5.7999999999999829E-2</v>
      </c>
      <c r="M535" s="41"/>
      <c r="N535" s="41">
        <v>35.902999999999999</v>
      </c>
      <c r="O535" s="40">
        <v>1737.34</v>
      </c>
      <c r="P535" s="41">
        <v>35.902999999999999</v>
      </c>
      <c r="Q535" s="40">
        <v>1737.34</v>
      </c>
      <c r="R535" s="140">
        <v>2.0665500132386293E-2</v>
      </c>
      <c r="S535" s="41">
        <v>68.2</v>
      </c>
      <c r="T535" s="42">
        <v>1.4093871090287453</v>
      </c>
      <c r="U535" s="42">
        <v>1239.9300079431775</v>
      </c>
      <c r="V535" s="90">
        <v>84.563226541724717</v>
      </c>
    </row>
    <row r="536" spans="1:22" ht="12.75" x14ac:dyDescent="0.2">
      <c r="A536" s="352"/>
      <c r="B536" s="38">
        <v>530</v>
      </c>
      <c r="C536" s="69" t="s">
        <v>236</v>
      </c>
      <c r="D536" s="69" t="s">
        <v>237</v>
      </c>
      <c r="E536" s="59" t="s">
        <v>253</v>
      </c>
      <c r="F536" s="59" t="s">
        <v>40</v>
      </c>
      <c r="G536" s="58">
        <v>31</v>
      </c>
      <c r="H536" s="58" t="s">
        <v>51</v>
      </c>
      <c r="I536" s="62">
        <v>28.612000000000002</v>
      </c>
      <c r="J536" s="62">
        <v>1.714</v>
      </c>
      <c r="K536" s="62">
        <v>3.4319999999999999</v>
      </c>
      <c r="L536" s="62">
        <v>0</v>
      </c>
      <c r="M536" s="126">
        <v>0</v>
      </c>
      <c r="N536" s="126">
        <v>23.466000000000001</v>
      </c>
      <c r="O536" s="184">
        <v>1135.42</v>
      </c>
      <c r="P536" s="126">
        <v>23.466000000000001</v>
      </c>
      <c r="Q536" s="184">
        <v>1135.42</v>
      </c>
      <c r="R536" s="115">
        <v>2.0667242077821422E-2</v>
      </c>
      <c r="S536" s="126">
        <v>64.31</v>
      </c>
      <c r="T536" s="146">
        <v>1.3291103380246956</v>
      </c>
      <c r="U536" s="146">
        <v>1240.0345246692852</v>
      </c>
      <c r="V536" s="147">
        <v>79.746620281481739</v>
      </c>
    </row>
    <row r="537" spans="1:22" ht="12.75" x14ac:dyDescent="0.2">
      <c r="A537" s="352"/>
      <c r="B537" s="38">
        <v>531</v>
      </c>
      <c r="C537" s="244" t="s">
        <v>198</v>
      </c>
      <c r="D537" s="245" t="s">
        <v>201</v>
      </c>
      <c r="E537" s="59" t="s">
        <v>752</v>
      </c>
      <c r="F537" s="59" t="s">
        <v>178</v>
      </c>
      <c r="G537" s="58">
        <v>91</v>
      </c>
      <c r="H537" s="58" t="s">
        <v>51</v>
      </c>
      <c r="I537" s="126">
        <v>112.55202700000001</v>
      </c>
      <c r="J537" s="126">
        <v>6.0467000000000004</v>
      </c>
      <c r="K537" s="126">
        <v>13.68596</v>
      </c>
      <c r="L537" s="126">
        <v>-7.9710000000000003E-2</v>
      </c>
      <c r="M537" s="126">
        <v>9.2899069999999995</v>
      </c>
      <c r="N537" s="126">
        <v>83.609170000000006</v>
      </c>
      <c r="O537" s="184">
        <v>4482.05</v>
      </c>
      <c r="P537" s="126">
        <v>92.899079999999998</v>
      </c>
      <c r="Q537" s="184">
        <v>4482.05</v>
      </c>
      <c r="R537" s="115">
        <v>2.0726917370399705E-2</v>
      </c>
      <c r="S537" s="126">
        <v>57.552</v>
      </c>
      <c r="T537" s="146">
        <v>1.1928755485012439</v>
      </c>
      <c r="U537" s="146">
        <v>1243.6150422239823</v>
      </c>
      <c r="V537" s="147">
        <v>71.572532910074628</v>
      </c>
    </row>
    <row r="538" spans="1:22" ht="12.75" x14ac:dyDescent="0.2">
      <c r="A538" s="352"/>
      <c r="B538" s="38">
        <v>532</v>
      </c>
      <c r="C538" s="69" t="s">
        <v>137</v>
      </c>
      <c r="D538" s="69" t="s">
        <v>138</v>
      </c>
      <c r="E538" s="59" t="s">
        <v>647</v>
      </c>
      <c r="F538" s="59"/>
      <c r="G538" s="58">
        <v>55</v>
      </c>
      <c r="H538" s="58">
        <v>1980</v>
      </c>
      <c r="I538" s="126">
        <v>78.018900000000002</v>
      </c>
      <c r="J538" s="126">
        <v>7.2134</v>
      </c>
      <c r="K538" s="126">
        <v>5.4</v>
      </c>
      <c r="L538" s="126">
        <v>0.18459999999999999</v>
      </c>
      <c r="M538" s="126">
        <v>0</v>
      </c>
      <c r="N538" s="126">
        <v>65.2209</v>
      </c>
      <c r="O538" s="184">
        <v>3131.55</v>
      </c>
      <c r="P538" s="126">
        <v>65.2209</v>
      </c>
      <c r="Q538" s="184">
        <v>3131.55</v>
      </c>
      <c r="R538" s="115">
        <v>2.0827034535613353E-2</v>
      </c>
      <c r="S538" s="126">
        <v>58.97</v>
      </c>
      <c r="T538" s="146">
        <v>1.2281702265651195</v>
      </c>
      <c r="U538" s="146">
        <v>1249.6220721368013</v>
      </c>
      <c r="V538" s="147">
        <v>73.690213593907174</v>
      </c>
    </row>
    <row r="539" spans="1:22" ht="12.75" x14ac:dyDescent="0.2">
      <c r="A539" s="352"/>
      <c r="B539" s="38">
        <v>533</v>
      </c>
      <c r="C539" s="69" t="s">
        <v>496</v>
      </c>
      <c r="D539" s="69" t="s">
        <v>497</v>
      </c>
      <c r="E539" s="39" t="s">
        <v>518</v>
      </c>
      <c r="F539" s="81" t="s">
        <v>40</v>
      </c>
      <c r="G539" s="38">
        <v>28</v>
      </c>
      <c r="H539" s="38">
        <v>1963</v>
      </c>
      <c r="I539" s="41">
        <v>28.4</v>
      </c>
      <c r="J539" s="41">
        <v>0</v>
      </c>
      <c r="K539" s="41">
        <v>0</v>
      </c>
      <c r="L539" s="41">
        <v>0</v>
      </c>
      <c r="M539" s="41">
        <v>4.5999999999999996</v>
      </c>
      <c r="N539" s="41">
        <v>22.3</v>
      </c>
      <c r="O539" s="40"/>
      <c r="P539" s="41">
        <v>26.9</v>
      </c>
      <c r="Q539" s="40">
        <v>1289.2</v>
      </c>
      <c r="R539" s="140">
        <v>2.086E-2</v>
      </c>
      <c r="S539" s="41">
        <v>74.400000000000006</v>
      </c>
      <c r="T539" s="42">
        <v>1.55</v>
      </c>
      <c r="U539" s="42">
        <v>1251.6600000000001</v>
      </c>
      <c r="V539" s="90">
        <v>93.12</v>
      </c>
    </row>
    <row r="540" spans="1:22" ht="12.75" x14ac:dyDescent="0.2">
      <c r="A540" s="352"/>
      <c r="B540" s="38">
        <v>534</v>
      </c>
      <c r="C540" s="244" t="s">
        <v>198</v>
      </c>
      <c r="D540" s="245" t="s">
        <v>201</v>
      </c>
      <c r="E540" s="59" t="s">
        <v>751</v>
      </c>
      <c r="F540" s="59" t="s">
        <v>178</v>
      </c>
      <c r="G540" s="58">
        <v>46</v>
      </c>
      <c r="H540" s="58" t="s">
        <v>51</v>
      </c>
      <c r="I540" s="126">
        <v>59.556021999999999</v>
      </c>
      <c r="J540" s="126">
        <v>2.124225</v>
      </c>
      <c r="K540" s="126">
        <v>8.4821899999999992</v>
      </c>
      <c r="L540" s="126">
        <v>0.32377699999999998</v>
      </c>
      <c r="M540" s="126">
        <v>0</v>
      </c>
      <c r="N540" s="126">
        <v>48.625830000000001</v>
      </c>
      <c r="O540" s="184">
        <v>2322.89</v>
      </c>
      <c r="P540" s="126">
        <v>48.625830000000001</v>
      </c>
      <c r="Q540" s="184">
        <v>2322.89</v>
      </c>
      <c r="R540" s="115">
        <v>2.0933333046334525E-2</v>
      </c>
      <c r="S540" s="126">
        <v>57.552</v>
      </c>
      <c r="T540" s="146">
        <v>1.2047551834826447</v>
      </c>
      <c r="U540" s="146">
        <v>1255.9999827800714</v>
      </c>
      <c r="V540" s="147">
        <v>72.285311008958672</v>
      </c>
    </row>
    <row r="541" spans="1:22" ht="12.75" x14ac:dyDescent="0.2">
      <c r="A541" s="352"/>
      <c r="B541" s="38">
        <v>535</v>
      </c>
      <c r="C541" s="39" t="s">
        <v>473</v>
      </c>
      <c r="D541" s="39" t="s">
        <v>474</v>
      </c>
      <c r="E541" s="59" t="s">
        <v>492</v>
      </c>
      <c r="F541" s="59" t="s">
        <v>178</v>
      </c>
      <c r="G541" s="58">
        <v>36</v>
      </c>
      <c r="H541" s="58">
        <v>1990</v>
      </c>
      <c r="I541" s="126">
        <v>63.791000000000004</v>
      </c>
      <c r="J541" s="126">
        <v>5.2389999999999999</v>
      </c>
      <c r="K541" s="126">
        <v>14.111000000000001</v>
      </c>
      <c r="L541" s="126">
        <v>1.4019999999999999</v>
      </c>
      <c r="M541" s="126"/>
      <c r="N541" s="126">
        <v>44.441000000000003</v>
      </c>
      <c r="O541" s="184">
        <v>2121.89</v>
      </c>
      <c r="P541" s="126">
        <v>44.441000000000003</v>
      </c>
      <c r="Q541" s="184">
        <v>2121.89</v>
      </c>
      <c r="R541" s="115">
        <v>2.0944064018398694E-2</v>
      </c>
      <c r="S541" s="126">
        <v>65.180000000000007</v>
      </c>
      <c r="T541" s="146">
        <v>1.365134092719227</v>
      </c>
      <c r="U541" s="146">
        <v>1256.6438411039217</v>
      </c>
      <c r="V541" s="147">
        <v>81.908045563153621</v>
      </c>
    </row>
    <row r="542" spans="1:22" ht="12.75" x14ac:dyDescent="0.2">
      <c r="A542" s="352"/>
      <c r="B542" s="38">
        <v>536</v>
      </c>
      <c r="C542" s="244" t="s">
        <v>198</v>
      </c>
      <c r="D542" s="245" t="s">
        <v>201</v>
      </c>
      <c r="E542" s="59" t="s">
        <v>750</v>
      </c>
      <c r="F542" s="59" t="s">
        <v>178</v>
      </c>
      <c r="G542" s="58">
        <v>103</v>
      </c>
      <c r="H542" s="58" t="s">
        <v>51</v>
      </c>
      <c r="I542" s="126">
        <v>111.076976</v>
      </c>
      <c r="J542" s="126">
        <v>4.3675119999999996</v>
      </c>
      <c r="K542" s="126">
        <v>13.182029999999999</v>
      </c>
      <c r="L542" s="126">
        <v>0.52849100000000004</v>
      </c>
      <c r="M542" s="126">
        <v>9.2998930000000009</v>
      </c>
      <c r="N542" s="126">
        <v>83.69905</v>
      </c>
      <c r="O542" s="184">
        <v>4425.3999999999996</v>
      </c>
      <c r="P542" s="126">
        <v>92.998940000000005</v>
      </c>
      <c r="Q542" s="184">
        <v>4425.3999999999996</v>
      </c>
      <c r="R542" s="115">
        <v>2.1014809960681523E-2</v>
      </c>
      <c r="S542" s="126">
        <v>57.552</v>
      </c>
      <c r="T542" s="146">
        <v>1.2094443428571431</v>
      </c>
      <c r="U542" s="146">
        <v>1260.8885976408915</v>
      </c>
      <c r="V542" s="147">
        <v>72.566660571428585</v>
      </c>
    </row>
    <row r="543" spans="1:22" ht="12.75" x14ac:dyDescent="0.2">
      <c r="A543" s="352"/>
      <c r="B543" s="38">
        <v>537</v>
      </c>
      <c r="C543" s="69" t="s">
        <v>891</v>
      </c>
      <c r="D543" s="69" t="s">
        <v>892</v>
      </c>
      <c r="E543" s="39" t="s">
        <v>915</v>
      </c>
      <c r="F543" s="81" t="s">
        <v>40</v>
      </c>
      <c r="G543" s="38">
        <v>20</v>
      </c>
      <c r="H543" s="38">
        <v>1988</v>
      </c>
      <c r="I543" s="41">
        <v>29.015000000000001</v>
      </c>
      <c r="J543" s="41">
        <v>2.6979000000000002</v>
      </c>
      <c r="K543" s="41">
        <v>3.641</v>
      </c>
      <c r="L543" s="41">
        <v>-0.40290000000000026</v>
      </c>
      <c r="M543" s="41"/>
      <c r="N543" s="41">
        <v>23.079000000000001</v>
      </c>
      <c r="O543" s="40">
        <v>1095.9100000000001</v>
      </c>
      <c r="P543" s="41">
        <v>23.079000000000001</v>
      </c>
      <c r="Q543" s="40">
        <v>1095.9100000000001</v>
      </c>
      <c r="R543" s="140">
        <v>2.1059211066602183E-2</v>
      </c>
      <c r="S543" s="41">
        <v>68.2</v>
      </c>
      <c r="T543" s="42">
        <v>1.4362381947422689</v>
      </c>
      <c r="U543" s="42">
        <v>1263.5526639961311</v>
      </c>
      <c r="V543" s="90">
        <v>86.174291684536144</v>
      </c>
    </row>
    <row r="544" spans="1:22" ht="12.75" x14ac:dyDescent="0.2">
      <c r="A544" s="352"/>
      <c r="B544" s="38">
        <v>538</v>
      </c>
      <c r="C544" s="244" t="s">
        <v>198</v>
      </c>
      <c r="D544" s="245" t="s">
        <v>201</v>
      </c>
      <c r="E544" s="59" t="s">
        <v>749</v>
      </c>
      <c r="F544" s="59" t="s">
        <v>178</v>
      </c>
      <c r="G544" s="58">
        <v>20</v>
      </c>
      <c r="H544" s="58" t="s">
        <v>51</v>
      </c>
      <c r="I544" s="126">
        <v>23.19</v>
      </c>
      <c r="J544" s="126">
        <v>0</v>
      </c>
      <c r="K544" s="126">
        <v>0</v>
      </c>
      <c r="L544" s="126">
        <v>0</v>
      </c>
      <c r="M544" s="126">
        <v>0</v>
      </c>
      <c r="N544" s="126">
        <v>23.19</v>
      </c>
      <c r="O544" s="184">
        <v>1098.97</v>
      </c>
      <c r="P544" s="126">
        <v>23.19</v>
      </c>
      <c r="Q544" s="184">
        <v>1098.97</v>
      </c>
      <c r="R544" s="115">
        <v>2.1101576931126419E-2</v>
      </c>
      <c r="S544" s="126">
        <v>57.552</v>
      </c>
      <c r="T544" s="146">
        <v>1.2144379555401876</v>
      </c>
      <c r="U544" s="146">
        <v>1266.0946158675852</v>
      </c>
      <c r="V544" s="147">
        <v>72.866277332411258</v>
      </c>
    </row>
    <row r="545" spans="1:22" ht="12.75" x14ac:dyDescent="0.2">
      <c r="A545" s="352"/>
      <c r="B545" s="38">
        <v>539</v>
      </c>
      <c r="C545" s="69" t="s">
        <v>357</v>
      </c>
      <c r="D545" s="69" t="s">
        <v>358</v>
      </c>
      <c r="E545" s="39" t="s">
        <v>881</v>
      </c>
      <c r="F545" s="81" t="s">
        <v>178</v>
      </c>
      <c r="G545" s="38">
        <v>35</v>
      </c>
      <c r="H545" s="38">
        <v>1985</v>
      </c>
      <c r="I545" s="41">
        <v>50.2</v>
      </c>
      <c r="J545" s="41">
        <v>3</v>
      </c>
      <c r="K545" s="41">
        <v>7.6</v>
      </c>
      <c r="L545" s="41">
        <v>0.7</v>
      </c>
      <c r="M545" s="41">
        <v>0</v>
      </c>
      <c r="N545" s="41">
        <v>38.799999999999997</v>
      </c>
      <c r="O545" s="40">
        <v>1839.2</v>
      </c>
      <c r="P545" s="41">
        <v>38.799999999999997</v>
      </c>
      <c r="Q545" s="40">
        <v>1839.2</v>
      </c>
      <c r="R545" s="140">
        <v>2.112E-2</v>
      </c>
      <c r="S545" s="41">
        <v>80</v>
      </c>
      <c r="T545" s="42">
        <v>1.69</v>
      </c>
      <c r="U545" s="42">
        <v>1267.07</v>
      </c>
      <c r="V545" s="90">
        <v>101.37</v>
      </c>
    </row>
    <row r="546" spans="1:22" ht="12.75" x14ac:dyDescent="0.2">
      <c r="A546" s="352"/>
      <c r="B546" s="38">
        <v>540</v>
      </c>
      <c r="C546" s="69" t="s">
        <v>428</v>
      </c>
      <c r="D546" s="69" t="s">
        <v>434</v>
      </c>
      <c r="E546" s="59" t="s">
        <v>775</v>
      </c>
      <c r="F546" s="59" t="s">
        <v>40</v>
      </c>
      <c r="G546" s="58">
        <v>21</v>
      </c>
      <c r="H546" s="58">
        <v>1970</v>
      </c>
      <c r="I546" s="126">
        <v>26.213999999999999</v>
      </c>
      <c r="J546" s="126">
        <v>1.5068649999999999</v>
      </c>
      <c r="K546" s="126">
        <v>0.47065600000000002</v>
      </c>
      <c r="L546" s="126">
        <v>0.32913500000000001</v>
      </c>
      <c r="M546" s="126">
        <v>0</v>
      </c>
      <c r="N546" s="126">
        <v>23.907343999999998</v>
      </c>
      <c r="O546" s="184">
        <v>1130.3900000000001</v>
      </c>
      <c r="P546" s="126">
        <v>23.907343999999998</v>
      </c>
      <c r="Q546" s="184">
        <v>1130.3900000000001</v>
      </c>
      <c r="R546" s="115">
        <v>2.1139999999999999E-2</v>
      </c>
      <c r="S546" s="126">
        <v>72.266999999999996</v>
      </c>
      <c r="T546" s="146">
        <v>1.5277243799999998</v>
      </c>
      <c r="U546" s="146">
        <v>1268.3999999999999</v>
      </c>
      <c r="V546" s="147">
        <v>91.663462799999976</v>
      </c>
    </row>
    <row r="547" spans="1:22" ht="12.75" x14ac:dyDescent="0.2">
      <c r="A547" s="352"/>
      <c r="B547" s="38">
        <v>541</v>
      </c>
      <c r="C547" s="39" t="s">
        <v>172</v>
      </c>
      <c r="D547" s="39" t="s">
        <v>173</v>
      </c>
      <c r="E547" s="186" t="s">
        <v>551</v>
      </c>
      <c r="F547" s="186" t="s">
        <v>178</v>
      </c>
      <c r="G547" s="185">
        <v>22</v>
      </c>
      <c r="H547" s="185" t="s">
        <v>51</v>
      </c>
      <c r="I547" s="179">
        <f>SUM(J547:N547)</f>
        <v>30.5</v>
      </c>
      <c r="J547" s="179">
        <v>2.4186999999999999</v>
      </c>
      <c r="K547" s="179">
        <v>4.4436</v>
      </c>
      <c r="L547" s="179">
        <v>0.18229999999999999</v>
      </c>
      <c r="M547" s="179">
        <v>0</v>
      </c>
      <c r="N547" s="179">
        <v>23.455400000000001</v>
      </c>
      <c r="O547" s="187">
        <v>1107.74</v>
      </c>
      <c r="P547" s="179">
        <f>N547</f>
        <v>23.455400000000001</v>
      </c>
      <c r="Q547" s="187">
        <f>O547</f>
        <v>1107.74</v>
      </c>
      <c r="R547" s="180">
        <f>P547/Q547</f>
        <v>2.1174102226154151E-2</v>
      </c>
      <c r="S547" s="179">
        <v>43.4</v>
      </c>
      <c r="T547" s="160">
        <f>R547*S547</f>
        <v>0.91895603661509018</v>
      </c>
      <c r="U547" s="160">
        <f>R547*60*1000</f>
        <v>1270.4461335692492</v>
      </c>
      <c r="V547" s="161">
        <f>U547*S547/1000</f>
        <v>55.137362196905414</v>
      </c>
    </row>
    <row r="548" spans="1:22" ht="12.75" x14ac:dyDescent="0.2">
      <c r="A548" s="352"/>
      <c r="B548" s="38">
        <v>542</v>
      </c>
      <c r="C548" s="69" t="s">
        <v>236</v>
      </c>
      <c r="D548" s="69" t="s">
        <v>237</v>
      </c>
      <c r="E548" s="59" t="s">
        <v>255</v>
      </c>
      <c r="F548" s="59" t="s">
        <v>40</v>
      </c>
      <c r="G548" s="58">
        <v>6</v>
      </c>
      <c r="H548" s="58" t="s">
        <v>51</v>
      </c>
      <c r="I548" s="62">
        <v>4.5199999999999996</v>
      </c>
      <c r="J548" s="62">
        <v>0</v>
      </c>
      <c r="K548" s="62">
        <v>0</v>
      </c>
      <c r="L548" s="62">
        <v>0</v>
      </c>
      <c r="M548" s="126">
        <v>0</v>
      </c>
      <c r="N548" s="126">
        <v>4.5199999999999996</v>
      </c>
      <c r="O548" s="184">
        <v>212.89</v>
      </c>
      <c r="P548" s="126">
        <v>4.5199999999999996</v>
      </c>
      <c r="Q548" s="184">
        <v>212.89</v>
      </c>
      <c r="R548" s="115">
        <v>2.1231621964394758E-2</v>
      </c>
      <c r="S548" s="126">
        <v>64.31</v>
      </c>
      <c r="T548" s="146">
        <v>1.3654056085302269</v>
      </c>
      <c r="U548" s="146">
        <v>1273.8973178636854</v>
      </c>
      <c r="V548" s="147">
        <v>81.924336511813607</v>
      </c>
    </row>
    <row r="549" spans="1:22" ht="12.75" x14ac:dyDescent="0.2">
      <c r="A549" s="352"/>
      <c r="B549" s="38">
        <v>543</v>
      </c>
      <c r="C549" s="69" t="s">
        <v>357</v>
      </c>
      <c r="D549" s="69" t="s">
        <v>358</v>
      </c>
      <c r="E549" s="39" t="s">
        <v>598</v>
      </c>
      <c r="F549" s="81" t="s">
        <v>178</v>
      </c>
      <c r="G549" s="38">
        <v>12</v>
      </c>
      <c r="H549" s="38">
        <v>1963</v>
      </c>
      <c r="I549" s="41">
        <v>13.6</v>
      </c>
      <c r="J549" s="41">
        <v>1</v>
      </c>
      <c r="K549" s="41">
        <v>0</v>
      </c>
      <c r="L549" s="41">
        <v>0</v>
      </c>
      <c r="M549" s="41">
        <v>1.1000000000000001</v>
      </c>
      <c r="N549" s="41">
        <v>11.3</v>
      </c>
      <c r="O549" s="40">
        <v>533.70000000000005</v>
      </c>
      <c r="P549" s="41">
        <v>11.3</v>
      </c>
      <c r="Q549" s="40">
        <v>533.70000000000005</v>
      </c>
      <c r="R549" s="140">
        <v>2.1250000000000002E-2</v>
      </c>
      <c r="S549" s="41">
        <v>80</v>
      </c>
      <c r="T549" s="42">
        <v>1.7</v>
      </c>
      <c r="U549" s="42">
        <v>1274.8699999999999</v>
      </c>
      <c r="V549" s="90">
        <v>101.99</v>
      </c>
    </row>
    <row r="550" spans="1:22" ht="12.75" x14ac:dyDescent="0.2">
      <c r="A550" s="352"/>
      <c r="B550" s="38">
        <v>544</v>
      </c>
      <c r="C550" s="69" t="s">
        <v>357</v>
      </c>
      <c r="D550" s="69" t="s">
        <v>358</v>
      </c>
      <c r="E550" s="39" t="s">
        <v>882</v>
      </c>
      <c r="F550" s="81" t="s">
        <v>178</v>
      </c>
      <c r="G550" s="38">
        <v>10</v>
      </c>
      <c r="H550" s="38">
        <v>1978</v>
      </c>
      <c r="I550" s="41">
        <v>15.2</v>
      </c>
      <c r="J550" s="41">
        <v>1.1000000000000001</v>
      </c>
      <c r="K550" s="41">
        <v>2.2999999999999998</v>
      </c>
      <c r="L550" s="41">
        <v>-0.1</v>
      </c>
      <c r="M550" s="41">
        <v>0</v>
      </c>
      <c r="N550" s="41">
        <v>11.8</v>
      </c>
      <c r="O550" s="40">
        <v>556.70000000000005</v>
      </c>
      <c r="P550" s="41">
        <v>11.8</v>
      </c>
      <c r="Q550" s="40">
        <v>556.70000000000005</v>
      </c>
      <c r="R550" s="140">
        <v>2.1270000000000001E-2</v>
      </c>
      <c r="S550" s="41">
        <v>80</v>
      </c>
      <c r="T550" s="42">
        <v>1.7</v>
      </c>
      <c r="U550" s="42">
        <v>1276.02</v>
      </c>
      <c r="V550" s="90">
        <v>102.08</v>
      </c>
    </row>
    <row r="551" spans="1:22" ht="12.75" x14ac:dyDescent="0.2">
      <c r="A551" s="352"/>
      <c r="B551" s="38">
        <v>545</v>
      </c>
      <c r="C551" s="69" t="s">
        <v>306</v>
      </c>
      <c r="D551" s="69" t="s">
        <v>307</v>
      </c>
      <c r="E551" s="75" t="s">
        <v>320</v>
      </c>
      <c r="F551" s="81" t="s">
        <v>40</v>
      </c>
      <c r="G551" s="76">
        <v>50</v>
      </c>
      <c r="H551" s="76">
        <v>1969</v>
      </c>
      <c r="I551" s="41">
        <v>41.5</v>
      </c>
      <c r="J551" s="41">
        <v>4.4000000000000004</v>
      </c>
      <c r="K551" s="41">
        <v>7.8</v>
      </c>
      <c r="L551" s="41">
        <v>2</v>
      </c>
      <c r="M551" s="41"/>
      <c r="N551" s="41">
        <v>27.3</v>
      </c>
      <c r="O551" s="77">
        <v>2582.6</v>
      </c>
      <c r="P551" s="41">
        <v>55</v>
      </c>
      <c r="Q551" s="77">
        <v>2582.6</v>
      </c>
      <c r="R551" s="140">
        <v>2.128E-2</v>
      </c>
      <c r="S551" s="41">
        <v>60</v>
      </c>
      <c r="T551" s="42">
        <v>1.28</v>
      </c>
      <c r="U551" s="42">
        <v>1276.68</v>
      </c>
      <c r="V551" s="90">
        <v>76.599999999999994</v>
      </c>
    </row>
    <row r="552" spans="1:22" ht="12.75" x14ac:dyDescent="0.2">
      <c r="A552" s="352"/>
      <c r="B552" s="38">
        <v>546</v>
      </c>
      <c r="C552" s="69" t="s">
        <v>357</v>
      </c>
      <c r="D552" s="69" t="s">
        <v>358</v>
      </c>
      <c r="E552" s="39" t="s">
        <v>883</v>
      </c>
      <c r="F552" s="81" t="s">
        <v>178</v>
      </c>
      <c r="G552" s="38">
        <v>12</v>
      </c>
      <c r="H552" s="38">
        <v>1969</v>
      </c>
      <c r="I552" s="41">
        <v>17.399999999999999</v>
      </c>
      <c r="J552" s="41">
        <v>0.5</v>
      </c>
      <c r="K552" s="41">
        <v>2</v>
      </c>
      <c r="L552" s="41">
        <v>0.3</v>
      </c>
      <c r="M552" s="41">
        <v>0</v>
      </c>
      <c r="N552" s="41">
        <v>14.7</v>
      </c>
      <c r="O552" s="40">
        <v>689</v>
      </c>
      <c r="P552" s="41">
        <v>14.7</v>
      </c>
      <c r="Q552" s="40">
        <v>689</v>
      </c>
      <c r="R552" s="140">
        <v>2.128E-2</v>
      </c>
      <c r="S552" s="41">
        <v>80</v>
      </c>
      <c r="T552" s="42">
        <v>1.7</v>
      </c>
      <c r="U552" s="42">
        <v>1276.71</v>
      </c>
      <c r="V552" s="90">
        <v>102.14</v>
      </c>
    </row>
    <row r="553" spans="1:22" ht="12.75" x14ac:dyDescent="0.2">
      <c r="A553" s="352"/>
      <c r="B553" s="38">
        <v>547</v>
      </c>
      <c r="C553" s="69" t="s">
        <v>357</v>
      </c>
      <c r="D553" s="69" t="s">
        <v>358</v>
      </c>
      <c r="E553" s="39" t="s">
        <v>884</v>
      </c>
      <c r="F553" s="81" t="s">
        <v>178</v>
      </c>
      <c r="G553" s="38">
        <v>24</v>
      </c>
      <c r="H553" s="38">
        <v>1964</v>
      </c>
      <c r="I553" s="41">
        <v>29.5</v>
      </c>
      <c r="J553" s="41">
        <v>2.5</v>
      </c>
      <c r="K553" s="41">
        <v>2.7</v>
      </c>
      <c r="L553" s="41">
        <v>0.5</v>
      </c>
      <c r="M553" s="41">
        <v>0</v>
      </c>
      <c r="N553" s="41">
        <v>23.8</v>
      </c>
      <c r="O553" s="40">
        <v>1116.9000000000001</v>
      </c>
      <c r="P553" s="41">
        <v>23.8</v>
      </c>
      <c r="Q553" s="40">
        <v>1116.9000000000001</v>
      </c>
      <c r="R553" s="140">
        <v>2.129E-2</v>
      </c>
      <c r="S553" s="41">
        <v>80</v>
      </c>
      <c r="T553" s="42">
        <v>1.7</v>
      </c>
      <c r="U553" s="42">
        <v>1277.46</v>
      </c>
      <c r="V553" s="90">
        <v>102.2</v>
      </c>
    </row>
    <row r="554" spans="1:22" ht="12.75" x14ac:dyDescent="0.2">
      <c r="A554" s="352"/>
      <c r="B554" s="38">
        <v>548</v>
      </c>
      <c r="C554" s="246" t="s">
        <v>528</v>
      </c>
      <c r="D554" s="246" t="s">
        <v>529</v>
      </c>
      <c r="E554" s="59" t="s">
        <v>843</v>
      </c>
      <c r="F554" s="84" t="s">
        <v>178</v>
      </c>
      <c r="G554" s="60">
        <v>12</v>
      </c>
      <c r="H554" s="60" t="s">
        <v>51</v>
      </c>
      <c r="I554" s="62">
        <v>17</v>
      </c>
      <c r="J554" s="62">
        <v>0.2</v>
      </c>
      <c r="K554" s="62">
        <v>1.9</v>
      </c>
      <c r="L554" s="62">
        <v>-0.1</v>
      </c>
      <c r="M554" s="62">
        <v>0</v>
      </c>
      <c r="N554" s="62">
        <v>15</v>
      </c>
      <c r="O554" s="61">
        <v>701.9</v>
      </c>
      <c r="P554" s="62">
        <v>15</v>
      </c>
      <c r="Q554" s="61">
        <v>701.9</v>
      </c>
      <c r="R554" s="143">
        <v>2.1299999999999999E-2</v>
      </c>
      <c r="S554" s="62">
        <v>71.83</v>
      </c>
      <c r="T554" s="63">
        <v>1.53</v>
      </c>
      <c r="U554" s="63">
        <v>1277.8900000000001</v>
      </c>
      <c r="V554" s="94">
        <v>91.79</v>
      </c>
    </row>
    <row r="555" spans="1:22" ht="12.75" x14ac:dyDescent="0.2">
      <c r="A555" s="352"/>
      <c r="B555" s="38">
        <v>549</v>
      </c>
      <c r="C555" s="69" t="s">
        <v>428</v>
      </c>
      <c r="D555" s="69" t="s">
        <v>434</v>
      </c>
      <c r="E555" s="59" t="s">
        <v>776</v>
      </c>
      <c r="F555" s="59" t="s">
        <v>40</v>
      </c>
      <c r="G555" s="58">
        <v>40</v>
      </c>
      <c r="H555" s="58">
        <v>1985</v>
      </c>
      <c r="I555" s="126">
        <v>59.222999999999999</v>
      </c>
      <c r="J555" s="126">
        <v>3.2347139999999999</v>
      </c>
      <c r="K555" s="126">
        <v>5.8770889999999998</v>
      </c>
      <c r="L555" s="126">
        <v>0.99726599999999999</v>
      </c>
      <c r="M555" s="126">
        <v>0</v>
      </c>
      <c r="N555" s="126">
        <v>49.113931000000001</v>
      </c>
      <c r="O555" s="184">
        <v>2304.0500000000002</v>
      </c>
      <c r="P555" s="126">
        <v>49.113931000000001</v>
      </c>
      <c r="Q555" s="184">
        <v>2304.0500000000002</v>
      </c>
      <c r="R555" s="115">
        <v>2.1309999999999999E-2</v>
      </c>
      <c r="S555" s="126">
        <v>72.266999999999996</v>
      </c>
      <c r="T555" s="146">
        <v>1.5400097699999999</v>
      </c>
      <c r="U555" s="146">
        <v>1278.5999999999999</v>
      </c>
      <c r="V555" s="147">
        <v>92.400586199999992</v>
      </c>
    </row>
    <row r="556" spans="1:22" ht="12.75" x14ac:dyDescent="0.2">
      <c r="A556" s="352"/>
      <c r="B556" s="38">
        <v>550</v>
      </c>
      <c r="C556" s="69" t="s">
        <v>182</v>
      </c>
      <c r="D556" s="69" t="s">
        <v>183</v>
      </c>
      <c r="E556" s="59" t="s">
        <v>714</v>
      </c>
      <c r="F556" s="59" t="s">
        <v>40</v>
      </c>
      <c r="G556" s="58">
        <v>30</v>
      </c>
      <c r="H556" s="58" t="s">
        <v>51</v>
      </c>
      <c r="I556" s="126">
        <v>40.509996000000001</v>
      </c>
      <c r="J556" s="126">
        <v>2.3460000000000001</v>
      </c>
      <c r="K556" s="126">
        <v>5.8913530000000005</v>
      </c>
      <c r="L556" s="126">
        <v>0</v>
      </c>
      <c r="M556" s="126">
        <v>0</v>
      </c>
      <c r="N556" s="126">
        <v>32.272643000000002</v>
      </c>
      <c r="O556" s="184">
        <v>1514.21</v>
      </c>
      <c r="P556" s="126">
        <v>32.272643000000002</v>
      </c>
      <c r="Q556" s="184">
        <v>1514.21</v>
      </c>
      <c r="R556" s="115">
        <v>2.1313188395268821E-2</v>
      </c>
      <c r="S556" s="126">
        <v>60.2</v>
      </c>
      <c r="T556" s="146">
        <v>1.2830539413951831</v>
      </c>
      <c r="U556" s="146">
        <v>1278.7913037161293</v>
      </c>
      <c r="V556" s="147">
        <v>76.983236483710996</v>
      </c>
    </row>
    <row r="557" spans="1:22" ht="12.75" x14ac:dyDescent="0.2">
      <c r="A557" s="352"/>
      <c r="B557" s="38">
        <v>551</v>
      </c>
      <c r="C557" s="246" t="s">
        <v>528</v>
      </c>
      <c r="D557" s="246" t="s">
        <v>529</v>
      </c>
      <c r="E557" s="59" t="s">
        <v>585</v>
      </c>
      <c r="F557" s="84" t="s">
        <v>178</v>
      </c>
      <c r="G557" s="60">
        <v>12</v>
      </c>
      <c r="H557" s="60" t="s">
        <v>51</v>
      </c>
      <c r="I557" s="62">
        <v>17.100000000000001</v>
      </c>
      <c r="J557" s="62">
        <v>0.1</v>
      </c>
      <c r="K557" s="62">
        <v>1.9</v>
      </c>
      <c r="L557" s="62">
        <v>0</v>
      </c>
      <c r="M557" s="62">
        <v>0</v>
      </c>
      <c r="N557" s="62">
        <v>15</v>
      </c>
      <c r="O557" s="61">
        <v>701.9</v>
      </c>
      <c r="P557" s="62">
        <v>15</v>
      </c>
      <c r="Q557" s="61">
        <v>701.9</v>
      </c>
      <c r="R557" s="143">
        <v>2.1340000000000001E-2</v>
      </c>
      <c r="S557" s="62">
        <v>71.83</v>
      </c>
      <c r="T557" s="63">
        <v>1.53</v>
      </c>
      <c r="U557" s="63">
        <v>1280.3499999999999</v>
      </c>
      <c r="V557" s="94">
        <v>91.97</v>
      </c>
    </row>
    <row r="558" spans="1:22" ht="12.75" x14ac:dyDescent="0.2">
      <c r="A558" s="352"/>
      <c r="B558" s="38">
        <v>552</v>
      </c>
      <c r="C558" s="69" t="s">
        <v>182</v>
      </c>
      <c r="D558" s="69" t="s">
        <v>183</v>
      </c>
      <c r="E558" s="59" t="s">
        <v>715</v>
      </c>
      <c r="F558" s="59" t="s">
        <v>40</v>
      </c>
      <c r="G558" s="58">
        <v>20</v>
      </c>
      <c r="H558" s="58" t="s">
        <v>51</v>
      </c>
      <c r="I558" s="126">
        <v>26.050999000000001</v>
      </c>
      <c r="J558" s="126">
        <v>0.40799999999999997</v>
      </c>
      <c r="K558" s="126">
        <v>3.2</v>
      </c>
      <c r="L558" s="126">
        <v>5.0999999999999997E-2</v>
      </c>
      <c r="M558" s="126">
        <v>0</v>
      </c>
      <c r="N558" s="126">
        <v>22.391999000000002</v>
      </c>
      <c r="O558" s="184">
        <v>1048.5999999999999</v>
      </c>
      <c r="P558" s="126">
        <v>22.391999000000002</v>
      </c>
      <c r="Q558" s="184">
        <v>1048.5999999999999</v>
      </c>
      <c r="R558" s="115">
        <v>2.1354185580774371E-2</v>
      </c>
      <c r="S558" s="126">
        <v>60.2</v>
      </c>
      <c r="T558" s="146">
        <v>1.2855219719626172</v>
      </c>
      <c r="U558" s="146">
        <v>1281.251134846462</v>
      </c>
      <c r="V558" s="147">
        <v>77.131318317757021</v>
      </c>
    </row>
    <row r="559" spans="1:22" ht="12.75" x14ac:dyDescent="0.2">
      <c r="A559" s="352"/>
      <c r="B559" s="38">
        <v>553</v>
      </c>
      <c r="C559" s="69" t="s">
        <v>306</v>
      </c>
      <c r="D559" s="69" t="s">
        <v>307</v>
      </c>
      <c r="E559" s="39" t="s">
        <v>326</v>
      </c>
      <c r="F559" s="81" t="s">
        <v>40</v>
      </c>
      <c r="G559" s="38">
        <v>50</v>
      </c>
      <c r="H559" s="38">
        <v>1975</v>
      </c>
      <c r="I559" s="41">
        <v>66.2</v>
      </c>
      <c r="J559" s="41">
        <v>3.3</v>
      </c>
      <c r="K559" s="41">
        <v>7.8</v>
      </c>
      <c r="L559" s="41">
        <v>-0.2</v>
      </c>
      <c r="M559" s="41"/>
      <c r="N559" s="41">
        <v>55.3</v>
      </c>
      <c r="O559" s="40">
        <v>2578.9</v>
      </c>
      <c r="P559" s="41">
        <v>55.2</v>
      </c>
      <c r="Q559" s="40">
        <v>2578.9</v>
      </c>
      <c r="R559" s="140">
        <v>2.1420000000000002E-2</v>
      </c>
      <c r="S559" s="41">
        <v>60</v>
      </c>
      <c r="T559" s="42">
        <v>1.29</v>
      </c>
      <c r="U559" s="42">
        <v>1285.2</v>
      </c>
      <c r="V559" s="90">
        <v>77.11</v>
      </c>
    </row>
    <row r="560" spans="1:22" ht="12.75" x14ac:dyDescent="0.2">
      <c r="A560" s="352"/>
      <c r="B560" s="38">
        <v>554</v>
      </c>
      <c r="C560" s="69" t="s">
        <v>496</v>
      </c>
      <c r="D560" s="69" t="s">
        <v>497</v>
      </c>
      <c r="E560" s="39" t="s">
        <v>526</v>
      </c>
      <c r="F560" s="81" t="s">
        <v>40</v>
      </c>
      <c r="G560" s="38">
        <v>50</v>
      </c>
      <c r="H560" s="38">
        <v>1984</v>
      </c>
      <c r="I560" s="41">
        <v>55.2</v>
      </c>
      <c r="J560" s="41">
        <v>0</v>
      </c>
      <c r="K560" s="41">
        <v>0</v>
      </c>
      <c r="L560" s="41">
        <v>0</v>
      </c>
      <c r="M560" s="41">
        <v>0</v>
      </c>
      <c r="N560" s="41">
        <v>55.2</v>
      </c>
      <c r="O560" s="40"/>
      <c r="P560" s="41">
        <v>55.2</v>
      </c>
      <c r="Q560" s="40">
        <v>2577</v>
      </c>
      <c r="R560" s="140">
        <v>2.1430000000000001E-2</v>
      </c>
      <c r="S560" s="41">
        <v>74.400000000000006</v>
      </c>
      <c r="T560" s="42">
        <v>1.59</v>
      </c>
      <c r="U560" s="42">
        <v>1285.68</v>
      </c>
      <c r="V560" s="90">
        <v>95.65</v>
      </c>
    </row>
    <row r="561" spans="1:22" ht="12.75" x14ac:dyDescent="0.2">
      <c r="A561" s="352"/>
      <c r="B561" s="38">
        <v>555</v>
      </c>
      <c r="C561" s="69" t="s">
        <v>182</v>
      </c>
      <c r="D561" s="69" t="s">
        <v>183</v>
      </c>
      <c r="E561" s="59" t="s">
        <v>418</v>
      </c>
      <c r="F561" s="59" t="s">
        <v>40</v>
      </c>
      <c r="G561" s="58">
        <v>54</v>
      </c>
      <c r="H561" s="58" t="s">
        <v>51</v>
      </c>
      <c r="I561" s="126">
        <v>67.787548000000001</v>
      </c>
      <c r="J561" s="126">
        <v>4.4880000000000004</v>
      </c>
      <c r="K561" s="126">
        <v>9.8896460000000008</v>
      </c>
      <c r="L561" s="126">
        <v>1.5375479999999999</v>
      </c>
      <c r="M561" s="126">
        <v>9.3370239999999995</v>
      </c>
      <c r="N561" s="126">
        <v>42.535330000000002</v>
      </c>
      <c r="O561" s="184">
        <v>2392.6799999999998</v>
      </c>
      <c r="P561" s="126">
        <v>51.3</v>
      </c>
      <c r="Q561" s="184">
        <v>2392.6799999999998</v>
      </c>
      <c r="R561" s="115">
        <v>2.1440393199257737E-2</v>
      </c>
      <c r="S561" s="126">
        <v>60.2</v>
      </c>
      <c r="T561" s="146">
        <v>1.2907116705953159</v>
      </c>
      <c r="U561" s="146">
        <v>1286.4235919554642</v>
      </c>
      <c r="V561" s="147">
        <v>77.442700235718945</v>
      </c>
    </row>
    <row r="562" spans="1:22" ht="12.75" x14ac:dyDescent="0.2">
      <c r="A562" s="352"/>
      <c r="B562" s="38">
        <v>556</v>
      </c>
      <c r="C562" s="69" t="s">
        <v>96</v>
      </c>
      <c r="D562" s="69" t="s">
        <v>97</v>
      </c>
      <c r="E562" s="59" t="s">
        <v>123</v>
      </c>
      <c r="F562" s="59"/>
      <c r="G562" s="58">
        <v>47</v>
      </c>
      <c r="H562" s="58">
        <v>1979</v>
      </c>
      <c r="I562" s="126">
        <v>85.71</v>
      </c>
      <c r="J562" s="126">
        <v>7.3918840000000001</v>
      </c>
      <c r="K562" s="126">
        <v>14.842001</v>
      </c>
      <c r="L562" s="126">
        <v>-0.353883</v>
      </c>
      <c r="M562" s="126">
        <v>0</v>
      </c>
      <c r="N562" s="126">
        <v>63.830001000000003</v>
      </c>
      <c r="O562" s="184">
        <v>2974.87</v>
      </c>
      <c r="P562" s="126">
        <v>62.61535418968225</v>
      </c>
      <c r="Q562" s="184">
        <v>2918.26</v>
      </c>
      <c r="R562" s="115">
        <v>2.1456400111601517E-2</v>
      </c>
      <c r="S562" s="126">
        <v>53.4</v>
      </c>
      <c r="T562" s="146">
        <v>1.145771765959521</v>
      </c>
      <c r="U562" s="146">
        <v>1287.3840066960911</v>
      </c>
      <c r="V562" s="147">
        <v>68.746305957571266</v>
      </c>
    </row>
    <row r="563" spans="1:22" ht="12.75" x14ac:dyDescent="0.2">
      <c r="A563" s="352"/>
      <c r="B563" s="38">
        <v>557</v>
      </c>
      <c r="C563" s="246" t="s">
        <v>528</v>
      </c>
      <c r="D563" s="246" t="s">
        <v>529</v>
      </c>
      <c r="E563" s="59" t="s">
        <v>844</v>
      </c>
      <c r="F563" s="84" t="s">
        <v>178</v>
      </c>
      <c r="G563" s="60">
        <v>22</v>
      </c>
      <c r="H563" s="60" t="s">
        <v>51</v>
      </c>
      <c r="I563" s="62">
        <v>30.7</v>
      </c>
      <c r="J563" s="62">
        <v>1.8</v>
      </c>
      <c r="K563" s="62">
        <v>3</v>
      </c>
      <c r="L563" s="62">
        <v>0</v>
      </c>
      <c r="M563" s="62">
        <v>0</v>
      </c>
      <c r="N563" s="62">
        <v>25.9</v>
      </c>
      <c r="O563" s="61">
        <v>1205.5999999999999</v>
      </c>
      <c r="P563" s="62">
        <v>25.9</v>
      </c>
      <c r="Q563" s="61">
        <v>1205.5999999999999</v>
      </c>
      <c r="R563" s="143">
        <v>2.146E-2</v>
      </c>
      <c r="S563" s="62">
        <v>71.83</v>
      </c>
      <c r="T563" s="63">
        <v>1.54</v>
      </c>
      <c r="U563" s="63">
        <v>1287.83</v>
      </c>
      <c r="V563" s="94">
        <v>92.5</v>
      </c>
    </row>
    <row r="564" spans="1:22" ht="12.75" x14ac:dyDescent="0.2">
      <c r="A564" s="352"/>
      <c r="B564" s="38">
        <v>558</v>
      </c>
      <c r="C564" s="69" t="s">
        <v>428</v>
      </c>
      <c r="D564" s="69" t="s">
        <v>434</v>
      </c>
      <c r="E564" s="59" t="s">
        <v>432</v>
      </c>
      <c r="F564" s="59" t="s">
        <v>40</v>
      </c>
      <c r="G564" s="58">
        <v>20</v>
      </c>
      <c r="H564" s="58">
        <v>1989</v>
      </c>
      <c r="I564" s="126">
        <v>27.864999999999998</v>
      </c>
      <c r="J564" s="126">
        <v>1.3776550000000001</v>
      </c>
      <c r="K564" s="126">
        <v>3.8933110000000002</v>
      </c>
      <c r="L564" s="126">
        <v>7.6866000000000004E-2</v>
      </c>
      <c r="M564" s="126">
        <v>0</v>
      </c>
      <c r="N564" s="126">
        <v>22.517168999999999</v>
      </c>
      <c r="O564" s="184">
        <v>1048.7</v>
      </c>
      <c r="P564" s="126">
        <v>22.517168999999999</v>
      </c>
      <c r="Q564" s="184">
        <v>1048.7</v>
      </c>
      <c r="R564" s="115">
        <v>2.147E-2</v>
      </c>
      <c r="S564" s="126">
        <v>72.266999999999996</v>
      </c>
      <c r="T564" s="146">
        <v>1.5515724899999999</v>
      </c>
      <c r="U564" s="146">
        <v>1288.2</v>
      </c>
      <c r="V564" s="147">
        <v>93.094349399999999</v>
      </c>
    </row>
    <row r="565" spans="1:22" ht="12.75" x14ac:dyDescent="0.2">
      <c r="A565" s="352"/>
      <c r="B565" s="38">
        <v>559</v>
      </c>
      <c r="C565" s="69" t="s">
        <v>182</v>
      </c>
      <c r="D565" s="69" t="s">
        <v>183</v>
      </c>
      <c r="E565" s="59" t="s">
        <v>716</v>
      </c>
      <c r="F565" s="59" t="s">
        <v>40</v>
      </c>
      <c r="G565" s="58">
        <v>109</v>
      </c>
      <c r="H565" s="58" t="s">
        <v>51</v>
      </c>
      <c r="I565" s="126">
        <v>76.919000999999994</v>
      </c>
      <c r="J565" s="126">
        <v>4.7430000000000003</v>
      </c>
      <c r="K565" s="126">
        <v>16.724066000000001</v>
      </c>
      <c r="L565" s="126">
        <v>0.45900000000000002</v>
      </c>
      <c r="M565" s="126">
        <v>0</v>
      </c>
      <c r="N565" s="126">
        <v>54.992934999999996</v>
      </c>
      <c r="O565" s="184">
        <v>2560.75</v>
      </c>
      <c r="P565" s="126">
        <v>54.992934999999996</v>
      </c>
      <c r="Q565" s="184">
        <v>2560.75</v>
      </c>
      <c r="R565" s="115">
        <v>2.1475323635653614E-2</v>
      </c>
      <c r="S565" s="126">
        <v>60.2</v>
      </c>
      <c r="T565" s="146">
        <v>1.2928144828663477</v>
      </c>
      <c r="U565" s="146">
        <v>1288.5194181392167</v>
      </c>
      <c r="V565" s="147">
        <v>77.568868971980848</v>
      </c>
    </row>
    <row r="566" spans="1:22" ht="12.75" x14ac:dyDescent="0.2">
      <c r="A566" s="352"/>
      <c r="B566" s="38">
        <v>560</v>
      </c>
      <c r="C566" s="39" t="s">
        <v>172</v>
      </c>
      <c r="D566" s="39" t="s">
        <v>173</v>
      </c>
      <c r="E566" s="186" t="s">
        <v>693</v>
      </c>
      <c r="F566" s="186" t="s">
        <v>178</v>
      </c>
      <c r="G566" s="185">
        <v>32</v>
      </c>
      <c r="H566" s="185" t="s">
        <v>51</v>
      </c>
      <c r="I566" s="179">
        <f>SUM(J566:N566)</f>
        <v>57</v>
      </c>
      <c r="J566" s="179">
        <v>3.6280000000000001</v>
      </c>
      <c r="K566" s="179">
        <v>6.1538000000000004</v>
      </c>
      <c r="L566" s="179">
        <v>0.35</v>
      </c>
      <c r="M566" s="179">
        <v>0</v>
      </c>
      <c r="N566" s="179">
        <v>46.868200000000002</v>
      </c>
      <c r="O566" s="187">
        <v>2176.79</v>
      </c>
      <c r="P566" s="179">
        <f>N566</f>
        <v>46.868200000000002</v>
      </c>
      <c r="Q566" s="187">
        <f>O566</f>
        <v>2176.79</v>
      </c>
      <c r="R566" s="180">
        <f>P566/Q566</f>
        <v>2.1530878036007148E-2</v>
      </c>
      <c r="S566" s="179">
        <v>43.4</v>
      </c>
      <c r="T566" s="160">
        <f>R566*S566</f>
        <v>0.93444010676271017</v>
      </c>
      <c r="U566" s="160">
        <f>R566*60*1000</f>
        <v>1291.8526821604289</v>
      </c>
      <c r="V566" s="161">
        <f>U566*S566/1000</f>
        <v>56.066406405762613</v>
      </c>
    </row>
    <row r="567" spans="1:22" ht="12.75" x14ac:dyDescent="0.2">
      <c r="A567" s="352"/>
      <c r="B567" s="38">
        <v>561</v>
      </c>
      <c r="C567" s="69" t="s">
        <v>137</v>
      </c>
      <c r="D567" s="69" t="s">
        <v>138</v>
      </c>
      <c r="E567" s="59" t="s">
        <v>648</v>
      </c>
      <c r="F567" s="59"/>
      <c r="G567" s="58">
        <v>101</v>
      </c>
      <c r="H567" s="58">
        <v>1990</v>
      </c>
      <c r="I567" s="126">
        <v>170.4751</v>
      </c>
      <c r="J567" s="126">
        <v>15.3005</v>
      </c>
      <c r="K567" s="126">
        <v>13.13</v>
      </c>
      <c r="L567" s="126">
        <v>3.302</v>
      </c>
      <c r="M567" s="126">
        <v>0</v>
      </c>
      <c r="N567" s="126">
        <v>138.74260000000001</v>
      </c>
      <c r="O567" s="184">
        <v>6432.81</v>
      </c>
      <c r="P567" s="184">
        <v>138.74260000000001</v>
      </c>
      <c r="Q567" s="184">
        <v>6432.81</v>
      </c>
      <c r="R567" s="115">
        <v>2.1567961746110954E-2</v>
      </c>
      <c r="S567" s="126">
        <v>58.97</v>
      </c>
      <c r="T567" s="146">
        <v>1.2718627041681629</v>
      </c>
      <c r="U567" s="146">
        <v>1294.0777047666572</v>
      </c>
      <c r="V567" s="147">
        <v>76.311762250089771</v>
      </c>
    </row>
    <row r="568" spans="1:22" ht="12.75" x14ac:dyDescent="0.2">
      <c r="A568" s="352"/>
      <c r="B568" s="38">
        <v>562</v>
      </c>
      <c r="C568" s="69" t="s">
        <v>357</v>
      </c>
      <c r="D568" s="69" t="s">
        <v>358</v>
      </c>
      <c r="E568" s="39" t="s">
        <v>885</v>
      </c>
      <c r="F568" s="81" t="s">
        <v>178</v>
      </c>
      <c r="G568" s="38">
        <v>12</v>
      </c>
      <c r="H568" s="38">
        <v>1977</v>
      </c>
      <c r="I568" s="41">
        <v>14.5</v>
      </c>
      <c r="J568" s="41">
        <v>1</v>
      </c>
      <c r="K568" s="41">
        <v>2.2999999999999998</v>
      </c>
      <c r="L568" s="41">
        <v>0.1</v>
      </c>
      <c r="M568" s="41">
        <v>0</v>
      </c>
      <c r="N568" s="41">
        <v>11.1</v>
      </c>
      <c r="O568" s="40">
        <v>514.6</v>
      </c>
      <c r="P568" s="41">
        <v>11.1</v>
      </c>
      <c r="Q568" s="40">
        <v>514.6</v>
      </c>
      <c r="R568" s="140">
        <v>2.1590000000000002E-2</v>
      </c>
      <c r="S568" s="41">
        <v>80</v>
      </c>
      <c r="T568" s="42">
        <v>1.73</v>
      </c>
      <c r="U568" s="42">
        <v>1295.27</v>
      </c>
      <c r="V568" s="90">
        <v>103.62</v>
      </c>
    </row>
    <row r="569" spans="1:22" ht="12.75" x14ac:dyDescent="0.2">
      <c r="A569" s="352"/>
      <c r="B569" s="38">
        <v>563</v>
      </c>
      <c r="C569" s="69" t="s">
        <v>182</v>
      </c>
      <c r="D569" s="69" t="s">
        <v>183</v>
      </c>
      <c r="E569" s="59" t="s">
        <v>717</v>
      </c>
      <c r="F569" s="59" t="s">
        <v>40</v>
      </c>
      <c r="G569" s="58">
        <v>25</v>
      </c>
      <c r="H569" s="58" t="s">
        <v>51</v>
      </c>
      <c r="I569" s="126">
        <v>33.749000000000002</v>
      </c>
      <c r="J569" s="126">
        <v>1.071</v>
      </c>
      <c r="K569" s="126">
        <v>4</v>
      </c>
      <c r="L569" s="126">
        <v>-5.0999999999999997E-2</v>
      </c>
      <c r="M569" s="126">
        <v>0</v>
      </c>
      <c r="N569" s="126">
        <v>28.729000000000003</v>
      </c>
      <c r="O569" s="184">
        <v>1327.2</v>
      </c>
      <c r="P569" s="126">
        <v>28.729000000000003</v>
      </c>
      <c r="Q569" s="184">
        <v>1327.2</v>
      </c>
      <c r="R569" s="115">
        <v>2.1646323086196507E-2</v>
      </c>
      <c r="S569" s="126">
        <v>60.2</v>
      </c>
      <c r="T569" s="146">
        <v>1.3031086497890298</v>
      </c>
      <c r="U569" s="146">
        <v>1298.7793851717904</v>
      </c>
      <c r="V569" s="147">
        <v>78.186518987341785</v>
      </c>
    </row>
    <row r="570" spans="1:22" ht="12.75" x14ac:dyDescent="0.2">
      <c r="A570" s="352"/>
      <c r="B570" s="38">
        <v>564</v>
      </c>
      <c r="C570" s="69" t="s">
        <v>306</v>
      </c>
      <c r="D570" s="69" t="s">
        <v>307</v>
      </c>
      <c r="E570" s="75" t="s">
        <v>324</v>
      </c>
      <c r="F570" s="81" t="s">
        <v>40</v>
      </c>
      <c r="G570" s="76">
        <v>50</v>
      </c>
      <c r="H570" s="76">
        <v>1973</v>
      </c>
      <c r="I570" s="41">
        <v>64.900000000000006</v>
      </c>
      <c r="J570" s="41">
        <v>2.7</v>
      </c>
      <c r="K570" s="41">
        <v>7.5</v>
      </c>
      <c r="L570" s="41">
        <v>0.2</v>
      </c>
      <c r="M570" s="41"/>
      <c r="N570" s="41">
        <v>54.5</v>
      </c>
      <c r="O570" s="77">
        <v>2510.1999999999998</v>
      </c>
      <c r="P570" s="41">
        <v>54.5</v>
      </c>
      <c r="Q570" s="77">
        <v>2510.1999999999998</v>
      </c>
      <c r="R570" s="140">
        <v>2.1690000000000001E-2</v>
      </c>
      <c r="S570" s="41">
        <v>60</v>
      </c>
      <c r="T570" s="42">
        <v>1.3</v>
      </c>
      <c r="U570" s="42">
        <v>1301.55</v>
      </c>
      <c r="V570" s="90">
        <v>78.09</v>
      </c>
    </row>
    <row r="571" spans="1:22" ht="12.75" x14ac:dyDescent="0.2">
      <c r="A571" s="352"/>
      <c r="B571" s="38">
        <v>565</v>
      </c>
      <c r="C571" s="69" t="s">
        <v>357</v>
      </c>
      <c r="D571" s="69" t="s">
        <v>358</v>
      </c>
      <c r="E571" s="39" t="s">
        <v>600</v>
      </c>
      <c r="F571" s="81" t="s">
        <v>178</v>
      </c>
      <c r="G571" s="38">
        <v>56</v>
      </c>
      <c r="H571" s="38">
        <v>1967</v>
      </c>
      <c r="I571" s="41">
        <v>71.7</v>
      </c>
      <c r="J571" s="41">
        <v>5.6</v>
      </c>
      <c r="K571" s="41">
        <v>13.8</v>
      </c>
      <c r="L571" s="41">
        <v>-1.8</v>
      </c>
      <c r="M571" s="41">
        <v>0</v>
      </c>
      <c r="N571" s="41">
        <v>54.2</v>
      </c>
      <c r="O571" s="40">
        <v>2494.3000000000002</v>
      </c>
      <c r="P571" s="41">
        <v>54.2</v>
      </c>
      <c r="Q571" s="40">
        <v>2494.3000000000002</v>
      </c>
      <c r="R571" s="140">
        <v>2.1729999999999999E-2</v>
      </c>
      <c r="S571" s="41">
        <v>80</v>
      </c>
      <c r="T571" s="42">
        <v>1.74</v>
      </c>
      <c r="U571" s="42">
        <v>1304.01</v>
      </c>
      <c r="V571" s="90">
        <v>104.32</v>
      </c>
    </row>
    <row r="572" spans="1:22" ht="12.75" x14ac:dyDescent="0.2">
      <c r="A572" s="352"/>
      <c r="B572" s="38">
        <v>566</v>
      </c>
      <c r="C572" s="39" t="s">
        <v>172</v>
      </c>
      <c r="D572" s="39" t="s">
        <v>173</v>
      </c>
      <c r="E572" s="186" t="s">
        <v>694</v>
      </c>
      <c r="F572" s="186" t="s">
        <v>178</v>
      </c>
      <c r="G572" s="185">
        <v>36</v>
      </c>
      <c r="H572" s="185" t="s">
        <v>51</v>
      </c>
      <c r="I572" s="179">
        <f>SUM(J572:N572)</f>
        <v>39.200000000000003</v>
      </c>
      <c r="J572" s="179">
        <v>1.8140000000000001</v>
      </c>
      <c r="K572" s="179">
        <v>7.4774000000000003</v>
      </c>
      <c r="L572" s="179">
        <v>0.73599999999999999</v>
      </c>
      <c r="M572" s="179">
        <v>0</v>
      </c>
      <c r="N572" s="179">
        <v>29.172599999999999</v>
      </c>
      <c r="O572" s="187">
        <v>1340.56</v>
      </c>
      <c r="P572" s="179">
        <f>N572</f>
        <v>29.172599999999999</v>
      </c>
      <c r="Q572" s="187">
        <f>O572</f>
        <v>1340.56</v>
      </c>
      <c r="R572" s="180">
        <f>P572/Q572</f>
        <v>2.1761502655606613E-2</v>
      </c>
      <c r="S572" s="179">
        <v>43.4</v>
      </c>
      <c r="T572" s="160">
        <f>R572*S572</f>
        <v>0.94444921525332692</v>
      </c>
      <c r="U572" s="160">
        <f>R572*60*1000</f>
        <v>1305.6901593363968</v>
      </c>
      <c r="V572" s="161">
        <f>U572*S572/1000</f>
        <v>56.666952915199623</v>
      </c>
    </row>
    <row r="573" spans="1:22" ht="12.75" x14ac:dyDescent="0.2">
      <c r="A573" s="352"/>
      <c r="B573" s="38">
        <v>567</v>
      </c>
      <c r="C573" s="69" t="s">
        <v>357</v>
      </c>
      <c r="D573" s="69" t="s">
        <v>358</v>
      </c>
      <c r="E573" s="39" t="s">
        <v>599</v>
      </c>
      <c r="F573" s="81" t="s">
        <v>178</v>
      </c>
      <c r="G573" s="38">
        <v>21</v>
      </c>
      <c r="H573" s="38">
        <v>1971</v>
      </c>
      <c r="I573" s="41">
        <v>26.5</v>
      </c>
      <c r="J573" s="41">
        <v>1.4</v>
      </c>
      <c r="K573" s="41">
        <v>3.8</v>
      </c>
      <c r="L573" s="41">
        <v>0.3</v>
      </c>
      <c r="M573" s="41">
        <v>0</v>
      </c>
      <c r="N573" s="41">
        <v>21</v>
      </c>
      <c r="O573" s="40">
        <v>965.4</v>
      </c>
      <c r="P573" s="41">
        <v>21</v>
      </c>
      <c r="Q573" s="40">
        <v>965.4</v>
      </c>
      <c r="R573" s="140">
        <v>2.1770000000000001E-2</v>
      </c>
      <c r="S573" s="41">
        <v>80</v>
      </c>
      <c r="T573" s="42">
        <v>1.74</v>
      </c>
      <c r="U573" s="42">
        <v>1306.42</v>
      </c>
      <c r="V573" s="90">
        <v>104.51</v>
      </c>
    </row>
    <row r="574" spans="1:22" ht="12.75" x14ac:dyDescent="0.2">
      <c r="A574" s="352"/>
      <c r="B574" s="38">
        <v>568</v>
      </c>
      <c r="C574" s="69" t="s">
        <v>96</v>
      </c>
      <c r="D574" s="69" t="s">
        <v>97</v>
      </c>
      <c r="E574" s="59" t="s">
        <v>118</v>
      </c>
      <c r="F574" s="59"/>
      <c r="G574" s="58">
        <v>59</v>
      </c>
      <c r="H574" s="58">
        <v>1981</v>
      </c>
      <c r="I574" s="126">
        <v>94.42</v>
      </c>
      <c r="J574" s="126">
        <v>6.8467500000000001</v>
      </c>
      <c r="K574" s="126">
        <v>12.72744</v>
      </c>
      <c r="L574" s="126">
        <v>0</v>
      </c>
      <c r="M574" s="126">
        <v>0</v>
      </c>
      <c r="N574" s="126">
        <v>74.845832999999999</v>
      </c>
      <c r="O574" s="184">
        <v>3418.76</v>
      </c>
      <c r="P574" s="126">
        <v>73.477978091834458</v>
      </c>
      <c r="Q574" s="184">
        <v>3356.28</v>
      </c>
      <c r="R574" s="115">
        <v>2.1892684189589205E-2</v>
      </c>
      <c r="S574" s="126">
        <v>53.4</v>
      </c>
      <c r="T574" s="146">
        <v>1.1690693357240636</v>
      </c>
      <c r="U574" s="146">
        <v>1313.5610513753522</v>
      </c>
      <c r="V574" s="147">
        <v>70.144160143443798</v>
      </c>
    </row>
    <row r="575" spans="1:22" ht="12.75" x14ac:dyDescent="0.2">
      <c r="A575" s="352"/>
      <c r="B575" s="38">
        <v>569</v>
      </c>
      <c r="C575" s="69" t="s">
        <v>182</v>
      </c>
      <c r="D575" s="69" t="s">
        <v>183</v>
      </c>
      <c r="E575" s="59" t="s">
        <v>420</v>
      </c>
      <c r="F575" s="59" t="s">
        <v>40</v>
      </c>
      <c r="G575" s="58">
        <v>10</v>
      </c>
      <c r="H575" s="58" t="s">
        <v>51</v>
      </c>
      <c r="I575" s="126">
        <v>16.080000999999999</v>
      </c>
      <c r="J575" s="126">
        <v>0.56100000000000005</v>
      </c>
      <c r="K575" s="126">
        <v>2.2057730000000002</v>
      </c>
      <c r="L575" s="126">
        <v>0.51</v>
      </c>
      <c r="M575" s="126">
        <v>0</v>
      </c>
      <c r="N575" s="126">
        <v>12.803227999999999</v>
      </c>
      <c r="O575" s="184">
        <v>584.33000000000004</v>
      </c>
      <c r="P575" s="126">
        <v>12.803227999999999</v>
      </c>
      <c r="Q575" s="184">
        <v>584.33000000000004</v>
      </c>
      <c r="R575" s="115">
        <v>2.1910954426437111E-2</v>
      </c>
      <c r="S575" s="126">
        <v>60.2</v>
      </c>
      <c r="T575" s="146">
        <v>1.3190394564715142</v>
      </c>
      <c r="U575" s="146">
        <v>1314.6572655862267</v>
      </c>
      <c r="V575" s="147">
        <v>79.14236738829085</v>
      </c>
    </row>
    <row r="576" spans="1:22" ht="12.75" x14ac:dyDescent="0.2">
      <c r="A576" s="352"/>
      <c r="B576" s="38">
        <v>570</v>
      </c>
      <c r="C576" s="69" t="s">
        <v>182</v>
      </c>
      <c r="D576" s="69" t="s">
        <v>183</v>
      </c>
      <c r="E576" s="59" t="s">
        <v>718</v>
      </c>
      <c r="F576" s="59" t="s">
        <v>40</v>
      </c>
      <c r="G576" s="58">
        <v>24</v>
      </c>
      <c r="H576" s="58" t="s">
        <v>51</v>
      </c>
      <c r="I576" s="126">
        <v>35.906001000000003</v>
      </c>
      <c r="J576" s="126">
        <v>3.468</v>
      </c>
      <c r="K576" s="126">
        <v>4.5122530000000003</v>
      </c>
      <c r="L576" s="126">
        <v>1.3260000000000001</v>
      </c>
      <c r="M576" s="126">
        <v>0</v>
      </c>
      <c r="N576" s="126">
        <v>26.599748000000002</v>
      </c>
      <c r="O576" s="184">
        <v>1212.29</v>
      </c>
      <c r="P576" s="126">
        <v>26.599748000000002</v>
      </c>
      <c r="Q576" s="184">
        <v>1212.29</v>
      </c>
      <c r="R576" s="115">
        <v>2.1941736713162695E-2</v>
      </c>
      <c r="S576" s="126">
        <v>60.2</v>
      </c>
      <c r="T576" s="146">
        <v>1.3208925501323943</v>
      </c>
      <c r="U576" s="146">
        <v>1316.5042027897618</v>
      </c>
      <c r="V576" s="147">
        <v>79.253553007943665</v>
      </c>
    </row>
    <row r="577" spans="1:22" ht="12.75" x14ac:dyDescent="0.2">
      <c r="A577" s="352"/>
      <c r="B577" s="38">
        <v>571</v>
      </c>
      <c r="C577" s="39" t="s">
        <v>172</v>
      </c>
      <c r="D577" s="39" t="s">
        <v>173</v>
      </c>
      <c r="E577" s="186" t="s">
        <v>695</v>
      </c>
      <c r="F577" s="186" t="s">
        <v>178</v>
      </c>
      <c r="G577" s="185">
        <v>22</v>
      </c>
      <c r="H577" s="185" t="s">
        <v>51</v>
      </c>
      <c r="I577" s="179">
        <f>SUM(J577:N577)</f>
        <v>32</v>
      </c>
      <c r="J577" s="179">
        <v>2.6604999999999999</v>
      </c>
      <c r="K577" s="179">
        <v>3.6554000000000002</v>
      </c>
      <c r="L577" s="179">
        <v>0.19550000000000001</v>
      </c>
      <c r="M577" s="179">
        <v>0</v>
      </c>
      <c r="N577" s="179">
        <v>25.488600000000002</v>
      </c>
      <c r="O577" s="187">
        <v>1161.23</v>
      </c>
      <c r="P577" s="179">
        <f>N577</f>
        <v>25.488600000000002</v>
      </c>
      <c r="Q577" s="187">
        <f>O577</f>
        <v>1161.23</v>
      </c>
      <c r="R577" s="180">
        <f>P577/Q577</f>
        <v>2.1949656829396418E-2</v>
      </c>
      <c r="S577" s="179">
        <v>43.4</v>
      </c>
      <c r="T577" s="160">
        <f>R577*S577</f>
        <v>0.95261510639580449</v>
      </c>
      <c r="U577" s="160">
        <f>R577*60*1000</f>
        <v>1316.979409763785</v>
      </c>
      <c r="V577" s="161">
        <f>U577*S577/1000</f>
        <v>57.156906383748272</v>
      </c>
    </row>
    <row r="578" spans="1:22" ht="12.75" x14ac:dyDescent="0.2">
      <c r="A578" s="352"/>
      <c r="B578" s="38">
        <v>572</v>
      </c>
      <c r="C578" s="233" t="s">
        <v>141</v>
      </c>
      <c r="D578" s="233" t="s">
        <v>142</v>
      </c>
      <c r="E578" s="234" t="s">
        <v>159</v>
      </c>
      <c r="F578" s="235"/>
      <c r="G578" s="236">
        <v>107</v>
      </c>
      <c r="H578" s="237" t="s">
        <v>51</v>
      </c>
      <c r="I578" s="239">
        <v>79.25</v>
      </c>
      <c r="J578" s="239">
        <v>4.8899999999999997</v>
      </c>
      <c r="K578" s="239">
        <v>15</v>
      </c>
      <c r="L578" s="239">
        <v>0.72</v>
      </c>
      <c r="M578" s="239">
        <v>10.55</v>
      </c>
      <c r="N578" s="239">
        <v>48.09</v>
      </c>
      <c r="O578" s="247">
        <v>2633.85</v>
      </c>
      <c r="P578" s="239">
        <v>57.39</v>
      </c>
      <c r="Q578" s="247">
        <v>2613.5100000000002</v>
      </c>
      <c r="R578" s="241">
        <v>2.1958974712168691E-2</v>
      </c>
      <c r="S578" s="242">
        <v>61.8</v>
      </c>
      <c r="T578" s="243">
        <v>1.357064637212025</v>
      </c>
      <c r="U578" s="243">
        <v>1317.5384827301216</v>
      </c>
      <c r="V578" s="321">
        <v>81.42387823272152</v>
      </c>
    </row>
    <row r="579" spans="1:22" ht="12.75" x14ac:dyDescent="0.2">
      <c r="A579" s="352"/>
      <c r="B579" s="38">
        <v>573</v>
      </c>
      <c r="C579" s="246" t="s">
        <v>528</v>
      </c>
      <c r="D579" s="246" t="s">
        <v>529</v>
      </c>
      <c r="E579" s="59" t="s">
        <v>584</v>
      </c>
      <c r="F579" s="84" t="s">
        <v>178</v>
      </c>
      <c r="G579" s="60">
        <v>22</v>
      </c>
      <c r="H579" s="60" t="s">
        <v>51</v>
      </c>
      <c r="I579" s="62">
        <v>30.9</v>
      </c>
      <c r="J579" s="62">
        <v>2.2999999999999998</v>
      </c>
      <c r="K579" s="62">
        <v>3.7</v>
      </c>
      <c r="L579" s="62">
        <v>-0.5</v>
      </c>
      <c r="M579" s="62">
        <v>0</v>
      </c>
      <c r="N579" s="62">
        <v>25.5</v>
      </c>
      <c r="O579" s="61">
        <v>1157.4000000000001</v>
      </c>
      <c r="P579" s="62">
        <v>25.5</v>
      </c>
      <c r="Q579" s="61">
        <v>1157.4000000000001</v>
      </c>
      <c r="R579" s="143">
        <v>2.2009999999999998E-2</v>
      </c>
      <c r="S579" s="62">
        <v>71.83</v>
      </c>
      <c r="T579" s="63">
        <v>1.58</v>
      </c>
      <c r="U579" s="63">
        <v>1320.61</v>
      </c>
      <c r="V579" s="94">
        <v>94.86</v>
      </c>
    </row>
    <row r="580" spans="1:22" ht="12.75" x14ac:dyDescent="0.2">
      <c r="A580" s="352"/>
      <c r="B580" s="38">
        <v>574</v>
      </c>
      <c r="C580" s="69" t="s">
        <v>182</v>
      </c>
      <c r="D580" s="69" t="s">
        <v>183</v>
      </c>
      <c r="E580" s="59" t="s">
        <v>719</v>
      </c>
      <c r="F580" s="59" t="s">
        <v>40</v>
      </c>
      <c r="G580" s="58">
        <v>28</v>
      </c>
      <c r="H580" s="58" t="s">
        <v>51</v>
      </c>
      <c r="I580" s="126">
        <v>33.326002000000003</v>
      </c>
      <c r="J580" s="126">
        <v>0</v>
      </c>
      <c r="K580" s="126">
        <v>0</v>
      </c>
      <c r="L580" s="126">
        <v>0</v>
      </c>
      <c r="M580" s="126">
        <v>0</v>
      </c>
      <c r="N580" s="126">
        <v>33.326002000000003</v>
      </c>
      <c r="O580" s="184">
        <v>1512.77</v>
      </c>
      <c r="P580" s="126">
        <v>33.326002000000003</v>
      </c>
      <c r="Q580" s="184">
        <v>1512.77</v>
      </c>
      <c r="R580" s="115">
        <v>2.2029787740370316E-2</v>
      </c>
      <c r="S580" s="126">
        <v>60.2</v>
      </c>
      <c r="T580" s="146">
        <v>1.326193221970293</v>
      </c>
      <c r="U580" s="146">
        <v>1321.7872644222189</v>
      </c>
      <c r="V580" s="147">
        <v>79.57159331821758</v>
      </c>
    </row>
    <row r="581" spans="1:22" ht="12.75" x14ac:dyDescent="0.2">
      <c r="A581" s="352"/>
      <c r="B581" s="38">
        <v>575</v>
      </c>
      <c r="C581" s="69" t="s">
        <v>357</v>
      </c>
      <c r="D581" s="69" t="s">
        <v>358</v>
      </c>
      <c r="E581" s="39" t="s">
        <v>886</v>
      </c>
      <c r="F581" s="81" t="s">
        <v>178</v>
      </c>
      <c r="G581" s="38">
        <v>24</v>
      </c>
      <c r="H581" s="38">
        <v>1964</v>
      </c>
      <c r="I581" s="41">
        <v>19.8</v>
      </c>
      <c r="J581" s="41">
        <v>0</v>
      </c>
      <c r="K581" s="41">
        <v>0</v>
      </c>
      <c r="L581" s="41">
        <v>0</v>
      </c>
      <c r="M581" s="41">
        <v>0</v>
      </c>
      <c r="N581" s="41">
        <v>19.8</v>
      </c>
      <c r="O581" s="40">
        <v>898</v>
      </c>
      <c r="P581" s="41">
        <v>19.8</v>
      </c>
      <c r="Q581" s="40">
        <v>898</v>
      </c>
      <c r="R581" s="140">
        <v>2.206E-2</v>
      </c>
      <c r="S581" s="41">
        <v>80</v>
      </c>
      <c r="T581" s="42">
        <v>1.76</v>
      </c>
      <c r="U581" s="42">
        <v>1323.55</v>
      </c>
      <c r="V581" s="90">
        <v>105.88</v>
      </c>
    </row>
    <row r="582" spans="1:22" ht="12.75" x14ac:dyDescent="0.2">
      <c r="A582" s="352"/>
      <c r="B582" s="38">
        <v>576</v>
      </c>
      <c r="C582" s="246" t="s">
        <v>528</v>
      </c>
      <c r="D582" s="246" t="s">
        <v>529</v>
      </c>
      <c r="E582" s="59" t="s">
        <v>845</v>
      </c>
      <c r="F582" s="84" t="s">
        <v>178</v>
      </c>
      <c r="G582" s="60">
        <v>12</v>
      </c>
      <c r="H582" s="60" t="s">
        <v>51</v>
      </c>
      <c r="I582" s="62">
        <v>17.3</v>
      </c>
      <c r="J582" s="62">
        <v>0.1</v>
      </c>
      <c r="K582" s="62">
        <v>1.9</v>
      </c>
      <c r="L582" s="62">
        <v>-0.1</v>
      </c>
      <c r="M582" s="62">
        <v>0</v>
      </c>
      <c r="N582" s="62">
        <v>15.4</v>
      </c>
      <c r="O582" s="61">
        <v>695.9</v>
      </c>
      <c r="P582" s="62">
        <v>15.4</v>
      </c>
      <c r="Q582" s="61">
        <v>695.9</v>
      </c>
      <c r="R582" s="143">
        <v>2.2110000000000001E-2</v>
      </c>
      <c r="S582" s="62">
        <v>71.83</v>
      </c>
      <c r="T582" s="63">
        <v>1.59</v>
      </c>
      <c r="U582" s="63">
        <v>1326.61</v>
      </c>
      <c r="V582" s="94">
        <v>95.29</v>
      </c>
    </row>
    <row r="583" spans="1:22" ht="12.75" x14ac:dyDescent="0.2">
      <c r="A583" s="352"/>
      <c r="B583" s="38">
        <v>577</v>
      </c>
      <c r="C583" s="246" t="s">
        <v>528</v>
      </c>
      <c r="D583" s="246" t="s">
        <v>529</v>
      </c>
      <c r="E583" s="59" t="s">
        <v>846</v>
      </c>
      <c r="F583" s="84" t="s">
        <v>178</v>
      </c>
      <c r="G583" s="60">
        <v>22</v>
      </c>
      <c r="H583" s="60" t="s">
        <v>51</v>
      </c>
      <c r="I583" s="62">
        <v>33.4</v>
      </c>
      <c r="J583" s="62">
        <v>1.5</v>
      </c>
      <c r="K583" s="62">
        <v>4.2</v>
      </c>
      <c r="L583" s="62">
        <v>0.3</v>
      </c>
      <c r="M583" s="62">
        <v>0</v>
      </c>
      <c r="N583" s="62">
        <v>27.4</v>
      </c>
      <c r="O583" s="61">
        <v>1238.2</v>
      </c>
      <c r="P583" s="62">
        <v>27.4</v>
      </c>
      <c r="Q583" s="61">
        <v>1238.2</v>
      </c>
      <c r="R583" s="143">
        <v>2.214E-2</v>
      </c>
      <c r="S583" s="62">
        <v>71.83</v>
      </c>
      <c r="T583" s="63">
        <v>1.59</v>
      </c>
      <c r="U583" s="63">
        <v>1328.18</v>
      </c>
      <c r="V583" s="94">
        <v>95.4</v>
      </c>
    </row>
    <row r="584" spans="1:22" ht="12.75" x14ac:dyDescent="0.2">
      <c r="A584" s="352"/>
      <c r="B584" s="38">
        <v>578</v>
      </c>
      <c r="C584" s="39" t="s">
        <v>172</v>
      </c>
      <c r="D584" s="39" t="s">
        <v>173</v>
      </c>
      <c r="E584" s="186" t="s">
        <v>696</v>
      </c>
      <c r="F584" s="186" t="s">
        <v>178</v>
      </c>
      <c r="G584" s="185">
        <v>60</v>
      </c>
      <c r="H584" s="185" t="s">
        <v>51</v>
      </c>
      <c r="I584" s="179">
        <f>SUM(J584:N584)</f>
        <v>88.9</v>
      </c>
      <c r="J584" s="179">
        <v>6.8879999999999999</v>
      </c>
      <c r="K584" s="179">
        <v>11.250400000000001</v>
      </c>
      <c r="L584" s="179">
        <v>-0.46200000000000002</v>
      </c>
      <c r="M584" s="179">
        <v>0</v>
      </c>
      <c r="N584" s="179">
        <v>71.223600000000005</v>
      </c>
      <c r="O584" s="187">
        <v>3213.86</v>
      </c>
      <c r="P584" s="179">
        <f>N584</f>
        <v>71.223600000000005</v>
      </c>
      <c r="Q584" s="187">
        <f>O584</f>
        <v>3213.86</v>
      </c>
      <c r="R584" s="180">
        <f>P584/Q584</f>
        <v>2.2161388486119496E-2</v>
      </c>
      <c r="S584" s="179">
        <v>43.4</v>
      </c>
      <c r="T584" s="160">
        <f>R584*S584</f>
        <v>0.96180426029758614</v>
      </c>
      <c r="U584" s="160">
        <f>R584*60*1000</f>
        <v>1329.6833091671699</v>
      </c>
      <c r="V584" s="161">
        <f>U584*S584/1000</f>
        <v>57.708255617855173</v>
      </c>
    </row>
    <row r="585" spans="1:22" ht="12.75" x14ac:dyDescent="0.2">
      <c r="A585" s="352"/>
      <c r="B585" s="38">
        <v>579</v>
      </c>
      <c r="C585" s="69" t="s">
        <v>210</v>
      </c>
      <c r="D585" s="69" t="s">
        <v>211</v>
      </c>
      <c r="E585" s="59" t="s">
        <v>446</v>
      </c>
      <c r="F585" s="59" t="s">
        <v>178</v>
      </c>
      <c r="G585" s="58">
        <v>20</v>
      </c>
      <c r="H585" s="58">
        <v>1980</v>
      </c>
      <c r="I585" s="126">
        <v>29.148</v>
      </c>
      <c r="J585" s="126">
        <v>0.78900000000000003</v>
      </c>
      <c r="K585" s="126">
        <v>4.1520000000000001</v>
      </c>
      <c r="L585" s="126">
        <v>0.129</v>
      </c>
      <c r="M585" s="126"/>
      <c r="N585" s="126">
        <v>24.077999999999999</v>
      </c>
      <c r="O585" s="184">
        <v>1085.06</v>
      </c>
      <c r="P585" s="126">
        <v>24.077999999999999</v>
      </c>
      <c r="Q585" s="184">
        <v>1085.5999999999999</v>
      </c>
      <c r="R585" s="115">
        <v>2.2179439941046427E-2</v>
      </c>
      <c r="S585" s="126">
        <v>71</v>
      </c>
      <c r="T585" s="146">
        <v>1.5747402358142963</v>
      </c>
      <c r="U585" s="146">
        <v>1330.7663964627857</v>
      </c>
      <c r="V585" s="147">
        <v>94.484414148857795</v>
      </c>
    </row>
    <row r="586" spans="1:22" ht="12.75" x14ac:dyDescent="0.2">
      <c r="A586" s="352"/>
      <c r="B586" s="38">
        <v>580</v>
      </c>
      <c r="C586" s="69" t="s">
        <v>496</v>
      </c>
      <c r="D586" s="69" t="s">
        <v>497</v>
      </c>
      <c r="E586" s="39" t="s">
        <v>524</v>
      </c>
      <c r="F586" s="81" t="s">
        <v>40</v>
      </c>
      <c r="G586" s="38">
        <v>49</v>
      </c>
      <c r="H586" s="38">
        <v>1972</v>
      </c>
      <c r="I586" s="41">
        <v>60.6</v>
      </c>
      <c r="J586" s="41">
        <v>0</v>
      </c>
      <c r="K586" s="41">
        <v>0</v>
      </c>
      <c r="L586" s="41">
        <v>0</v>
      </c>
      <c r="M586" s="41">
        <v>0</v>
      </c>
      <c r="N586" s="41">
        <v>60.6</v>
      </c>
      <c r="O586" s="40"/>
      <c r="P586" s="41">
        <v>60.6</v>
      </c>
      <c r="Q586" s="40">
        <v>2728.3</v>
      </c>
      <c r="R586" s="140">
        <v>2.2210000000000001E-2</v>
      </c>
      <c r="S586" s="41">
        <v>74.400000000000006</v>
      </c>
      <c r="T586" s="42">
        <v>1.65</v>
      </c>
      <c r="U586" s="42">
        <v>1332.31</v>
      </c>
      <c r="V586" s="90">
        <v>99.12</v>
      </c>
    </row>
    <row r="587" spans="1:22" ht="12.75" x14ac:dyDescent="0.2">
      <c r="A587" s="352"/>
      <c r="B587" s="38">
        <v>581</v>
      </c>
      <c r="C587" s="69" t="s">
        <v>210</v>
      </c>
      <c r="D587" s="69" t="s">
        <v>211</v>
      </c>
      <c r="E587" s="59" t="s">
        <v>807</v>
      </c>
      <c r="F587" s="59" t="s">
        <v>178</v>
      </c>
      <c r="G587" s="58">
        <v>6</v>
      </c>
      <c r="H587" s="58">
        <v>1992</v>
      </c>
      <c r="I587" s="126">
        <v>10.183</v>
      </c>
      <c r="J587" s="126">
        <v>0.52600000000000002</v>
      </c>
      <c r="K587" s="126">
        <v>1.28</v>
      </c>
      <c r="L587" s="126">
        <v>3.5000000000000003E-2</v>
      </c>
      <c r="M587" s="126"/>
      <c r="N587" s="126">
        <v>8.3420000000000005</v>
      </c>
      <c r="O587" s="184">
        <v>374.96</v>
      </c>
      <c r="P587" s="126">
        <v>8.3420000000000005</v>
      </c>
      <c r="Q587" s="184">
        <v>374.96</v>
      </c>
      <c r="R587" s="115">
        <v>2.224770642201835E-2</v>
      </c>
      <c r="S587" s="126">
        <v>71</v>
      </c>
      <c r="T587" s="146">
        <v>1.5795871559633028</v>
      </c>
      <c r="U587" s="146">
        <v>1334.8623853211011</v>
      </c>
      <c r="V587" s="147">
        <v>94.775229357798182</v>
      </c>
    </row>
    <row r="588" spans="1:22" ht="12.75" x14ac:dyDescent="0.2">
      <c r="A588" s="352"/>
      <c r="B588" s="38">
        <v>582</v>
      </c>
      <c r="C588" s="69" t="s">
        <v>137</v>
      </c>
      <c r="D588" s="69" t="s">
        <v>138</v>
      </c>
      <c r="E588" s="59" t="s">
        <v>649</v>
      </c>
      <c r="F588" s="59"/>
      <c r="G588" s="58">
        <v>40</v>
      </c>
      <c r="H588" s="58">
        <v>1991</v>
      </c>
      <c r="I588" s="126">
        <v>60.409399999999998</v>
      </c>
      <c r="J588" s="126">
        <v>6.9401000000000002</v>
      </c>
      <c r="K588" s="126">
        <v>3.97</v>
      </c>
      <c r="L588" s="126">
        <v>-0.71350000000000002</v>
      </c>
      <c r="M588" s="126">
        <v>0</v>
      </c>
      <c r="N588" s="126">
        <v>50.212800000000001</v>
      </c>
      <c r="O588" s="184">
        <v>2252.42</v>
      </c>
      <c r="P588" s="126">
        <v>50.212800000000001</v>
      </c>
      <c r="Q588" s="184">
        <v>2252.42</v>
      </c>
      <c r="R588" s="115">
        <v>2.229282283055558E-2</v>
      </c>
      <c r="S588" s="126">
        <v>58.97</v>
      </c>
      <c r="T588" s="146">
        <v>1.3146077623178625</v>
      </c>
      <c r="U588" s="146">
        <v>1337.5693698333348</v>
      </c>
      <c r="V588" s="147">
        <v>78.876465739071747</v>
      </c>
    </row>
    <row r="589" spans="1:22" ht="12.75" x14ac:dyDescent="0.2">
      <c r="A589" s="352"/>
      <c r="B589" s="38">
        <v>583</v>
      </c>
      <c r="C589" s="69" t="s">
        <v>182</v>
      </c>
      <c r="D589" s="69" t="s">
        <v>183</v>
      </c>
      <c r="E589" s="59" t="s">
        <v>561</v>
      </c>
      <c r="F589" s="59" t="s">
        <v>40</v>
      </c>
      <c r="G589" s="58">
        <v>45</v>
      </c>
      <c r="H589" s="58" t="s">
        <v>51</v>
      </c>
      <c r="I589" s="126">
        <v>63.901999000000004</v>
      </c>
      <c r="J589" s="126">
        <v>4.08</v>
      </c>
      <c r="K589" s="126">
        <v>7.048133</v>
      </c>
      <c r="L589" s="126">
        <v>0.61199999999999999</v>
      </c>
      <c r="M589" s="126">
        <v>0</v>
      </c>
      <c r="N589" s="126">
        <v>52.161866000000003</v>
      </c>
      <c r="O589" s="184">
        <v>2334.85</v>
      </c>
      <c r="P589" s="126">
        <v>52.161866000000003</v>
      </c>
      <c r="Q589" s="184">
        <v>2334.85</v>
      </c>
      <c r="R589" s="115">
        <v>2.2340564061931176E-2</v>
      </c>
      <c r="S589" s="126">
        <v>60.2</v>
      </c>
      <c r="T589" s="146">
        <v>1.3449019565282569</v>
      </c>
      <c r="U589" s="146">
        <v>1340.4338437158706</v>
      </c>
      <c r="V589" s="147">
        <v>80.694117391695414</v>
      </c>
    </row>
    <row r="590" spans="1:22" ht="12.75" x14ac:dyDescent="0.2">
      <c r="A590" s="352"/>
      <c r="B590" s="38">
        <v>584</v>
      </c>
      <c r="C590" s="39" t="s">
        <v>172</v>
      </c>
      <c r="D590" s="39" t="s">
        <v>173</v>
      </c>
      <c r="E590" s="186" t="s">
        <v>697</v>
      </c>
      <c r="F590" s="186" t="s">
        <v>178</v>
      </c>
      <c r="G590" s="185">
        <v>22</v>
      </c>
      <c r="H590" s="185" t="s">
        <v>51</v>
      </c>
      <c r="I590" s="179">
        <f>SUM(J590:N590)</f>
        <v>32.200000000000003</v>
      </c>
      <c r="J590" s="179">
        <v>2.1716000000000002</v>
      </c>
      <c r="K590" s="179">
        <v>3.2589999999999999</v>
      </c>
      <c r="L590" s="179">
        <v>0.48039999999999999</v>
      </c>
      <c r="M590" s="179">
        <v>0</v>
      </c>
      <c r="N590" s="179">
        <v>26.289000000000001</v>
      </c>
      <c r="O590" s="187">
        <v>1171.49</v>
      </c>
      <c r="P590" s="179">
        <f>N590</f>
        <v>26.289000000000001</v>
      </c>
      <c r="Q590" s="187">
        <f>O590</f>
        <v>1171.49</v>
      </c>
      <c r="R590" s="180">
        <f>P590/Q590</f>
        <v>2.244065250236878E-2</v>
      </c>
      <c r="S590" s="179">
        <v>43.4</v>
      </c>
      <c r="T590" s="160">
        <f>R590*S590</f>
        <v>0.97392431860280504</v>
      </c>
      <c r="U590" s="160">
        <f>R590*60*1000</f>
        <v>1346.4391501421269</v>
      </c>
      <c r="V590" s="161">
        <f>U590*S590/1000</f>
        <v>58.435459116168303</v>
      </c>
    </row>
    <row r="591" spans="1:22" ht="12.75" x14ac:dyDescent="0.2">
      <c r="A591" s="352"/>
      <c r="B591" s="38">
        <v>585</v>
      </c>
      <c r="C591" s="69" t="s">
        <v>210</v>
      </c>
      <c r="D591" s="69" t="s">
        <v>211</v>
      </c>
      <c r="E591" s="59" t="s">
        <v>808</v>
      </c>
      <c r="F591" s="59" t="s">
        <v>178</v>
      </c>
      <c r="G591" s="58">
        <v>20</v>
      </c>
      <c r="H591" s="58">
        <v>1987</v>
      </c>
      <c r="I591" s="126">
        <v>28.376999999999999</v>
      </c>
      <c r="J591" s="126">
        <v>0.57899999999999996</v>
      </c>
      <c r="K591" s="126">
        <v>3.08</v>
      </c>
      <c r="L591" s="126">
        <v>0.49299999999999999</v>
      </c>
      <c r="M591" s="126"/>
      <c r="N591" s="126">
        <v>24.225999999999999</v>
      </c>
      <c r="O591" s="184">
        <v>1078.47</v>
      </c>
      <c r="P591" s="126">
        <v>24.225999999999999</v>
      </c>
      <c r="Q591" s="184">
        <v>1078.47</v>
      </c>
      <c r="R591" s="115">
        <v>2.2463304496184409E-2</v>
      </c>
      <c r="S591" s="126">
        <v>71</v>
      </c>
      <c r="T591" s="146">
        <v>1.5948946192290931</v>
      </c>
      <c r="U591" s="146">
        <v>1347.7982697710647</v>
      </c>
      <c r="V591" s="147">
        <v>95.693677153745597</v>
      </c>
    </row>
    <row r="592" spans="1:22" ht="12.75" x14ac:dyDescent="0.2">
      <c r="A592" s="352"/>
      <c r="B592" s="38">
        <v>586</v>
      </c>
      <c r="C592" s="39" t="s">
        <v>473</v>
      </c>
      <c r="D592" s="39" t="s">
        <v>474</v>
      </c>
      <c r="E592" s="59" t="s">
        <v>495</v>
      </c>
      <c r="F592" s="59" t="s">
        <v>178</v>
      </c>
      <c r="G592" s="58">
        <v>36</v>
      </c>
      <c r="H592" s="58">
        <v>1987</v>
      </c>
      <c r="I592" s="126">
        <v>62.417000000000002</v>
      </c>
      <c r="J592" s="126">
        <v>5.17</v>
      </c>
      <c r="K592" s="126">
        <v>9.5500000000000007</v>
      </c>
      <c r="L592" s="126">
        <v>0</v>
      </c>
      <c r="M592" s="126"/>
      <c r="N592" s="126">
        <v>47.697000000000003</v>
      </c>
      <c r="O592" s="184">
        <v>2123.29</v>
      </c>
      <c r="P592" s="126">
        <v>47.697000000000003</v>
      </c>
      <c r="Q592" s="184">
        <v>2123.29</v>
      </c>
      <c r="R592" s="115">
        <v>2.2463723749464277E-2</v>
      </c>
      <c r="S592" s="126">
        <v>65.180000000000007</v>
      </c>
      <c r="T592" s="146">
        <v>1.4641855139900817</v>
      </c>
      <c r="U592" s="146">
        <v>1347.8234249678567</v>
      </c>
      <c r="V592" s="147">
        <v>87.851130839404917</v>
      </c>
    </row>
    <row r="593" spans="1:22" ht="12.75" x14ac:dyDescent="0.2">
      <c r="A593" s="352"/>
      <c r="B593" s="38">
        <v>587</v>
      </c>
      <c r="C593" s="69" t="s">
        <v>236</v>
      </c>
      <c r="D593" s="69" t="s">
        <v>237</v>
      </c>
      <c r="E593" s="59" t="s">
        <v>821</v>
      </c>
      <c r="F593" s="59" t="s">
        <v>40</v>
      </c>
      <c r="G593" s="58">
        <v>6</v>
      </c>
      <c r="H593" s="58" t="s">
        <v>51</v>
      </c>
      <c r="I593" s="62">
        <v>7.7519999999999998</v>
      </c>
      <c r="J593" s="62">
        <v>0.35699999999999998</v>
      </c>
      <c r="K593" s="62">
        <v>6.5000000000000002E-2</v>
      </c>
      <c r="L593" s="62">
        <v>0</v>
      </c>
      <c r="M593" s="126">
        <v>0</v>
      </c>
      <c r="N593" s="126">
        <v>7.33</v>
      </c>
      <c r="O593" s="184">
        <v>325.38</v>
      </c>
      <c r="P593" s="126">
        <v>7.33</v>
      </c>
      <c r="Q593" s="184">
        <v>325.38</v>
      </c>
      <c r="R593" s="115">
        <v>2.2527506300325774E-2</v>
      </c>
      <c r="S593" s="126">
        <v>64.31</v>
      </c>
      <c r="T593" s="146">
        <v>1.4487439301739506</v>
      </c>
      <c r="U593" s="146">
        <v>1351.6503780195465</v>
      </c>
      <c r="V593" s="147">
        <v>86.924635810437024</v>
      </c>
    </row>
    <row r="594" spans="1:22" ht="12.75" x14ac:dyDescent="0.2">
      <c r="A594" s="352"/>
      <c r="B594" s="38">
        <v>588</v>
      </c>
      <c r="C594" s="69" t="s">
        <v>96</v>
      </c>
      <c r="D594" s="69" t="s">
        <v>97</v>
      </c>
      <c r="E594" s="59" t="s">
        <v>120</v>
      </c>
      <c r="F594" s="59"/>
      <c r="G594" s="58">
        <v>107</v>
      </c>
      <c r="H594" s="58">
        <v>1974</v>
      </c>
      <c r="I594" s="126">
        <v>82.66</v>
      </c>
      <c r="J594" s="126">
        <v>9.2081520000000001</v>
      </c>
      <c r="K594" s="126">
        <v>15.651745999999999</v>
      </c>
      <c r="L594" s="126">
        <v>0</v>
      </c>
      <c r="M594" s="126">
        <v>0</v>
      </c>
      <c r="N594" s="126">
        <v>57.800092999999997</v>
      </c>
      <c r="O594" s="184">
        <v>2559.98</v>
      </c>
      <c r="P594" s="126">
        <v>56.515355472381941</v>
      </c>
      <c r="Q594" s="184">
        <v>2503.08</v>
      </c>
      <c r="R594" s="115">
        <v>2.2578325691700603E-2</v>
      </c>
      <c r="S594" s="126">
        <v>53.4</v>
      </c>
      <c r="T594" s="146">
        <v>1.2056825919368122</v>
      </c>
      <c r="U594" s="146">
        <v>1354.6995415020363</v>
      </c>
      <c r="V594" s="147">
        <v>72.340955516208737</v>
      </c>
    </row>
    <row r="595" spans="1:22" ht="12.75" x14ac:dyDescent="0.2">
      <c r="A595" s="352"/>
      <c r="B595" s="38">
        <v>589</v>
      </c>
      <c r="C595" s="39" t="s">
        <v>172</v>
      </c>
      <c r="D595" s="39" t="s">
        <v>173</v>
      </c>
      <c r="E595" s="186" t="s">
        <v>698</v>
      </c>
      <c r="F595" s="186" t="s">
        <v>178</v>
      </c>
      <c r="G595" s="185">
        <v>12</v>
      </c>
      <c r="H595" s="185">
        <v>1994</v>
      </c>
      <c r="I595" s="179">
        <f>SUM(J595:N595)</f>
        <v>19.499600000000001</v>
      </c>
      <c r="J595" s="179">
        <v>0.89390000000000003</v>
      </c>
      <c r="K595" s="179">
        <v>2.5276000000000001</v>
      </c>
      <c r="L595" s="179">
        <v>0.53410000000000002</v>
      </c>
      <c r="M595" s="179">
        <v>0</v>
      </c>
      <c r="N595" s="179">
        <v>15.544</v>
      </c>
      <c r="O595" s="187">
        <v>687.4</v>
      </c>
      <c r="P595" s="179">
        <f>N595</f>
        <v>15.544</v>
      </c>
      <c r="Q595" s="187">
        <f>O595</f>
        <v>687.4</v>
      </c>
      <c r="R595" s="180">
        <f>P595/Q595</f>
        <v>2.2612743671806809E-2</v>
      </c>
      <c r="S595" s="179">
        <v>43.4</v>
      </c>
      <c r="T595" s="160">
        <f>R595*S595</f>
        <v>0.98139307535641551</v>
      </c>
      <c r="U595" s="160">
        <f>R595*60*1000</f>
        <v>1356.7646203084084</v>
      </c>
      <c r="V595" s="161">
        <f>U595*S595/1000</f>
        <v>58.883584521384925</v>
      </c>
    </row>
    <row r="596" spans="1:22" ht="12.75" x14ac:dyDescent="0.2">
      <c r="A596" s="352"/>
      <c r="B596" s="38">
        <v>590</v>
      </c>
      <c r="C596" s="69" t="s">
        <v>932</v>
      </c>
      <c r="D596" s="69" t="s">
        <v>933</v>
      </c>
      <c r="E596" s="59" t="s">
        <v>946</v>
      </c>
      <c r="F596" s="59" t="s">
        <v>40</v>
      </c>
      <c r="G596" s="58">
        <v>27</v>
      </c>
      <c r="H596" s="58">
        <v>1988</v>
      </c>
      <c r="I596" s="126">
        <v>38.270000000000003</v>
      </c>
      <c r="J596" s="126">
        <v>2.66</v>
      </c>
      <c r="K596" s="126">
        <v>3.88</v>
      </c>
      <c r="L596" s="126">
        <v>-5.7000000000000002E-2</v>
      </c>
      <c r="M596" s="126">
        <v>5.7</v>
      </c>
      <c r="N596" s="126">
        <v>26</v>
      </c>
      <c r="O596" s="184">
        <v>1405</v>
      </c>
      <c r="P596" s="126">
        <v>31.786999999999999</v>
      </c>
      <c r="Q596" s="184">
        <v>1405</v>
      </c>
      <c r="R596" s="115">
        <v>2.2624199288256226E-2</v>
      </c>
      <c r="S596" s="126">
        <v>55.6</v>
      </c>
      <c r="T596" s="146">
        <v>1.2579054804270462</v>
      </c>
      <c r="U596" s="146">
        <v>1357.4519572953736</v>
      </c>
      <c r="V596" s="147">
        <v>75.474328825622777</v>
      </c>
    </row>
    <row r="597" spans="1:22" ht="12.75" x14ac:dyDescent="0.2">
      <c r="A597" s="352"/>
      <c r="B597" s="38">
        <v>591</v>
      </c>
      <c r="C597" s="69" t="s">
        <v>306</v>
      </c>
      <c r="D597" s="69" t="s">
        <v>307</v>
      </c>
      <c r="E597" s="39" t="s">
        <v>325</v>
      </c>
      <c r="F597" s="81" t="s">
        <v>40</v>
      </c>
      <c r="G597" s="38">
        <v>45</v>
      </c>
      <c r="H597" s="38">
        <v>1981</v>
      </c>
      <c r="I597" s="41">
        <v>60.5</v>
      </c>
      <c r="J597" s="41">
        <v>2.6</v>
      </c>
      <c r="K597" s="41">
        <v>6.7</v>
      </c>
      <c r="L597" s="41">
        <v>0.1</v>
      </c>
      <c r="M597" s="41"/>
      <c r="N597" s="41">
        <v>51</v>
      </c>
      <c r="O597" s="40">
        <v>2250.6</v>
      </c>
      <c r="P597" s="41">
        <v>51</v>
      </c>
      <c r="Q597" s="40">
        <v>2250.6</v>
      </c>
      <c r="R597" s="140">
        <v>2.266E-2</v>
      </c>
      <c r="S597" s="41">
        <v>60</v>
      </c>
      <c r="T597" s="42">
        <v>1.36</v>
      </c>
      <c r="U597" s="42">
        <v>1359.85</v>
      </c>
      <c r="V597" s="90">
        <v>81.59</v>
      </c>
    </row>
    <row r="598" spans="1:22" ht="12.75" x14ac:dyDescent="0.2">
      <c r="A598" s="352"/>
      <c r="B598" s="38">
        <v>592</v>
      </c>
      <c r="C598" s="69" t="s">
        <v>182</v>
      </c>
      <c r="D598" s="69" t="s">
        <v>183</v>
      </c>
      <c r="E598" s="59" t="s">
        <v>560</v>
      </c>
      <c r="F598" s="59" t="s">
        <v>40</v>
      </c>
      <c r="G598" s="58">
        <v>30</v>
      </c>
      <c r="H598" s="58" t="s">
        <v>51</v>
      </c>
      <c r="I598" s="126">
        <v>43.496001</v>
      </c>
      <c r="J598" s="126">
        <v>3.2130000000000001</v>
      </c>
      <c r="K598" s="126">
        <v>5.5674530000000004</v>
      </c>
      <c r="L598" s="126">
        <v>0.30599999999999999</v>
      </c>
      <c r="M598" s="126">
        <v>0</v>
      </c>
      <c r="N598" s="126">
        <v>34.409548000000001</v>
      </c>
      <c r="O598" s="184">
        <v>1513.72</v>
      </c>
      <c r="P598" s="126">
        <v>34.409548000000001</v>
      </c>
      <c r="Q598" s="184">
        <v>1513.72</v>
      </c>
      <c r="R598" s="115">
        <v>2.2731778664482203E-2</v>
      </c>
      <c r="S598" s="126">
        <v>60.2</v>
      </c>
      <c r="T598" s="146">
        <v>1.3684530756018287</v>
      </c>
      <c r="U598" s="146">
        <v>1363.906719868932</v>
      </c>
      <c r="V598" s="147">
        <v>82.107184536109713</v>
      </c>
    </row>
    <row r="599" spans="1:22" ht="12.75" x14ac:dyDescent="0.2">
      <c r="A599" s="352"/>
      <c r="B599" s="38">
        <v>593</v>
      </c>
      <c r="C599" s="39" t="s">
        <v>172</v>
      </c>
      <c r="D599" s="39" t="s">
        <v>173</v>
      </c>
      <c r="E599" s="186" t="s">
        <v>699</v>
      </c>
      <c r="F599" s="186" t="s">
        <v>178</v>
      </c>
      <c r="G599" s="185">
        <v>60</v>
      </c>
      <c r="H599" s="185" t="s">
        <v>51</v>
      </c>
      <c r="I599" s="179">
        <f>SUM(J599:N599)</f>
        <v>93.3</v>
      </c>
      <c r="J599" s="179">
        <v>6.5198999999999998</v>
      </c>
      <c r="K599" s="179">
        <v>11.611599999999999</v>
      </c>
      <c r="L599" s="179">
        <v>0.56910000000000005</v>
      </c>
      <c r="M599" s="179">
        <v>0</v>
      </c>
      <c r="N599" s="179">
        <v>74.599400000000003</v>
      </c>
      <c r="O599" s="187">
        <v>3278.15</v>
      </c>
      <c r="P599" s="179">
        <f>N599</f>
        <v>74.599400000000003</v>
      </c>
      <c r="Q599" s="187">
        <f>O599</f>
        <v>3278.15</v>
      </c>
      <c r="R599" s="180">
        <f>P599/Q599</f>
        <v>2.2756554764120009E-2</v>
      </c>
      <c r="S599" s="179">
        <v>43.4</v>
      </c>
      <c r="T599" s="160">
        <f>R599*S599</f>
        <v>0.98763447676280836</v>
      </c>
      <c r="U599" s="160">
        <f>R599*60*1000</f>
        <v>1365.3932858472003</v>
      </c>
      <c r="V599" s="161">
        <f>U599*S599/1000</f>
        <v>59.258068605768493</v>
      </c>
    </row>
    <row r="600" spans="1:22" ht="12.75" x14ac:dyDescent="0.2">
      <c r="A600" s="352"/>
      <c r="B600" s="38">
        <v>594</v>
      </c>
      <c r="C600" s="69" t="s">
        <v>891</v>
      </c>
      <c r="D600" s="69" t="s">
        <v>892</v>
      </c>
      <c r="E600" s="39" t="s">
        <v>923</v>
      </c>
      <c r="F600" s="81" t="s">
        <v>40</v>
      </c>
      <c r="G600" s="38">
        <v>23</v>
      </c>
      <c r="H600" s="38">
        <v>1984</v>
      </c>
      <c r="I600" s="41">
        <v>32.845999999999997</v>
      </c>
      <c r="J600" s="41">
        <v>2.1477400000000002</v>
      </c>
      <c r="K600" s="41">
        <v>3.3969999999999998</v>
      </c>
      <c r="L600" s="41">
        <v>-0.46474000000000015</v>
      </c>
      <c r="M600" s="41"/>
      <c r="N600" s="41">
        <v>27.765999999999998</v>
      </c>
      <c r="O600" s="40">
        <v>1218.8</v>
      </c>
      <c r="P600" s="41">
        <v>27.765999999999998</v>
      </c>
      <c r="Q600" s="40">
        <v>1218.8</v>
      </c>
      <c r="R600" s="140">
        <v>2.2781424351821462E-2</v>
      </c>
      <c r="S600" s="41">
        <v>68.2</v>
      </c>
      <c r="T600" s="42">
        <v>1.5536931407942238</v>
      </c>
      <c r="U600" s="42">
        <v>1366.8854611092877</v>
      </c>
      <c r="V600" s="90">
        <v>93.221588447653431</v>
      </c>
    </row>
    <row r="601" spans="1:22" ht="12.75" x14ac:dyDescent="0.2">
      <c r="A601" s="352"/>
      <c r="B601" s="38">
        <v>595</v>
      </c>
      <c r="C601" s="69" t="s">
        <v>428</v>
      </c>
      <c r="D601" s="69" t="s">
        <v>434</v>
      </c>
      <c r="E601" s="59" t="s">
        <v>777</v>
      </c>
      <c r="F601" s="59" t="s">
        <v>40</v>
      </c>
      <c r="G601" s="58">
        <v>20</v>
      </c>
      <c r="H601" s="58">
        <v>1990</v>
      </c>
      <c r="I601" s="126">
        <v>29.026</v>
      </c>
      <c r="J601" s="126">
        <v>1.5478259999999999</v>
      </c>
      <c r="K601" s="126">
        <v>3.6175109999999999</v>
      </c>
      <c r="L601" s="126">
        <v>0.38864399999999999</v>
      </c>
      <c r="M601" s="126">
        <v>0</v>
      </c>
      <c r="N601" s="126">
        <v>23.472019</v>
      </c>
      <c r="O601" s="184">
        <v>1028.78</v>
      </c>
      <c r="P601" s="126">
        <v>23.472019</v>
      </c>
      <c r="Q601" s="184">
        <v>1028.78</v>
      </c>
      <c r="R601" s="115">
        <v>2.281E-2</v>
      </c>
      <c r="S601" s="126">
        <v>72.266999999999996</v>
      </c>
      <c r="T601" s="146">
        <v>1.6484102699999998</v>
      </c>
      <c r="U601" s="146">
        <v>1368.6000000000001</v>
      </c>
      <c r="V601" s="147">
        <v>98.904616200000007</v>
      </c>
    </row>
    <row r="602" spans="1:22" ht="12.75" x14ac:dyDescent="0.2">
      <c r="A602" s="352"/>
      <c r="B602" s="38">
        <v>596</v>
      </c>
      <c r="C602" s="69" t="s">
        <v>96</v>
      </c>
      <c r="D602" s="69" t="s">
        <v>97</v>
      </c>
      <c r="E602" s="59" t="s">
        <v>121</v>
      </c>
      <c r="F602" s="59"/>
      <c r="G602" s="58">
        <v>54</v>
      </c>
      <c r="H602" s="58">
        <v>1987</v>
      </c>
      <c r="I602" s="126">
        <v>67.459999999999994</v>
      </c>
      <c r="J602" s="126">
        <v>4.9162920000000003</v>
      </c>
      <c r="K602" s="126">
        <v>12.366012</v>
      </c>
      <c r="L602" s="126">
        <v>0.387706</v>
      </c>
      <c r="M602" s="126">
        <v>0</v>
      </c>
      <c r="N602" s="126">
        <v>49.79</v>
      </c>
      <c r="O602" s="184">
        <v>2179.62</v>
      </c>
      <c r="P602" s="126">
        <v>49.79</v>
      </c>
      <c r="Q602" s="184">
        <v>2179.62</v>
      </c>
      <c r="R602" s="115">
        <v>2.2843431423826173E-2</v>
      </c>
      <c r="S602" s="126">
        <v>53.4</v>
      </c>
      <c r="T602" s="146">
        <v>1.2198392380323175</v>
      </c>
      <c r="U602" s="146">
        <v>1370.6058854295704</v>
      </c>
      <c r="V602" s="147">
        <v>73.190354281939051</v>
      </c>
    </row>
    <row r="603" spans="1:22" ht="12.75" x14ac:dyDescent="0.2">
      <c r="A603" s="352"/>
      <c r="B603" s="38">
        <v>597</v>
      </c>
      <c r="C603" s="39" t="s">
        <v>473</v>
      </c>
      <c r="D603" s="39" t="s">
        <v>474</v>
      </c>
      <c r="E603" s="59" t="s">
        <v>487</v>
      </c>
      <c r="F603" s="59" t="s">
        <v>178</v>
      </c>
      <c r="G603" s="58">
        <v>30</v>
      </c>
      <c r="H603" s="58">
        <v>1987</v>
      </c>
      <c r="I603" s="126">
        <v>56.573999999999998</v>
      </c>
      <c r="J603" s="126">
        <v>5.4320000000000004</v>
      </c>
      <c r="K603" s="126">
        <v>6.351</v>
      </c>
      <c r="L603" s="126">
        <v>2.1429999999999998</v>
      </c>
      <c r="M603" s="126"/>
      <c r="N603" s="126">
        <v>44.790999999999997</v>
      </c>
      <c r="O603" s="184">
        <v>1953.41</v>
      </c>
      <c r="P603" s="126">
        <v>44.790999999999997</v>
      </c>
      <c r="Q603" s="184">
        <v>1953.41</v>
      </c>
      <c r="R603" s="115">
        <v>2.2929646106040202E-2</v>
      </c>
      <c r="S603" s="126">
        <v>65.180000000000007</v>
      </c>
      <c r="T603" s="146">
        <v>1.4945543331917006</v>
      </c>
      <c r="U603" s="146">
        <v>1375.7787663624122</v>
      </c>
      <c r="V603" s="147">
        <v>89.673259991502036</v>
      </c>
    </row>
    <row r="604" spans="1:22" ht="12.75" x14ac:dyDescent="0.2">
      <c r="A604" s="352"/>
      <c r="B604" s="38">
        <v>598</v>
      </c>
      <c r="C604" s="69" t="s">
        <v>496</v>
      </c>
      <c r="D604" s="69" t="s">
        <v>497</v>
      </c>
      <c r="E604" s="39" t="s">
        <v>521</v>
      </c>
      <c r="F604" s="81" t="s">
        <v>40</v>
      </c>
      <c r="G604" s="38">
        <v>12</v>
      </c>
      <c r="H604" s="38">
        <v>1962</v>
      </c>
      <c r="I604" s="41">
        <v>15.7</v>
      </c>
      <c r="J604" s="41">
        <v>1</v>
      </c>
      <c r="K604" s="41">
        <v>2</v>
      </c>
      <c r="L604" s="41">
        <v>0</v>
      </c>
      <c r="M604" s="41">
        <v>0</v>
      </c>
      <c r="N604" s="41">
        <v>12.7</v>
      </c>
      <c r="O604" s="40"/>
      <c r="P604" s="41">
        <v>12.7</v>
      </c>
      <c r="Q604" s="40">
        <v>553.29999999999995</v>
      </c>
      <c r="R604" s="140">
        <v>2.2939999999999999E-2</v>
      </c>
      <c r="S604" s="41">
        <v>74.400000000000006</v>
      </c>
      <c r="T604" s="42">
        <v>1.71</v>
      </c>
      <c r="U604" s="42">
        <v>1376.22</v>
      </c>
      <c r="V604" s="90">
        <v>102.39</v>
      </c>
    </row>
    <row r="605" spans="1:22" ht="12.75" x14ac:dyDescent="0.2">
      <c r="A605" s="352"/>
      <c r="B605" s="38">
        <v>599</v>
      </c>
      <c r="C605" s="39" t="s">
        <v>473</v>
      </c>
      <c r="D605" s="39" t="s">
        <v>474</v>
      </c>
      <c r="E605" s="59" t="s">
        <v>493</v>
      </c>
      <c r="F605" s="59" t="s">
        <v>178</v>
      </c>
      <c r="G605" s="58">
        <v>60</v>
      </c>
      <c r="H605" s="58">
        <v>1985</v>
      </c>
      <c r="I605" s="126">
        <v>95.951999999999998</v>
      </c>
      <c r="J605" s="126">
        <v>11.055999999999999</v>
      </c>
      <c r="K605" s="126">
        <v>10.52</v>
      </c>
      <c r="L605" s="126">
        <v>3.4620000000000002</v>
      </c>
      <c r="M605" s="126"/>
      <c r="N605" s="126">
        <v>74.376000000000005</v>
      </c>
      <c r="O605" s="184">
        <v>3234.16</v>
      </c>
      <c r="P605" s="126">
        <v>74.376000000000005</v>
      </c>
      <c r="Q605" s="184">
        <v>3234.16</v>
      </c>
      <c r="R605" s="115">
        <v>2.299700695080021E-2</v>
      </c>
      <c r="S605" s="126">
        <v>65.180000000000007</v>
      </c>
      <c r="T605" s="146">
        <v>1.4989449130531578</v>
      </c>
      <c r="U605" s="146">
        <v>1379.8204170480126</v>
      </c>
      <c r="V605" s="147">
        <v>89.936694783189466</v>
      </c>
    </row>
    <row r="606" spans="1:22" ht="12.75" x14ac:dyDescent="0.2">
      <c r="A606" s="352"/>
      <c r="B606" s="38">
        <v>600</v>
      </c>
      <c r="C606" s="69" t="s">
        <v>137</v>
      </c>
      <c r="D606" s="69" t="s">
        <v>138</v>
      </c>
      <c r="E606" s="59" t="s">
        <v>650</v>
      </c>
      <c r="F606" s="59"/>
      <c r="G606" s="58">
        <v>55</v>
      </c>
      <c r="H606" s="58">
        <v>1981</v>
      </c>
      <c r="I606" s="126">
        <v>86.328000000000003</v>
      </c>
      <c r="J606" s="126">
        <v>8.2398000000000007</v>
      </c>
      <c r="K606" s="126">
        <v>5.4</v>
      </c>
      <c r="L606" s="126">
        <v>0.2107</v>
      </c>
      <c r="M606" s="126">
        <v>0</v>
      </c>
      <c r="N606" s="126">
        <v>72.477500000000006</v>
      </c>
      <c r="O606" s="184">
        <v>3146.4</v>
      </c>
      <c r="P606" s="126">
        <v>72.477500000000006</v>
      </c>
      <c r="Q606" s="184">
        <v>3146.4</v>
      </c>
      <c r="R606" s="115">
        <v>2.3035055936943809E-2</v>
      </c>
      <c r="S606" s="126">
        <v>58.97</v>
      </c>
      <c r="T606" s="146">
        <v>1.3583772486015764</v>
      </c>
      <c r="U606" s="146">
        <v>1382.1033562166285</v>
      </c>
      <c r="V606" s="147">
        <v>81.502634916094578</v>
      </c>
    </row>
    <row r="607" spans="1:22" ht="12.75" x14ac:dyDescent="0.2">
      <c r="A607" s="352"/>
      <c r="B607" s="38">
        <v>601</v>
      </c>
      <c r="C607" s="69" t="s">
        <v>264</v>
      </c>
      <c r="D607" s="69" t="s">
        <v>265</v>
      </c>
      <c r="E607" s="69" t="s">
        <v>293</v>
      </c>
      <c r="F607" s="70" t="s">
        <v>40</v>
      </c>
      <c r="G607" s="31">
        <v>60</v>
      </c>
      <c r="H607" s="31">
        <v>1985</v>
      </c>
      <c r="I607" s="41">
        <v>110</v>
      </c>
      <c r="J607" s="41">
        <v>5.9795999999999996</v>
      </c>
      <c r="K607" s="41">
        <v>12.599600000000001</v>
      </c>
      <c r="L607" s="41">
        <v>-0.42059999999999997</v>
      </c>
      <c r="M607" s="41">
        <v>16.531500000000001</v>
      </c>
      <c r="N607" s="41">
        <v>75.309899999999999</v>
      </c>
      <c r="O607" s="32">
        <v>3985.82</v>
      </c>
      <c r="P607" s="41">
        <v>91.841399999999993</v>
      </c>
      <c r="Q607" s="32">
        <v>3985.82</v>
      </c>
      <c r="R607" s="140">
        <v>2.3040000000000001E-2</v>
      </c>
      <c r="S607" s="41">
        <v>70.414000000000001</v>
      </c>
      <c r="T607" s="42">
        <v>1.62</v>
      </c>
      <c r="U607" s="42">
        <v>1382.52</v>
      </c>
      <c r="V607" s="90">
        <v>97.35</v>
      </c>
    </row>
    <row r="608" spans="1:22" ht="12.75" x14ac:dyDescent="0.2">
      <c r="A608" s="352"/>
      <c r="B608" s="38">
        <v>602</v>
      </c>
      <c r="C608" s="69" t="s">
        <v>236</v>
      </c>
      <c r="D608" s="69" t="s">
        <v>237</v>
      </c>
      <c r="E608" s="59" t="s">
        <v>822</v>
      </c>
      <c r="F608" s="59" t="s">
        <v>40</v>
      </c>
      <c r="G608" s="58">
        <v>7</v>
      </c>
      <c r="H608" s="58" t="s">
        <v>51</v>
      </c>
      <c r="I608" s="62">
        <v>12.600000000000001</v>
      </c>
      <c r="J608" s="62">
        <v>0.81599999999999995</v>
      </c>
      <c r="K608" s="62">
        <v>1.5740000000000001</v>
      </c>
      <c r="L608" s="62">
        <v>0</v>
      </c>
      <c r="M608" s="126">
        <v>0</v>
      </c>
      <c r="N608" s="126">
        <v>10.210000000000001</v>
      </c>
      <c r="O608" s="184">
        <v>442.92</v>
      </c>
      <c r="P608" s="126">
        <v>10.210000000000001</v>
      </c>
      <c r="Q608" s="184">
        <v>442.92</v>
      </c>
      <c r="R608" s="115">
        <v>2.305156687437912E-2</v>
      </c>
      <c r="S608" s="126">
        <v>64.31</v>
      </c>
      <c r="T608" s="146">
        <v>1.4824462656913213</v>
      </c>
      <c r="U608" s="146">
        <v>1383.0940124627471</v>
      </c>
      <c r="V608" s="147">
        <v>88.946775941479274</v>
      </c>
    </row>
    <row r="609" spans="1:22" ht="12.75" x14ac:dyDescent="0.2">
      <c r="A609" s="352"/>
      <c r="B609" s="38">
        <v>603</v>
      </c>
      <c r="C609" s="69" t="s">
        <v>496</v>
      </c>
      <c r="D609" s="69" t="s">
        <v>497</v>
      </c>
      <c r="E609" s="39" t="s">
        <v>527</v>
      </c>
      <c r="F609" s="81" t="s">
        <v>40</v>
      </c>
      <c r="G609" s="38">
        <v>50</v>
      </c>
      <c r="H609" s="38">
        <v>1978</v>
      </c>
      <c r="I609" s="41">
        <v>59.8</v>
      </c>
      <c r="J609" s="41">
        <v>0</v>
      </c>
      <c r="K609" s="41">
        <v>0</v>
      </c>
      <c r="L609" s="41">
        <v>0</v>
      </c>
      <c r="M609" s="41">
        <v>0</v>
      </c>
      <c r="N609" s="41">
        <v>59.8</v>
      </c>
      <c r="O609" s="40"/>
      <c r="P609" s="41">
        <v>59.8</v>
      </c>
      <c r="Q609" s="40">
        <v>2584.9</v>
      </c>
      <c r="R609" s="140">
        <v>2.3130000000000001E-2</v>
      </c>
      <c r="S609" s="41">
        <v>74.400000000000006</v>
      </c>
      <c r="T609" s="42">
        <v>1.72</v>
      </c>
      <c r="U609" s="42">
        <v>1387.97</v>
      </c>
      <c r="V609" s="90">
        <v>103.26</v>
      </c>
    </row>
    <row r="610" spans="1:22" ht="12.75" x14ac:dyDescent="0.2">
      <c r="A610" s="352"/>
      <c r="B610" s="38">
        <v>604</v>
      </c>
      <c r="C610" s="233" t="s">
        <v>141</v>
      </c>
      <c r="D610" s="233" t="s">
        <v>142</v>
      </c>
      <c r="E610" s="234" t="s">
        <v>165</v>
      </c>
      <c r="F610" s="235"/>
      <c r="G610" s="236">
        <v>12</v>
      </c>
      <c r="H610" s="237" t="s">
        <v>51</v>
      </c>
      <c r="I610" s="238">
        <v>18.259999999999998</v>
      </c>
      <c r="J610" s="239">
        <v>1.65</v>
      </c>
      <c r="K610" s="239">
        <v>2.3199999999999998</v>
      </c>
      <c r="L610" s="239"/>
      <c r="M610" s="239">
        <v>2.5721999999999996</v>
      </c>
      <c r="N610" s="239">
        <v>11.7178</v>
      </c>
      <c r="O610" s="240">
        <v>617.34</v>
      </c>
      <c r="P610" s="239">
        <v>14.29</v>
      </c>
      <c r="Q610" s="240">
        <v>617.34</v>
      </c>
      <c r="R610" s="241">
        <v>2.3147698189004435E-2</v>
      </c>
      <c r="S610" s="242">
        <v>61.8</v>
      </c>
      <c r="T610" s="243">
        <v>1.4305277480804741</v>
      </c>
      <c r="U610" s="243">
        <v>1388.8618913402661</v>
      </c>
      <c r="V610" s="321">
        <v>85.831664884828442</v>
      </c>
    </row>
    <row r="611" spans="1:22" ht="12.75" x14ac:dyDescent="0.2">
      <c r="A611" s="352"/>
      <c r="B611" s="38">
        <v>605</v>
      </c>
      <c r="C611" s="233" t="s">
        <v>141</v>
      </c>
      <c r="D611" s="233" t="s">
        <v>142</v>
      </c>
      <c r="E611" s="234" t="s">
        <v>160</v>
      </c>
      <c r="F611" s="235"/>
      <c r="G611" s="236">
        <v>59</v>
      </c>
      <c r="H611" s="237" t="s">
        <v>51</v>
      </c>
      <c r="I611" s="238">
        <v>62.31</v>
      </c>
      <c r="J611" s="239">
        <v>5.48</v>
      </c>
      <c r="K611" s="239">
        <v>0</v>
      </c>
      <c r="L611" s="239"/>
      <c r="M611" s="239">
        <v>10.035</v>
      </c>
      <c r="N611" s="239">
        <v>46.8</v>
      </c>
      <c r="O611" s="240">
        <v>2449.7199999999998</v>
      </c>
      <c r="P611" s="239">
        <v>55.75</v>
      </c>
      <c r="Q611" s="240">
        <v>2403.11</v>
      </c>
      <c r="R611" s="241">
        <v>2.3199104493760166E-2</v>
      </c>
      <c r="S611" s="242">
        <v>61.8</v>
      </c>
      <c r="T611" s="243">
        <v>1.4337046577143782</v>
      </c>
      <c r="U611" s="243">
        <v>1391.9462696256101</v>
      </c>
      <c r="V611" s="321">
        <v>86.022279462862699</v>
      </c>
    </row>
    <row r="612" spans="1:22" ht="12.75" x14ac:dyDescent="0.2">
      <c r="A612" s="352"/>
      <c r="B612" s="38">
        <v>606</v>
      </c>
      <c r="C612" s="39" t="s">
        <v>172</v>
      </c>
      <c r="D612" s="39" t="s">
        <v>173</v>
      </c>
      <c r="E612" s="186" t="s">
        <v>700</v>
      </c>
      <c r="F612" s="186" t="s">
        <v>178</v>
      </c>
      <c r="G612" s="185">
        <v>20</v>
      </c>
      <c r="H612" s="185" t="s">
        <v>51</v>
      </c>
      <c r="I612" s="179">
        <f>SUM(J612:N612)</f>
        <v>30.599999999999998</v>
      </c>
      <c r="J612" s="179">
        <v>2.3660999999999999</v>
      </c>
      <c r="K612" s="179">
        <v>4.0128000000000004</v>
      </c>
      <c r="L612" s="179">
        <v>-0.58109999999999995</v>
      </c>
      <c r="M612" s="179">
        <v>0</v>
      </c>
      <c r="N612" s="179">
        <v>24.802199999999999</v>
      </c>
      <c r="O612" s="187">
        <v>1062.5999999999999</v>
      </c>
      <c r="P612" s="179">
        <f>N612</f>
        <v>24.802199999999999</v>
      </c>
      <c r="Q612" s="187">
        <f>O612</f>
        <v>1062.5999999999999</v>
      </c>
      <c r="R612" s="180">
        <f>P612/Q612</f>
        <v>2.3341050254093734E-2</v>
      </c>
      <c r="S612" s="179">
        <v>43.4</v>
      </c>
      <c r="T612" s="160">
        <f>R612*S612</f>
        <v>1.013001581027668</v>
      </c>
      <c r="U612" s="160">
        <f>R612*60*1000</f>
        <v>1400.4630152456241</v>
      </c>
      <c r="V612" s="161">
        <f>U612*S612/1000</f>
        <v>60.780094861660089</v>
      </c>
    </row>
    <row r="613" spans="1:22" ht="12.75" x14ac:dyDescent="0.2">
      <c r="A613" s="352"/>
      <c r="B613" s="38">
        <v>607</v>
      </c>
      <c r="C613" s="69" t="s">
        <v>206</v>
      </c>
      <c r="D613" s="69" t="s">
        <v>207</v>
      </c>
      <c r="E613" s="59" t="s">
        <v>801</v>
      </c>
      <c r="F613" s="59" t="s">
        <v>784</v>
      </c>
      <c r="G613" s="58">
        <v>36</v>
      </c>
      <c r="H613" s="58">
        <v>1998</v>
      </c>
      <c r="I613" s="126">
        <v>59.354999999999997</v>
      </c>
      <c r="J613" s="126">
        <v>4.8049999999999997</v>
      </c>
      <c r="K613" s="126">
        <v>9.7260000000000009</v>
      </c>
      <c r="L613" s="126">
        <v>-1.054</v>
      </c>
      <c r="M613" s="126"/>
      <c r="N613" s="126">
        <v>45.877000000000002</v>
      </c>
      <c r="O613" s="184">
        <v>1958.7</v>
      </c>
      <c r="P613" s="126">
        <v>45.877000000000002</v>
      </c>
      <c r="Q613" s="184">
        <v>1958.7</v>
      </c>
      <c r="R613" s="115">
        <v>2.3422167764333486E-2</v>
      </c>
      <c r="S613" s="126">
        <v>58.2</v>
      </c>
      <c r="T613" s="146">
        <v>1.3631701638842089</v>
      </c>
      <c r="U613" s="146">
        <v>1405.3300658600092</v>
      </c>
      <c r="V613" s="147">
        <v>81.790209833052529</v>
      </c>
    </row>
    <row r="614" spans="1:22" ht="12.75" x14ac:dyDescent="0.2">
      <c r="A614" s="352"/>
      <c r="B614" s="38">
        <v>608</v>
      </c>
      <c r="C614" s="39" t="s">
        <v>473</v>
      </c>
      <c r="D614" s="39" t="s">
        <v>474</v>
      </c>
      <c r="E614" s="59" t="s">
        <v>489</v>
      </c>
      <c r="F614" s="59" t="s">
        <v>178</v>
      </c>
      <c r="G614" s="58">
        <v>45</v>
      </c>
      <c r="H614" s="58">
        <v>1980</v>
      </c>
      <c r="I614" s="126">
        <v>68.784999999999997</v>
      </c>
      <c r="J614" s="126">
        <v>6.8609999999999998</v>
      </c>
      <c r="K614" s="126">
        <v>10.456</v>
      </c>
      <c r="L614" s="126">
        <v>1.9159999999999999</v>
      </c>
      <c r="M614" s="126"/>
      <c r="N614" s="126">
        <v>51.468000000000004</v>
      </c>
      <c r="O614" s="184">
        <v>2196.5</v>
      </c>
      <c r="P614" s="126">
        <v>51.468000000000004</v>
      </c>
      <c r="Q614" s="184">
        <v>2196.5</v>
      </c>
      <c r="R614" s="115">
        <v>2.3431823355338038E-2</v>
      </c>
      <c r="S614" s="126">
        <v>65.180000000000007</v>
      </c>
      <c r="T614" s="146">
        <v>1.5272862463009333</v>
      </c>
      <c r="U614" s="146">
        <v>1405.9094013202821</v>
      </c>
      <c r="V614" s="147">
        <v>91.637174778055993</v>
      </c>
    </row>
    <row r="615" spans="1:22" ht="12.75" x14ac:dyDescent="0.2">
      <c r="A615" s="352"/>
      <c r="B615" s="38">
        <v>609</v>
      </c>
      <c r="C615" s="69" t="s">
        <v>96</v>
      </c>
      <c r="D615" s="69" t="s">
        <v>97</v>
      </c>
      <c r="E615" s="59" t="s">
        <v>122</v>
      </c>
      <c r="F615" s="59"/>
      <c r="G615" s="58">
        <v>118</v>
      </c>
      <c r="H615" s="58">
        <v>1961</v>
      </c>
      <c r="I615" s="126">
        <v>71.849999999999994</v>
      </c>
      <c r="J615" s="126">
        <v>8.7524160000000002</v>
      </c>
      <c r="K615" s="126">
        <v>1.58064</v>
      </c>
      <c r="L615" s="126">
        <v>0</v>
      </c>
      <c r="M615" s="126">
        <v>0</v>
      </c>
      <c r="N615" s="126">
        <v>61.516962999999997</v>
      </c>
      <c r="O615" s="184">
        <v>2620.0300000000002</v>
      </c>
      <c r="P615" s="126">
        <v>61.516962999999997</v>
      </c>
      <c r="Q615" s="184">
        <v>2620.0300000000002</v>
      </c>
      <c r="R615" s="115">
        <v>2.3479488021129525E-2</v>
      </c>
      <c r="S615" s="126">
        <v>53.4</v>
      </c>
      <c r="T615" s="146">
        <v>1.2538046603283166</v>
      </c>
      <c r="U615" s="146">
        <v>1408.7692812677715</v>
      </c>
      <c r="V615" s="147">
        <v>75.228279619698995</v>
      </c>
    </row>
    <row r="616" spans="1:22" ht="12.75" x14ac:dyDescent="0.2">
      <c r="A616" s="352"/>
      <c r="B616" s="38">
        <v>610</v>
      </c>
      <c r="C616" s="69" t="s">
        <v>236</v>
      </c>
      <c r="D616" s="69" t="s">
        <v>237</v>
      </c>
      <c r="E616" s="59" t="s">
        <v>251</v>
      </c>
      <c r="F616" s="59" t="s">
        <v>40</v>
      </c>
      <c r="G616" s="58">
        <v>18</v>
      </c>
      <c r="H616" s="58" t="s">
        <v>51</v>
      </c>
      <c r="I616" s="62">
        <v>25.746000000000002</v>
      </c>
      <c r="J616" s="62">
        <v>1.696</v>
      </c>
      <c r="K616" s="62">
        <v>2.8050000000000002</v>
      </c>
      <c r="L616" s="62">
        <v>0</v>
      </c>
      <c r="M616" s="126">
        <v>0</v>
      </c>
      <c r="N616" s="126">
        <v>21.245000000000001</v>
      </c>
      <c r="O616" s="184">
        <v>902.29</v>
      </c>
      <c r="P616" s="126">
        <v>21.245000000000001</v>
      </c>
      <c r="Q616" s="184">
        <v>902.29</v>
      </c>
      <c r="R616" s="115">
        <v>2.3545644970020728E-2</v>
      </c>
      <c r="S616" s="126">
        <v>64.31</v>
      </c>
      <c r="T616" s="146">
        <v>1.514220428022033</v>
      </c>
      <c r="U616" s="146">
        <v>1412.7386982012438</v>
      </c>
      <c r="V616" s="147">
        <v>90.853225681321987</v>
      </c>
    </row>
    <row r="617" spans="1:22" ht="12.75" x14ac:dyDescent="0.2">
      <c r="A617" s="352"/>
      <c r="B617" s="38">
        <v>611</v>
      </c>
      <c r="C617" s="39" t="s">
        <v>473</v>
      </c>
      <c r="D617" s="39" t="s">
        <v>474</v>
      </c>
      <c r="E617" s="59" t="s">
        <v>488</v>
      </c>
      <c r="F617" s="59" t="s">
        <v>178</v>
      </c>
      <c r="G617" s="58">
        <v>30</v>
      </c>
      <c r="H617" s="58">
        <v>1985</v>
      </c>
      <c r="I617" s="126">
        <v>58.165000000000006</v>
      </c>
      <c r="J617" s="126">
        <v>5.2850000000000001</v>
      </c>
      <c r="K617" s="126">
        <v>6.3259999999999996</v>
      </c>
      <c r="L617" s="126">
        <v>0.97399999999999998</v>
      </c>
      <c r="M617" s="126"/>
      <c r="N617" s="126">
        <v>46.554000000000002</v>
      </c>
      <c r="O617" s="184">
        <v>1974.7</v>
      </c>
      <c r="P617" s="126">
        <v>46.554000000000002</v>
      </c>
      <c r="Q617" s="184">
        <v>1974.7</v>
      </c>
      <c r="R617" s="115">
        <v>2.3575226616701271E-2</v>
      </c>
      <c r="S617" s="126">
        <v>65.180000000000007</v>
      </c>
      <c r="T617" s="146">
        <v>1.5366332708765891</v>
      </c>
      <c r="U617" s="146">
        <v>1414.5135970020763</v>
      </c>
      <c r="V617" s="147">
        <v>92.197996252595345</v>
      </c>
    </row>
    <row r="618" spans="1:22" ht="12.75" x14ac:dyDescent="0.2">
      <c r="A618" s="352"/>
      <c r="B618" s="38">
        <v>612</v>
      </c>
      <c r="C618" s="69" t="s">
        <v>96</v>
      </c>
      <c r="D618" s="69" t="s">
        <v>97</v>
      </c>
      <c r="E618" s="59" t="s">
        <v>125</v>
      </c>
      <c r="F618" s="59"/>
      <c r="G618" s="58">
        <v>47</v>
      </c>
      <c r="H618" s="58">
        <v>1981</v>
      </c>
      <c r="I618" s="126">
        <v>88.09</v>
      </c>
      <c r="J618" s="126">
        <v>6.875769</v>
      </c>
      <c r="K618" s="126">
        <v>11.390015999999999</v>
      </c>
      <c r="L618" s="126">
        <v>-0.75576900000000002</v>
      </c>
      <c r="M618" s="126">
        <v>0</v>
      </c>
      <c r="N618" s="126">
        <v>70.580003000000005</v>
      </c>
      <c r="O618" s="184">
        <v>2980.63</v>
      </c>
      <c r="P618" s="126">
        <v>67.578618936815374</v>
      </c>
      <c r="Q618" s="184">
        <v>2853.88</v>
      </c>
      <c r="R618" s="115">
        <v>2.3679558683902396E-2</v>
      </c>
      <c r="S618" s="126">
        <v>53.4</v>
      </c>
      <c r="T618" s="146">
        <v>1.2644884337203879</v>
      </c>
      <c r="U618" s="146">
        <v>1420.7735210341439</v>
      </c>
      <c r="V618" s="147">
        <v>75.869306023223288</v>
      </c>
    </row>
    <row r="619" spans="1:22" ht="12.75" x14ac:dyDescent="0.2">
      <c r="A619" s="352"/>
      <c r="B619" s="38">
        <v>613</v>
      </c>
      <c r="C619" s="39" t="s">
        <v>473</v>
      </c>
      <c r="D619" s="39" t="s">
        <v>474</v>
      </c>
      <c r="E619" s="59" t="s">
        <v>486</v>
      </c>
      <c r="F619" s="59" t="s">
        <v>178</v>
      </c>
      <c r="G619" s="58">
        <v>30</v>
      </c>
      <c r="H619" s="58">
        <v>1987</v>
      </c>
      <c r="I619" s="126">
        <v>56.409000000000006</v>
      </c>
      <c r="J619" s="126">
        <v>5.2039999999999997</v>
      </c>
      <c r="K619" s="126">
        <v>4.7519999999999998</v>
      </c>
      <c r="L619" s="126">
        <v>3.5720000000000001</v>
      </c>
      <c r="M619" s="126"/>
      <c r="N619" s="126">
        <v>46.453000000000003</v>
      </c>
      <c r="O619" s="184">
        <v>1956.3</v>
      </c>
      <c r="P619" s="126">
        <v>46.453000000000003</v>
      </c>
      <c r="Q619" s="184">
        <v>1956.3</v>
      </c>
      <c r="R619" s="115">
        <v>2.3745335582477128E-2</v>
      </c>
      <c r="S619" s="126">
        <v>65.180000000000007</v>
      </c>
      <c r="T619" s="146">
        <v>1.5477209732658594</v>
      </c>
      <c r="U619" s="146">
        <v>1424.7201349486277</v>
      </c>
      <c r="V619" s="147">
        <v>92.863258395951561</v>
      </c>
    </row>
    <row r="620" spans="1:22" ht="12.75" x14ac:dyDescent="0.2">
      <c r="A620" s="352"/>
      <c r="B620" s="38">
        <v>614</v>
      </c>
      <c r="C620" s="69" t="s">
        <v>137</v>
      </c>
      <c r="D620" s="69" t="s">
        <v>138</v>
      </c>
      <c r="E620" s="59" t="s">
        <v>651</v>
      </c>
      <c r="F620" s="59"/>
      <c r="G620" s="58">
        <v>25</v>
      </c>
      <c r="H620" s="58">
        <v>1964</v>
      </c>
      <c r="I620" s="126">
        <v>33.331899999999997</v>
      </c>
      <c r="J620" s="126">
        <v>2.5851000000000002</v>
      </c>
      <c r="K620" s="126">
        <v>0.24</v>
      </c>
      <c r="L620" s="126">
        <v>0.2223</v>
      </c>
      <c r="M620" s="126">
        <v>0</v>
      </c>
      <c r="N620" s="126">
        <v>30.284500000000001</v>
      </c>
      <c r="O620" s="184">
        <v>1271.96</v>
      </c>
      <c r="P620" s="126">
        <v>30.284500000000001</v>
      </c>
      <c r="Q620" s="184">
        <v>1271.96</v>
      </c>
      <c r="R620" s="115">
        <v>2.3809317903078712E-2</v>
      </c>
      <c r="S620" s="126">
        <v>58.97</v>
      </c>
      <c r="T620" s="146">
        <v>1.4040354767445518</v>
      </c>
      <c r="U620" s="146">
        <v>1428.5590741847227</v>
      </c>
      <c r="V620" s="147">
        <v>84.242128604673098</v>
      </c>
    </row>
    <row r="621" spans="1:22" ht="12.75" x14ac:dyDescent="0.2">
      <c r="A621" s="352"/>
      <c r="B621" s="38">
        <v>615</v>
      </c>
      <c r="C621" s="233" t="s">
        <v>141</v>
      </c>
      <c r="D621" s="234" t="s">
        <v>157</v>
      </c>
      <c r="E621" s="234" t="s">
        <v>158</v>
      </c>
      <c r="F621" s="235"/>
      <c r="G621" s="236">
        <v>21</v>
      </c>
      <c r="H621" s="248" t="s">
        <v>51</v>
      </c>
      <c r="I621" s="239">
        <v>30.99</v>
      </c>
      <c r="J621" s="239">
        <v>1.85</v>
      </c>
      <c r="K621" s="239">
        <v>3.01</v>
      </c>
      <c r="L621" s="239">
        <v>0.09</v>
      </c>
      <c r="M621" s="239">
        <v>4.6871999999999998</v>
      </c>
      <c r="N621" s="239">
        <v>21.352799999999998</v>
      </c>
      <c r="O621" s="240">
        <v>1088.6600000000001</v>
      </c>
      <c r="P621" s="239">
        <v>26.04</v>
      </c>
      <c r="Q621" s="240">
        <v>1088.6600000000001</v>
      </c>
      <c r="R621" s="241">
        <v>2.3919313651645138E-2</v>
      </c>
      <c r="S621" s="242">
        <v>61.8</v>
      </c>
      <c r="T621" s="243">
        <v>1.4782135836716694</v>
      </c>
      <c r="U621" s="243">
        <v>1435.1588190987084</v>
      </c>
      <c r="V621" s="321">
        <v>88.692815020300174</v>
      </c>
    </row>
    <row r="622" spans="1:22" ht="12.75" x14ac:dyDescent="0.2">
      <c r="A622" s="352"/>
      <c r="B622" s="38">
        <v>616</v>
      </c>
      <c r="C622" s="69" t="s">
        <v>139</v>
      </c>
      <c r="D622" s="69" t="s">
        <v>140</v>
      </c>
      <c r="E622" s="59" t="s">
        <v>674</v>
      </c>
      <c r="F622" s="59" t="s">
        <v>40</v>
      </c>
      <c r="G622" s="58">
        <v>71</v>
      </c>
      <c r="H622" s="58">
        <v>1962</v>
      </c>
      <c r="I622" s="126">
        <v>78.307000000000002</v>
      </c>
      <c r="J622" s="126">
        <v>5.7629999999999999</v>
      </c>
      <c r="K622" s="126"/>
      <c r="L622" s="126">
        <v>-0.51600000000000001</v>
      </c>
      <c r="M622" s="126"/>
      <c r="N622" s="126">
        <v>72.543999999999997</v>
      </c>
      <c r="O622" s="184">
        <v>3025.49</v>
      </c>
      <c r="P622" s="126">
        <v>72.543999999999997</v>
      </c>
      <c r="Q622" s="184">
        <v>3025.49</v>
      </c>
      <c r="R622" s="115">
        <v>2.3977603627842101E-2</v>
      </c>
      <c r="S622" s="126">
        <v>51.6661</v>
      </c>
      <c r="T622" s="146">
        <v>1.2388292667964529</v>
      </c>
      <c r="U622" s="146">
        <v>1438.6562176705261</v>
      </c>
      <c r="V622" s="147">
        <v>74.329756007787154</v>
      </c>
    </row>
    <row r="623" spans="1:22" ht="12.75" x14ac:dyDescent="0.2">
      <c r="A623" s="352"/>
      <c r="B623" s="38">
        <v>617</v>
      </c>
      <c r="C623" s="39" t="s">
        <v>473</v>
      </c>
      <c r="D623" s="39" t="s">
        <v>474</v>
      </c>
      <c r="E623" s="59" t="s">
        <v>494</v>
      </c>
      <c r="F623" s="59" t="s">
        <v>178</v>
      </c>
      <c r="G623" s="58">
        <v>20</v>
      </c>
      <c r="H623" s="58">
        <v>1986</v>
      </c>
      <c r="I623" s="126">
        <v>32.637999999999998</v>
      </c>
      <c r="J623" s="126">
        <v>2.681</v>
      </c>
      <c r="K623" s="126">
        <v>4.2240000000000002</v>
      </c>
      <c r="L623" s="126">
        <v>0.8</v>
      </c>
      <c r="M623" s="126"/>
      <c r="N623" s="126">
        <v>25.733000000000001</v>
      </c>
      <c r="O623" s="184">
        <v>1070.45</v>
      </c>
      <c r="P623" s="126">
        <v>25.733000000000001</v>
      </c>
      <c r="Q623" s="184">
        <v>1070.45</v>
      </c>
      <c r="R623" s="115">
        <v>2.4039422672707738E-2</v>
      </c>
      <c r="S623" s="126">
        <v>65.180000000000007</v>
      </c>
      <c r="T623" s="146">
        <v>1.5668895698070906</v>
      </c>
      <c r="U623" s="146">
        <v>1442.3653603624641</v>
      </c>
      <c r="V623" s="147">
        <v>94.013374188425431</v>
      </c>
    </row>
    <row r="624" spans="1:22" ht="12.75" x14ac:dyDescent="0.2">
      <c r="A624" s="352"/>
      <c r="B624" s="38">
        <v>618</v>
      </c>
      <c r="C624" s="39" t="s">
        <v>172</v>
      </c>
      <c r="D624" s="39" t="s">
        <v>173</v>
      </c>
      <c r="E624" s="186" t="s">
        <v>701</v>
      </c>
      <c r="F624" s="186" t="s">
        <v>178</v>
      </c>
      <c r="G624" s="185">
        <v>18</v>
      </c>
      <c r="H624" s="185" t="s">
        <v>51</v>
      </c>
      <c r="I624" s="179">
        <f>SUM(J624:N624)</f>
        <v>32.200000000000003</v>
      </c>
      <c r="J624" s="179">
        <v>1.9455</v>
      </c>
      <c r="K624" s="179">
        <v>3.9354</v>
      </c>
      <c r="L624" s="179">
        <v>0.29849999999999999</v>
      </c>
      <c r="M624" s="179">
        <v>0</v>
      </c>
      <c r="N624" s="179">
        <v>26.020600000000002</v>
      </c>
      <c r="O624" s="187">
        <v>1079.99</v>
      </c>
      <c r="P624" s="179">
        <f>N624</f>
        <v>26.020600000000002</v>
      </c>
      <c r="Q624" s="187">
        <f>O624</f>
        <v>1079.99</v>
      </c>
      <c r="R624" s="180">
        <f>P624/Q624</f>
        <v>2.4093371234918844E-2</v>
      </c>
      <c r="S624" s="179">
        <v>43.4</v>
      </c>
      <c r="T624" s="160">
        <f>R624*S624</f>
        <v>1.0456523115954779</v>
      </c>
      <c r="U624" s="160">
        <f>R624*60*1000</f>
        <v>1445.6022740951307</v>
      </c>
      <c r="V624" s="161">
        <f>U624*S624/1000</f>
        <v>62.739138695728677</v>
      </c>
    </row>
    <row r="625" spans="1:22" ht="12.75" x14ac:dyDescent="0.2">
      <c r="A625" s="352"/>
      <c r="B625" s="38">
        <v>619</v>
      </c>
      <c r="C625" s="69" t="s">
        <v>206</v>
      </c>
      <c r="D625" s="69" t="s">
        <v>207</v>
      </c>
      <c r="E625" s="59" t="s">
        <v>800</v>
      </c>
      <c r="F625" s="59" t="s">
        <v>784</v>
      </c>
      <c r="G625" s="58">
        <v>20</v>
      </c>
      <c r="H625" s="58">
        <v>1985</v>
      </c>
      <c r="I625" s="126">
        <v>32.466999999999999</v>
      </c>
      <c r="J625" s="126">
        <v>2.5249999999999999</v>
      </c>
      <c r="K625" s="126">
        <v>4.3929999999999998</v>
      </c>
      <c r="L625" s="126">
        <v>-0.39500000000000002</v>
      </c>
      <c r="M625" s="126"/>
      <c r="N625" s="126">
        <v>25.943000000000001</v>
      </c>
      <c r="O625" s="184">
        <v>1066.04</v>
      </c>
      <c r="P625" s="126">
        <v>25.943000000000001</v>
      </c>
      <c r="Q625" s="184">
        <v>1066.04</v>
      </c>
      <c r="R625" s="115">
        <v>2.4335859817642868E-2</v>
      </c>
      <c r="S625" s="126">
        <v>58.2</v>
      </c>
      <c r="T625" s="146">
        <v>1.4163470413868149</v>
      </c>
      <c r="U625" s="146">
        <v>1460.1515890585722</v>
      </c>
      <c r="V625" s="147">
        <v>84.980822483208897</v>
      </c>
    </row>
    <row r="626" spans="1:22" ht="12.75" x14ac:dyDescent="0.2">
      <c r="A626" s="352"/>
      <c r="B626" s="38">
        <v>620</v>
      </c>
      <c r="C626" s="69" t="s">
        <v>306</v>
      </c>
      <c r="D626" s="69" t="s">
        <v>307</v>
      </c>
      <c r="E626" s="75" t="s">
        <v>323</v>
      </c>
      <c r="F626" s="81" t="s">
        <v>40</v>
      </c>
      <c r="G626" s="76">
        <v>20</v>
      </c>
      <c r="H626" s="76">
        <v>1979</v>
      </c>
      <c r="I626" s="41">
        <v>31.1</v>
      </c>
      <c r="J626" s="41">
        <v>1.5</v>
      </c>
      <c r="K626" s="41">
        <v>3.2</v>
      </c>
      <c r="L626" s="41">
        <v>0.2</v>
      </c>
      <c r="M626" s="41"/>
      <c r="N626" s="41">
        <v>26.3</v>
      </c>
      <c r="O626" s="77">
        <v>1072.5999999999999</v>
      </c>
      <c r="P626" s="41">
        <v>26.3</v>
      </c>
      <c r="Q626" s="77">
        <v>1072.5999999999999</v>
      </c>
      <c r="R626" s="140">
        <v>2.4539999999999999E-2</v>
      </c>
      <c r="S626" s="41">
        <v>60</v>
      </c>
      <c r="T626" s="42">
        <v>1.47</v>
      </c>
      <c r="U626" s="42">
        <v>1472.46</v>
      </c>
      <c r="V626" s="90">
        <v>88.35</v>
      </c>
    </row>
    <row r="627" spans="1:22" ht="12.75" x14ac:dyDescent="0.2">
      <c r="A627" s="352"/>
      <c r="B627" s="38">
        <v>621</v>
      </c>
      <c r="C627" s="39" t="s">
        <v>473</v>
      </c>
      <c r="D627" s="39" t="s">
        <v>474</v>
      </c>
      <c r="E627" s="59" t="s">
        <v>491</v>
      </c>
      <c r="F627" s="59" t="s">
        <v>178</v>
      </c>
      <c r="G627" s="58">
        <v>45</v>
      </c>
      <c r="H627" s="58">
        <v>1982</v>
      </c>
      <c r="I627" s="126">
        <v>67.984999999999999</v>
      </c>
      <c r="J627" s="126">
        <v>3.6379999999999999</v>
      </c>
      <c r="K627" s="126">
        <v>10.648999999999999</v>
      </c>
      <c r="L627" s="126">
        <v>1.141</v>
      </c>
      <c r="M627" s="126"/>
      <c r="N627" s="126">
        <v>53.698</v>
      </c>
      <c r="O627" s="184">
        <v>2186.02</v>
      </c>
      <c r="P627" s="126">
        <v>53.698</v>
      </c>
      <c r="Q627" s="184">
        <v>2186.02</v>
      </c>
      <c r="R627" s="115">
        <v>2.4564276630588924E-2</v>
      </c>
      <c r="S627" s="126">
        <v>65.180000000000007</v>
      </c>
      <c r="T627" s="146">
        <v>1.6010995507817862</v>
      </c>
      <c r="U627" s="146">
        <v>1473.8565978353356</v>
      </c>
      <c r="V627" s="147">
        <v>96.065973046907175</v>
      </c>
    </row>
    <row r="628" spans="1:22" ht="12.75" x14ac:dyDescent="0.2">
      <c r="A628" s="352"/>
      <c r="B628" s="38">
        <v>622</v>
      </c>
      <c r="C628" s="69" t="s">
        <v>139</v>
      </c>
      <c r="D628" s="69" t="s">
        <v>140</v>
      </c>
      <c r="E628" s="59" t="s">
        <v>675</v>
      </c>
      <c r="F628" s="59" t="s">
        <v>40</v>
      </c>
      <c r="G628" s="58">
        <v>30</v>
      </c>
      <c r="H628" s="58">
        <v>1961</v>
      </c>
      <c r="I628" s="126">
        <v>37.466000000000001</v>
      </c>
      <c r="J628" s="126">
        <v>2.4990000000000001</v>
      </c>
      <c r="K628" s="126"/>
      <c r="L628" s="126">
        <v>0.16200000000000001</v>
      </c>
      <c r="M628" s="126"/>
      <c r="N628" s="126">
        <v>34.966999999999999</v>
      </c>
      <c r="O628" s="184">
        <v>1416.77</v>
      </c>
      <c r="P628" s="126">
        <v>32.51</v>
      </c>
      <c r="Q628" s="184">
        <v>1317.22</v>
      </c>
      <c r="R628" s="115">
        <v>2.4680767070041448E-2</v>
      </c>
      <c r="S628" s="126">
        <v>51.6661</v>
      </c>
      <c r="T628" s="146">
        <v>1.2751589795174685</v>
      </c>
      <c r="U628" s="146">
        <v>1480.8460242024869</v>
      </c>
      <c r="V628" s="147">
        <v>76.509538771048099</v>
      </c>
    </row>
    <row r="629" spans="1:22" ht="12.75" x14ac:dyDescent="0.2">
      <c r="A629" s="352"/>
      <c r="B629" s="38">
        <v>623</v>
      </c>
      <c r="C629" s="69" t="s">
        <v>137</v>
      </c>
      <c r="D629" s="69" t="s">
        <v>138</v>
      </c>
      <c r="E629" s="59" t="s">
        <v>652</v>
      </c>
      <c r="F629" s="59"/>
      <c r="G629" s="58">
        <v>48</v>
      </c>
      <c r="H629" s="58">
        <v>1980</v>
      </c>
      <c r="I629" s="126">
        <v>53.397300000000001</v>
      </c>
      <c r="J629" s="126">
        <v>4.4736000000000002</v>
      </c>
      <c r="K629" s="126">
        <v>0.48</v>
      </c>
      <c r="L629" s="126">
        <v>0.6724</v>
      </c>
      <c r="M629" s="126">
        <v>0</v>
      </c>
      <c r="N629" s="126">
        <v>47.771299999999997</v>
      </c>
      <c r="O629" s="184">
        <v>1934.94</v>
      </c>
      <c r="P629" s="126">
        <v>47.771299999999997</v>
      </c>
      <c r="Q629" s="184">
        <v>1934.94</v>
      </c>
      <c r="R629" s="115">
        <v>2.4688775879355428E-2</v>
      </c>
      <c r="S629" s="126">
        <v>58.97</v>
      </c>
      <c r="T629" s="146">
        <v>1.4558971136055896</v>
      </c>
      <c r="U629" s="146">
        <v>1481.3265527613257</v>
      </c>
      <c r="V629" s="147">
        <v>87.353826816335385</v>
      </c>
    </row>
    <row r="630" spans="1:22" ht="12.75" x14ac:dyDescent="0.2">
      <c r="A630" s="352"/>
      <c r="B630" s="38">
        <v>624</v>
      </c>
      <c r="C630" s="39" t="s">
        <v>473</v>
      </c>
      <c r="D630" s="39" t="s">
        <v>474</v>
      </c>
      <c r="E630" s="59" t="s">
        <v>490</v>
      </c>
      <c r="F630" s="59" t="s">
        <v>178</v>
      </c>
      <c r="G630" s="58">
        <v>25</v>
      </c>
      <c r="H630" s="58">
        <v>1977</v>
      </c>
      <c r="I630" s="126">
        <v>40.675000000000004</v>
      </c>
      <c r="J630" s="126">
        <v>2.0019999999999998</v>
      </c>
      <c r="K630" s="126">
        <v>5.0670000000000002</v>
      </c>
      <c r="L630" s="126">
        <v>0.109</v>
      </c>
      <c r="M630" s="126"/>
      <c r="N630" s="126">
        <v>33.606000000000002</v>
      </c>
      <c r="O630" s="184">
        <v>1359.26</v>
      </c>
      <c r="P630" s="126">
        <v>33.606000000000002</v>
      </c>
      <c r="Q630" s="184">
        <v>1359.26</v>
      </c>
      <c r="R630" s="115">
        <v>2.4723746744552185E-2</v>
      </c>
      <c r="S630" s="126">
        <v>65.180000000000007</v>
      </c>
      <c r="T630" s="146">
        <v>1.6114938128099117</v>
      </c>
      <c r="U630" s="146">
        <v>1483.4248046731311</v>
      </c>
      <c r="V630" s="147">
        <v>96.689628768594702</v>
      </c>
    </row>
    <row r="631" spans="1:22" ht="12.75" x14ac:dyDescent="0.2">
      <c r="A631" s="352"/>
      <c r="B631" s="38">
        <v>625</v>
      </c>
      <c r="C631" s="69" t="s">
        <v>206</v>
      </c>
      <c r="D631" s="69" t="s">
        <v>207</v>
      </c>
      <c r="E631" s="59" t="s">
        <v>797</v>
      </c>
      <c r="F631" s="59" t="s">
        <v>784</v>
      </c>
      <c r="G631" s="58">
        <v>64</v>
      </c>
      <c r="H631" s="58">
        <v>1961</v>
      </c>
      <c r="I631" s="126">
        <v>86.986999999999995</v>
      </c>
      <c r="J631" s="126">
        <v>4.7489999999999997</v>
      </c>
      <c r="K631" s="126">
        <v>9.5670000000000002</v>
      </c>
      <c r="L631" s="126">
        <v>-0.41099999999999998</v>
      </c>
      <c r="M631" s="126"/>
      <c r="N631" s="126">
        <v>73.08</v>
      </c>
      <c r="O631" s="184">
        <v>2954.78</v>
      </c>
      <c r="P631" s="126">
        <v>73.08</v>
      </c>
      <c r="Q631" s="184">
        <v>2954.78</v>
      </c>
      <c r="R631" s="115">
        <v>2.4732805826491309E-2</v>
      </c>
      <c r="S631" s="126">
        <v>58.2</v>
      </c>
      <c r="T631" s="146">
        <v>1.4394492991017942</v>
      </c>
      <c r="U631" s="146">
        <v>1483.9683495894787</v>
      </c>
      <c r="V631" s="147">
        <v>86.366957946107661</v>
      </c>
    </row>
    <row r="632" spans="1:22" ht="12.75" x14ac:dyDescent="0.2">
      <c r="A632" s="352"/>
      <c r="B632" s="38">
        <v>626</v>
      </c>
      <c r="C632" s="69" t="s">
        <v>264</v>
      </c>
      <c r="D632" s="69" t="s">
        <v>265</v>
      </c>
      <c r="E632" s="69" t="s">
        <v>295</v>
      </c>
      <c r="F632" s="70" t="s">
        <v>40</v>
      </c>
      <c r="G632" s="31">
        <v>15</v>
      </c>
      <c r="H632" s="31">
        <v>1992</v>
      </c>
      <c r="I632" s="41">
        <v>26.39</v>
      </c>
      <c r="J632" s="41">
        <v>1.67</v>
      </c>
      <c r="K632" s="41">
        <v>2.8292000000000002</v>
      </c>
      <c r="L632" s="41">
        <v>0.57399999999999995</v>
      </c>
      <c r="M632" s="41">
        <v>0</v>
      </c>
      <c r="N632" s="41">
        <v>21.316800000000001</v>
      </c>
      <c r="O632" s="32">
        <v>861.65</v>
      </c>
      <c r="P632" s="41">
        <v>21.316800000000001</v>
      </c>
      <c r="Q632" s="32">
        <v>861.65</v>
      </c>
      <c r="R632" s="140">
        <v>2.4740000000000002E-2</v>
      </c>
      <c r="S632" s="41">
        <v>70.414000000000001</v>
      </c>
      <c r="T632" s="42">
        <v>1.74</v>
      </c>
      <c r="U632" s="42">
        <v>1484.37</v>
      </c>
      <c r="V632" s="90">
        <v>104.52</v>
      </c>
    </row>
    <row r="633" spans="1:22" ht="12.75" x14ac:dyDescent="0.2">
      <c r="A633" s="352"/>
      <c r="B633" s="38">
        <v>627</v>
      </c>
      <c r="C633" s="69" t="s">
        <v>236</v>
      </c>
      <c r="D633" s="69" t="s">
        <v>237</v>
      </c>
      <c r="E633" s="59" t="s">
        <v>252</v>
      </c>
      <c r="F633" s="59" t="s">
        <v>40</v>
      </c>
      <c r="G633" s="58">
        <v>43</v>
      </c>
      <c r="H633" s="58" t="s">
        <v>51</v>
      </c>
      <c r="I633" s="62">
        <v>47.9</v>
      </c>
      <c r="J633" s="62">
        <v>1.4950000000000001</v>
      </c>
      <c r="K633" s="62">
        <v>3.91</v>
      </c>
      <c r="L633" s="62">
        <v>0</v>
      </c>
      <c r="M633" s="126">
        <v>0</v>
      </c>
      <c r="N633" s="126">
        <v>42.494999999999997</v>
      </c>
      <c r="O633" s="184">
        <v>1713.13</v>
      </c>
      <c r="P633" s="126">
        <v>42.494999999999997</v>
      </c>
      <c r="Q633" s="184">
        <v>1713.13</v>
      </c>
      <c r="R633" s="115">
        <v>2.4805473023063046E-2</v>
      </c>
      <c r="S633" s="126">
        <v>64.31</v>
      </c>
      <c r="T633" s="146">
        <v>1.5952399701131845</v>
      </c>
      <c r="U633" s="146">
        <v>1488.3283813837829</v>
      </c>
      <c r="V633" s="147">
        <v>95.714398206791088</v>
      </c>
    </row>
    <row r="634" spans="1:22" ht="12.75" x14ac:dyDescent="0.2">
      <c r="A634" s="352"/>
      <c r="B634" s="38">
        <v>628</v>
      </c>
      <c r="C634" s="69" t="s">
        <v>206</v>
      </c>
      <c r="D634" s="69" t="s">
        <v>207</v>
      </c>
      <c r="E634" s="59" t="s">
        <v>793</v>
      </c>
      <c r="F634" s="59" t="s">
        <v>784</v>
      </c>
      <c r="G634" s="58">
        <v>20</v>
      </c>
      <c r="H634" s="58">
        <v>1984</v>
      </c>
      <c r="I634" s="126">
        <v>32.780999999999999</v>
      </c>
      <c r="J634" s="126">
        <v>1.732</v>
      </c>
      <c r="K634" s="126">
        <v>4.4889999999999999</v>
      </c>
      <c r="L634" s="126">
        <v>0.128</v>
      </c>
      <c r="M634" s="126"/>
      <c r="N634" s="126">
        <v>26.34</v>
      </c>
      <c r="O634" s="184">
        <v>1057.99</v>
      </c>
      <c r="P634" s="126">
        <v>26.34</v>
      </c>
      <c r="Q634" s="184">
        <v>1057.99</v>
      </c>
      <c r="R634" s="115">
        <v>2.4896265560165973E-2</v>
      </c>
      <c r="S634" s="126">
        <v>58.2</v>
      </c>
      <c r="T634" s="146">
        <v>1.4489626556016597</v>
      </c>
      <c r="U634" s="146">
        <v>1493.7759336099582</v>
      </c>
      <c r="V634" s="147">
        <v>86.93775933609956</v>
      </c>
    </row>
    <row r="635" spans="1:22" ht="12.75" x14ac:dyDescent="0.2">
      <c r="A635" s="352"/>
      <c r="B635" s="38">
        <v>629</v>
      </c>
      <c r="C635" s="69" t="s">
        <v>96</v>
      </c>
      <c r="D635" s="69" t="s">
        <v>97</v>
      </c>
      <c r="E635" s="59" t="s">
        <v>126</v>
      </c>
      <c r="F635" s="59"/>
      <c r="G635" s="58">
        <v>92</v>
      </c>
      <c r="H635" s="58">
        <v>1991</v>
      </c>
      <c r="I635" s="126">
        <v>117.07</v>
      </c>
      <c r="J635" s="126">
        <v>7.8617520000000001</v>
      </c>
      <c r="K635" s="126">
        <v>16.441393999999999</v>
      </c>
      <c r="L635" s="126">
        <v>0</v>
      </c>
      <c r="M635" s="126">
        <v>0</v>
      </c>
      <c r="N635" s="126">
        <v>92.766836999999995</v>
      </c>
      <c r="O635" s="184">
        <v>3724.65</v>
      </c>
      <c r="P635" s="126">
        <v>88.405499363466987</v>
      </c>
      <c r="Q635" s="184">
        <v>3549.53</v>
      </c>
      <c r="R635" s="115">
        <v>2.4906255015020858E-2</v>
      </c>
      <c r="S635" s="126">
        <v>53.4</v>
      </c>
      <c r="T635" s="146">
        <v>1.3299940178021139</v>
      </c>
      <c r="U635" s="146">
        <v>1494.3753009012514</v>
      </c>
      <c r="V635" s="147">
        <v>79.799641068126817</v>
      </c>
    </row>
    <row r="636" spans="1:22" ht="12.75" x14ac:dyDescent="0.2">
      <c r="A636" s="352"/>
      <c r="B636" s="38">
        <v>630</v>
      </c>
      <c r="C636" s="69" t="s">
        <v>236</v>
      </c>
      <c r="D636" s="69" t="s">
        <v>237</v>
      </c>
      <c r="E636" s="59" t="s">
        <v>257</v>
      </c>
      <c r="F636" s="59" t="s">
        <v>40</v>
      </c>
      <c r="G636" s="58">
        <v>8</v>
      </c>
      <c r="H636" s="58" t="s">
        <v>51</v>
      </c>
      <c r="I636" s="62">
        <v>11.164000000000001</v>
      </c>
      <c r="J636" s="62">
        <v>0.66300000000000003</v>
      </c>
      <c r="K636" s="62">
        <v>0.14000000000000001</v>
      </c>
      <c r="L636" s="62">
        <v>0</v>
      </c>
      <c r="M636" s="126">
        <v>0</v>
      </c>
      <c r="N636" s="126">
        <v>10.361000000000001</v>
      </c>
      <c r="O636" s="184">
        <v>414.27</v>
      </c>
      <c r="P636" s="126">
        <v>10.361000000000001</v>
      </c>
      <c r="Q636" s="184">
        <v>414.27</v>
      </c>
      <c r="R636" s="115">
        <v>2.5010259009824513E-2</v>
      </c>
      <c r="S636" s="126">
        <v>64.31</v>
      </c>
      <c r="T636" s="146">
        <v>1.6084097569218145</v>
      </c>
      <c r="U636" s="146">
        <v>1500.6155405894708</v>
      </c>
      <c r="V636" s="147">
        <v>96.504585415308867</v>
      </c>
    </row>
    <row r="637" spans="1:22" ht="12.75" x14ac:dyDescent="0.2">
      <c r="A637" s="352"/>
      <c r="B637" s="38">
        <v>631</v>
      </c>
      <c r="C637" s="69" t="s">
        <v>139</v>
      </c>
      <c r="D637" s="69" t="s">
        <v>140</v>
      </c>
      <c r="E637" s="59" t="s">
        <v>676</v>
      </c>
      <c r="F637" s="59" t="s">
        <v>40</v>
      </c>
      <c r="G637" s="58">
        <v>70</v>
      </c>
      <c r="H637" s="58">
        <v>1963</v>
      </c>
      <c r="I637" s="126">
        <v>82.251999999999995</v>
      </c>
      <c r="J637" s="126">
        <v>5.8140000000000001</v>
      </c>
      <c r="K637" s="126"/>
      <c r="L637" s="126">
        <v>0.41899999999999998</v>
      </c>
      <c r="M637" s="126"/>
      <c r="N637" s="126">
        <v>76.438000000000002</v>
      </c>
      <c r="O637" s="184">
        <v>3031.21</v>
      </c>
      <c r="P637" s="126">
        <v>76.438000000000002</v>
      </c>
      <c r="Q637" s="184">
        <v>3031.21</v>
      </c>
      <c r="R637" s="115">
        <v>2.5216992554128549E-2</v>
      </c>
      <c r="S637" s="126">
        <v>51.6661</v>
      </c>
      <c r="T637" s="146">
        <v>1.3028636590008611</v>
      </c>
      <c r="U637" s="146">
        <v>1513.0195532477128</v>
      </c>
      <c r="V637" s="147">
        <v>78.171819540051658</v>
      </c>
    </row>
    <row r="638" spans="1:22" ht="12.75" x14ac:dyDescent="0.2">
      <c r="A638" s="352"/>
      <c r="B638" s="38">
        <v>632</v>
      </c>
      <c r="C638" s="69" t="s">
        <v>366</v>
      </c>
      <c r="D638" s="69" t="s">
        <v>367</v>
      </c>
      <c r="E638" s="39" t="s">
        <v>960</v>
      </c>
      <c r="F638" s="81" t="s">
        <v>178</v>
      </c>
      <c r="G638" s="38">
        <v>40</v>
      </c>
      <c r="H638" s="38">
        <v>1980</v>
      </c>
      <c r="I638" s="41">
        <v>55.699999999999996</v>
      </c>
      <c r="J638" s="41">
        <v>5.0999999999999996</v>
      </c>
      <c r="K638" s="41">
        <v>4.5</v>
      </c>
      <c r="L638" s="41">
        <v>0.2</v>
      </c>
      <c r="M638" s="41"/>
      <c r="N638" s="41">
        <v>45.9</v>
      </c>
      <c r="O638" s="40"/>
      <c r="P638" s="41">
        <v>55.699999999999996</v>
      </c>
      <c r="Q638" s="40">
        <v>2200.5</v>
      </c>
      <c r="R638" s="140">
        <v>2.5312428993410588E-2</v>
      </c>
      <c r="S638" s="41">
        <v>59.62</v>
      </c>
      <c r="T638" s="42">
        <v>1.5091270165871391</v>
      </c>
      <c r="U638" s="42">
        <v>1518.7457396046352</v>
      </c>
      <c r="V638" s="90">
        <v>90.547620995228357</v>
      </c>
    </row>
    <row r="639" spans="1:22" ht="12.75" x14ac:dyDescent="0.2">
      <c r="A639" s="352"/>
      <c r="B639" s="38">
        <v>633</v>
      </c>
      <c r="C639" s="69" t="s">
        <v>96</v>
      </c>
      <c r="D639" s="69" t="s">
        <v>97</v>
      </c>
      <c r="E639" s="59" t="s">
        <v>117</v>
      </c>
      <c r="F639" s="59"/>
      <c r="G639" s="58">
        <v>108</v>
      </c>
      <c r="H639" s="58">
        <v>1968</v>
      </c>
      <c r="I639" s="126">
        <v>90.8</v>
      </c>
      <c r="J639" s="126">
        <v>6.8519519999999998</v>
      </c>
      <c r="K639" s="126">
        <v>18.838085</v>
      </c>
      <c r="L639" s="126">
        <v>0</v>
      </c>
      <c r="M639" s="126">
        <v>0</v>
      </c>
      <c r="N639" s="126">
        <v>65.110001999999994</v>
      </c>
      <c r="O639" s="184">
        <v>2559.3200000000002</v>
      </c>
      <c r="P639" s="126">
        <v>65.110001999999994</v>
      </c>
      <c r="Q639" s="184">
        <v>2559.3200000000002</v>
      </c>
      <c r="R639" s="115">
        <v>2.5440352124783142E-2</v>
      </c>
      <c r="S639" s="126">
        <v>53.4</v>
      </c>
      <c r="T639" s="146">
        <v>1.3585148034634198</v>
      </c>
      <c r="U639" s="146">
        <v>1526.4211274869886</v>
      </c>
      <c r="V639" s="147">
        <v>81.510888207805181</v>
      </c>
    </row>
    <row r="640" spans="1:22" ht="12.75" x14ac:dyDescent="0.2">
      <c r="A640" s="352"/>
      <c r="B640" s="38">
        <v>634</v>
      </c>
      <c r="C640" s="69" t="s">
        <v>137</v>
      </c>
      <c r="D640" s="69" t="s">
        <v>138</v>
      </c>
      <c r="E640" s="59" t="s">
        <v>653</v>
      </c>
      <c r="F640" s="59"/>
      <c r="G640" s="58">
        <v>60</v>
      </c>
      <c r="H640" s="58">
        <v>1961</v>
      </c>
      <c r="I640" s="126">
        <v>37.989199999999997</v>
      </c>
      <c r="J640" s="126">
        <v>3.3622999999999998</v>
      </c>
      <c r="K640" s="126">
        <v>0.73</v>
      </c>
      <c r="L640" s="126">
        <v>-0.30020000000000002</v>
      </c>
      <c r="M640" s="126">
        <v>0</v>
      </c>
      <c r="N640" s="126">
        <v>34.197099999999999</v>
      </c>
      <c r="O640" s="184">
        <v>1341.84</v>
      </c>
      <c r="P640" s="126">
        <v>26.8095</v>
      </c>
      <c r="Q640" s="184">
        <v>1051.96</v>
      </c>
      <c r="R640" s="115">
        <v>2.5485284611582188E-2</v>
      </c>
      <c r="S640" s="126">
        <v>58.97</v>
      </c>
      <c r="T640" s="146">
        <v>1.5028672335450015</v>
      </c>
      <c r="U640" s="146">
        <v>1529.1170766949313</v>
      </c>
      <c r="V640" s="147">
        <v>90.172034012700095</v>
      </c>
    </row>
    <row r="641" spans="1:22" ht="12.75" x14ac:dyDescent="0.2">
      <c r="A641" s="352"/>
      <c r="B641" s="38">
        <v>635</v>
      </c>
      <c r="C641" s="69" t="s">
        <v>139</v>
      </c>
      <c r="D641" s="69" t="s">
        <v>140</v>
      </c>
      <c r="E641" s="59" t="s">
        <v>677</v>
      </c>
      <c r="F641" s="59" t="s">
        <v>40</v>
      </c>
      <c r="G641" s="58">
        <v>60</v>
      </c>
      <c r="H641" s="58">
        <v>1963</v>
      </c>
      <c r="I641" s="126">
        <v>65.466999999999999</v>
      </c>
      <c r="J641" s="126">
        <v>5.1509999999999998</v>
      </c>
      <c r="K641" s="126"/>
      <c r="L641" s="126">
        <v>1.298</v>
      </c>
      <c r="M641" s="126"/>
      <c r="N641" s="126">
        <v>60.316000000000003</v>
      </c>
      <c r="O641" s="184">
        <v>2365.04</v>
      </c>
      <c r="P641" s="126">
        <v>60.316000000000003</v>
      </c>
      <c r="Q641" s="184">
        <v>2365.04</v>
      </c>
      <c r="R641" s="115">
        <v>2.5503162737205293E-2</v>
      </c>
      <c r="S641" s="126">
        <v>51.6661</v>
      </c>
      <c r="T641" s="146">
        <v>1.3176489562967224</v>
      </c>
      <c r="U641" s="146">
        <v>1530.1897642323174</v>
      </c>
      <c r="V641" s="147">
        <v>79.058937377803332</v>
      </c>
    </row>
    <row r="642" spans="1:22" ht="12.75" x14ac:dyDescent="0.2">
      <c r="A642" s="352"/>
      <c r="B642" s="38">
        <v>636</v>
      </c>
      <c r="C642" s="244" t="s">
        <v>32</v>
      </c>
      <c r="D642" s="244" t="s">
        <v>33</v>
      </c>
      <c r="E642" s="106" t="s">
        <v>85</v>
      </c>
      <c r="F642" s="106"/>
      <c r="G642" s="30">
        <v>60</v>
      </c>
      <c r="H642" s="30">
        <v>1981</v>
      </c>
      <c r="I642" s="107">
        <v>104.099</v>
      </c>
      <c r="J642" s="107">
        <v>9.3665140000000005</v>
      </c>
      <c r="K642" s="107">
        <v>14.61201</v>
      </c>
      <c r="L642" s="107">
        <v>-0.39052500000000001</v>
      </c>
      <c r="M642" s="107">
        <v>0</v>
      </c>
      <c r="N642" s="107">
        <v>80.510985000000005</v>
      </c>
      <c r="O642" s="167">
        <v>3139.2</v>
      </c>
      <c r="P642" s="107">
        <v>80.510985000000005</v>
      </c>
      <c r="Q642" s="167">
        <v>3139.2</v>
      </c>
      <c r="R642" s="168">
        <v>2.5646975344036701E-2</v>
      </c>
      <c r="S642" s="107">
        <v>55</v>
      </c>
      <c r="T642" s="107">
        <v>1.4105836439220185</v>
      </c>
      <c r="U642" s="107">
        <v>1538.818520642202</v>
      </c>
      <c r="V642" s="108">
        <v>84.635018635321103</v>
      </c>
    </row>
    <row r="643" spans="1:22" s="99" customFormat="1" ht="12.75" x14ac:dyDescent="0.2">
      <c r="A643" s="352"/>
      <c r="B643" s="38">
        <v>637</v>
      </c>
      <c r="C643" s="69" t="s">
        <v>206</v>
      </c>
      <c r="D643" s="69" t="s">
        <v>207</v>
      </c>
      <c r="E643" s="59" t="s">
        <v>794</v>
      </c>
      <c r="F643" s="59" t="s">
        <v>784</v>
      </c>
      <c r="G643" s="58">
        <v>20</v>
      </c>
      <c r="H643" s="58">
        <v>1984</v>
      </c>
      <c r="I643" s="126">
        <v>34.393000000000001</v>
      </c>
      <c r="J643" s="126">
        <v>2.1230000000000002</v>
      </c>
      <c r="K643" s="126">
        <v>4.806</v>
      </c>
      <c r="L643" s="126">
        <v>-0.13300000000000001</v>
      </c>
      <c r="M643" s="126"/>
      <c r="N643" s="126">
        <v>27.597000000000001</v>
      </c>
      <c r="O643" s="184">
        <v>1066.1500000000001</v>
      </c>
      <c r="P643" s="126">
        <v>27.597000000000001</v>
      </c>
      <c r="Q643" s="184">
        <v>1066.1500000000001</v>
      </c>
      <c r="R643" s="115">
        <v>2.5884725413872343E-2</v>
      </c>
      <c r="S643" s="126">
        <v>58.2</v>
      </c>
      <c r="T643" s="146">
        <v>1.5064910190873704</v>
      </c>
      <c r="U643" s="146">
        <v>1553.0835248323408</v>
      </c>
      <c r="V643" s="147">
        <v>90.389461145242237</v>
      </c>
    </row>
    <row r="644" spans="1:22" s="99" customFormat="1" ht="12.75" x14ac:dyDescent="0.2">
      <c r="A644" s="352"/>
      <c r="B644" s="38">
        <v>638</v>
      </c>
      <c r="C644" s="69" t="s">
        <v>206</v>
      </c>
      <c r="D644" s="69" t="s">
        <v>207</v>
      </c>
      <c r="E644" s="59" t="s">
        <v>578</v>
      </c>
      <c r="F644" s="59" t="s">
        <v>784</v>
      </c>
      <c r="G644" s="58">
        <v>20</v>
      </c>
      <c r="H644" s="58">
        <v>1980</v>
      </c>
      <c r="I644" s="126">
        <v>33.491999999999997</v>
      </c>
      <c r="J644" s="126">
        <v>1.508</v>
      </c>
      <c r="K644" s="126">
        <v>4.4610000000000003</v>
      </c>
      <c r="L644" s="126">
        <v>0.49199999999999999</v>
      </c>
      <c r="M644" s="126"/>
      <c r="N644" s="126">
        <v>27.027999999999999</v>
      </c>
      <c r="O644" s="184">
        <v>1039.5</v>
      </c>
      <c r="P644" s="126">
        <v>27.027999999999999</v>
      </c>
      <c r="Q644" s="184">
        <v>1039.5</v>
      </c>
      <c r="R644" s="115">
        <v>2.6000962000962E-2</v>
      </c>
      <c r="S644" s="126">
        <v>58.2</v>
      </c>
      <c r="T644" s="146">
        <v>1.5132559884559884</v>
      </c>
      <c r="U644" s="146">
        <v>1560.05772005772</v>
      </c>
      <c r="V644" s="147">
        <v>90.795359307359305</v>
      </c>
    </row>
    <row r="645" spans="1:22" s="99" customFormat="1" ht="12.75" x14ac:dyDescent="0.2">
      <c r="A645" s="352"/>
      <c r="B645" s="38">
        <v>639</v>
      </c>
      <c r="C645" s="69" t="s">
        <v>139</v>
      </c>
      <c r="D645" s="69" t="s">
        <v>140</v>
      </c>
      <c r="E645" s="59" t="s">
        <v>678</v>
      </c>
      <c r="F645" s="59" t="s">
        <v>40</v>
      </c>
      <c r="G645" s="58">
        <v>70</v>
      </c>
      <c r="H645" s="58">
        <v>1963</v>
      </c>
      <c r="I645" s="126">
        <v>83.926000000000002</v>
      </c>
      <c r="J645" s="126">
        <v>5.202</v>
      </c>
      <c r="K645" s="126"/>
      <c r="L645" s="126">
        <v>-0.45700000000000002</v>
      </c>
      <c r="M645" s="126"/>
      <c r="N645" s="126">
        <v>78.724000000000004</v>
      </c>
      <c r="O645" s="184">
        <v>3023.52</v>
      </c>
      <c r="P645" s="126">
        <v>78.724000000000004</v>
      </c>
      <c r="Q645" s="184">
        <v>3023.52</v>
      </c>
      <c r="R645" s="115">
        <v>2.6037201672223106E-2</v>
      </c>
      <c r="S645" s="126">
        <v>51.6661</v>
      </c>
      <c r="T645" s="146">
        <v>1.3452406653172462</v>
      </c>
      <c r="U645" s="146">
        <v>1562.2321003333864</v>
      </c>
      <c r="V645" s="147">
        <v>80.714439919034774</v>
      </c>
    </row>
    <row r="646" spans="1:22" s="99" customFormat="1" ht="12.75" x14ac:dyDescent="0.2">
      <c r="A646" s="352"/>
      <c r="B646" s="38">
        <v>640</v>
      </c>
      <c r="C646" s="244" t="s">
        <v>32</v>
      </c>
      <c r="D646" s="244" t="s">
        <v>33</v>
      </c>
      <c r="E646" s="106" t="s">
        <v>87</v>
      </c>
      <c r="F646" s="106"/>
      <c r="G646" s="30">
        <v>32</v>
      </c>
      <c r="H646" s="30">
        <v>1960</v>
      </c>
      <c r="I646" s="107">
        <v>35.427</v>
      </c>
      <c r="J646" s="107">
        <v>3.7061199999999999</v>
      </c>
      <c r="K646" s="107">
        <v>1.0810340000000001</v>
      </c>
      <c r="L646" s="107">
        <v>-1.0541210000000001</v>
      </c>
      <c r="M646" s="107">
        <v>0</v>
      </c>
      <c r="N646" s="107">
        <v>31.69397</v>
      </c>
      <c r="O646" s="167">
        <v>1214.6199999999999</v>
      </c>
      <c r="P646" s="107">
        <v>31.69397</v>
      </c>
      <c r="Q646" s="167">
        <v>1214.6199999999999</v>
      </c>
      <c r="R646" s="168">
        <v>2.609373301938055E-2</v>
      </c>
      <c r="S646" s="107">
        <v>55</v>
      </c>
      <c r="T646" s="107">
        <v>1.4351553160659303</v>
      </c>
      <c r="U646" s="107">
        <v>1565.6239811628329</v>
      </c>
      <c r="V646" s="108">
        <v>86.109318963955815</v>
      </c>
    </row>
    <row r="647" spans="1:22" s="99" customFormat="1" ht="12.75" x14ac:dyDescent="0.2">
      <c r="A647" s="352"/>
      <c r="B647" s="38">
        <v>641</v>
      </c>
      <c r="C647" s="69" t="s">
        <v>206</v>
      </c>
      <c r="D647" s="69" t="s">
        <v>207</v>
      </c>
      <c r="E647" s="59" t="s">
        <v>796</v>
      </c>
      <c r="F647" s="59" t="s">
        <v>784</v>
      </c>
      <c r="G647" s="58">
        <v>20</v>
      </c>
      <c r="H647" s="58">
        <v>1983</v>
      </c>
      <c r="I647" s="126">
        <v>34.176000000000002</v>
      </c>
      <c r="J647" s="126">
        <v>2.9049999999999998</v>
      </c>
      <c r="K647" s="126">
        <v>4.6820000000000004</v>
      </c>
      <c r="L647" s="126">
        <v>-0.77400000000000002</v>
      </c>
      <c r="M647" s="126"/>
      <c r="N647" s="126">
        <v>27.363</v>
      </c>
      <c r="O647" s="184">
        <v>1040.4000000000001</v>
      </c>
      <c r="P647" s="126">
        <v>27.363</v>
      </c>
      <c r="Q647" s="184">
        <v>1040.4000000000001</v>
      </c>
      <c r="R647" s="115">
        <v>2.6300461361014993E-2</v>
      </c>
      <c r="S647" s="126">
        <v>58.2</v>
      </c>
      <c r="T647" s="146">
        <v>1.5306868512110727</v>
      </c>
      <c r="U647" s="146">
        <v>1578.0276816608996</v>
      </c>
      <c r="V647" s="147">
        <v>91.841211072664365</v>
      </c>
    </row>
    <row r="648" spans="1:22" s="99" customFormat="1" ht="12.75" x14ac:dyDescent="0.2">
      <c r="A648" s="352"/>
      <c r="B648" s="38">
        <v>642</v>
      </c>
      <c r="C648" s="69" t="s">
        <v>139</v>
      </c>
      <c r="D648" s="69" t="s">
        <v>140</v>
      </c>
      <c r="E648" s="59" t="s">
        <v>679</v>
      </c>
      <c r="F648" s="59" t="s">
        <v>40</v>
      </c>
      <c r="G648" s="58">
        <v>13</v>
      </c>
      <c r="H648" s="58">
        <v>1950</v>
      </c>
      <c r="I648" s="126">
        <v>12.878</v>
      </c>
      <c r="J648" s="126"/>
      <c r="K648" s="126"/>
      <c r="L648" s="126"/>
      <c r="M648" s="126"/>
      <c r="N648" s="126">
        <v>12.878</v>
      </c>
      <c r="O648" s="184">
        <v>483.99</v>
      </c>
      <c r="P648" s="126">
        <v>12.878</v>
      </c>
      <c r="Q648" s="184">
        <v>483.99</v>
      </c>
      <c r="R648" s="115">
        <v>2.660798776834232E-2</v>
      </c>
      <c r="S648" s="126">
        <v>51.6661</v>
      </c>
      <c r="T648" s="146">
        <v>1.3747309568379511</v>
      </c>
      <c r="U648" s="146">
        <v>1596.4792661005392</v>
      </c>
      <c r="V648" s="147">
        <v>82.483857410277068</v>
      </c>
    </row>
    <row r="649" spans="1:22" s="99" customFormat="1" ht="12.75" x14ac:dyDescent="0.2">
      <c r="A649" s="352"/>
      <c r="B649" s="38">
        <v>643</v>
      </c>
      <c r="C649" s="69" t="s">
        <v>236</v>
      </c>
      <c r="D649" s="69" t="s">
        <v>237</v>
      </c>
      <c r="E649" s="59" t="s">
        <v>258</v>
      </c>
      <c r="F649" s="59" t="s">
        <v>40</v>
      </c>
      <c r="G649" s="58">
        <v>4</v>
      </c>
      <c r="H649" s="58" t="s">
        <v>51</v>
      </c>
      <c r="I649" s="62">
        <v>6.7619999999999996</v>
      </c>
      <c r="J649" s="62">
        <v>0</v>
      </c>
      <c r="K649" s="62">
        <v>0</v>
      </c>
      <c r="L649" s="62">
        <v>0</v>
      </c>
      <c r="M649" s="126">
        <v>0</v>
      </c>
      <c r="N649" s="126">
        <v>6.7619999999999996</v>
      </c>
      <c r="O649" s="184">
        <v>253.29</v>
      </c>
      <c r="P649" s="126">
        <v>6.7619999999999996</v>
      </c>
      <c r="Q649" s="184">
        <v>253.29</v>
      </c>
      <c r="R649" s="115">
        <v>2.6696671799123533E-2</v>
      </c>
      <c r="S649" s="126">
        <v>64.31</v>
      </c>
      <c r="T649" s="146">
        <v>1.7168629634016344</v>
      </c>
      <c r="U649" s="146">
        <v>1601.800307947412</v>
      </c>
      <c r="V649" s="147">
        <v>103.01177780409806</v>
      </c>
    </row>
    <row r="650" spans="1:22" s="99" customFormat="1" ht="12.75" x14ac:dyDescent="0.2">
      <c r="A650" s="352"/>
      <c r="B650" s="38">
        <v>644</v>
      </c>
      <c r="C650" s="69" t="s">
        <v>137</v>
      </c>
      <c r="D650" s="69" t="s">
        <v>138</v>
      </c>
      <c r="E650" s="59" t="s">
        <v>654</v>
      </c>
      <c r="F650" s="59"/>
      <c r="G650" s="58">
        <v>48</v>
      </c>
      <c r="H650" s="58">
        <v>1961</v>
      </c>
      <c r="I650" s="126">
        <v>91.7102</v>
      </c>
      <c r="J650" s="126">
        <v>10.5793</v>
      </c>
      <c r="K650" s="126">
        <v>0.52</v>
      </c>
      <c r="L650" s="126">
        <v>-6.4558999999999997</v>
      </c>
      <c r="M650" s="126">
        <v>15.672000000000001</v>
      </c>
      <c r="N650" s="126">
        <v>71.394800000000004</v>
      </c>
      <c r="O650" s="184">
        <v>3242.43</v>
      </c>
      <c r="P650" s="126">
        <v>77.014099999999999</v>
      </c>
      <c r="Q650" s="184">
        <v>2882.11</v>
      </c>
      <c r="R650" s="115">
        <v>2.6721429785816639E-2</v>
      </c>
      <c r="S650" s="126">
        <v>58.97</v>
      </c>
      <c r="T650" s="146">
        <v>1.5757627144696071</v>
      </c>
      <c r="U650" s="146">
        <v>1603.2857871489982</v>
      </c>
      <c r="V650" s="147">
        <v>94.545762868176425</v>
      </c>
    </row>
    <row r="651" spans="1:22" s="99" customFormat="1" ht="12.75" x14ac:dyDescent="0.2">
      <c r="A651" s="352"/>
      <c r="B651" s="38">
        <v>645</v>
      </c>
      <c r="C651" s="69" t="s">
        <v>139</v>
      </c>
      <c r="D651" s="69" t="s">
        <v>140</v>
      </c>
      <c r="E651" s="59" t="s">
        <v>680</v>
      </c>
      <c r="F651" s="59" t="s">
        <v>40</v>
      </c>
      <c r="G651" s="58">
        <v>5</v>
      </c>
      <c r="H651" s="58">
        <v>1953</v>
      </c>
      <c r="I651" s="126">
        <v>7.8449999999999998</v>
      </c>
      <c r="J651" s="126">
        <v>0.501</v>
      </c>
      <c r="K651" s="126"/>
      <c r="L651" s="126">
        <v>6.5000000000000002E-2</v>
      </c>
      <c r="M651" s="126"/>
      <c r="N651" s="126">
        <v>7.3440000000000003</v>
      </c>
      <c r="O651" s="184">
        <v>274.63</v>
      </c>
      <c r="P651" s="126">
        <v>4.6369999999999996</v>
      </c>
      <c r="Q651" s="184">
        <v>173.4</v>
      </c>
      <c r="R651" s="115">
        <v>2.6741637831603226E-2</v>
      </c>
      <c r="S651" s="126">
        <v>51.6661</v>
      </c>
      <c r="T651" s="146">
        <v>1.3816361343713954</v>
      </c>
      <c r="U651" s="146">
        <v>1604.4982698961935</v>
      </c>
      <c r="V651" s="147">
        <v>82.89816806228373</v>
      </c>
    </row>
    <row r="652" spans="1:22" s="99" customFormat="1" ht="12.75" x14ac:dyDescent="0.2">
      <c r="A652" s="352"/>
      <c r="B652" s="38">
        <v>646</v>
      </c>
      <c r="C652" s="233" t="s">
        <v>141</v>
      </c>
      <c r="D652" s="233" t="s">
        <v>142</v>
      </c>
      <c r="E652" s="234" t="s">
        <v>162</v>
      </c>
      <c r="F652" s="235"/>
      <c r="G652" s="236">
        <v>105</v>
      </c>
      <c r="H652" s="248" t="s">
        <v>51</v>
      </c>
      <c r="I652" s="239">
        <v>88.23</v>
      </c>
      <c r="J652" s="239">
        <v>6.25</v>
      </c>
      <c r="K652" s="239">
        <v>13.2</v>
      </c>
      <c r="L652" s="239">
        <v>-0.49</v>
      </c>
      <c r="M652" s="239">
        <v>12.47</v>
      </c>
      <c r="N652" s="239">
        <v>56.8</v>
      </c>
      <c r="O652" s="240">
        <v>2608.98</v>
      </c>
      <c r="P652" s="239">
        <v>68.010000000000005</v>
      </c>
      <c r="Q652" s="240">
        <v>2539.69</v>
      </c>
      <c r="R652" s="241">
        <v>2.6778858837102168E-2</v>
      </c>
      <c r="S652" s="242">
        <v>61.8</v>
      </c>
      <c r="T652" s="243">
        <v>1.654933476132914</v>
      </c>
      <c r="U652" s="243">
        <v>1606.73153022613</v>
      </c>
      <c r="V652" s="321">
        <v>99.296008567974823</v>
      </c>
    </row>
    <row r="653" spans="1:22" s="99" customFormat="1" ht="12.75" x14ac:dyDescent="0.2">
      <c r="A653" s="352"/>
      <c r="B653" s="38">
        <v>647</v>
      </c>
      <c r="C653" s="233" t="s">
        <v>141</v>
      </c>
      <c r="D653" s="233" t="s">
        <v>142</v>
      </c>
      <c r="E653" s="234" t="s">
        <v>156</v>
      </c>
      <c r="F653" s="235"/>
      <c r="G653" s="236">
        <v>108</v>
      </c>
      <c r="H653" s="237" t="s">
        <v>51</v>
      </c>
      <c r="I653" s="239">
        <v>92.09</v>
      </c>
      <c r="J653" s="239">
        <v>5.22</v>
      </c>
      <c r="K653" s="239">
        <v>18.600000000000001</v>
      </c>
      <c r="L653" s="239">
        <v>-0.38</v>
      </c>
      <c r="M653" s="239">
        <v>12.357000000000001</v>
      </c>
      <c r="N653" s="239">
        <v>56.293000000000006</v>
      </c>
      <c r="O653" s="240">
        <v>2561.06</v>
      </c>
      <c r="P653" s="239">
        <v>68.650000000000006</v>
      </c>
      <c r="Q653" s="240">
        <v>2561.06</v>
      </c>
      <c r="R653" s="241">
        <v>2.680530717749682E-2</v>
      </c>
      <c r="S653" s="242">
        <v>61.8</v>
      </c>
      <c r="T653" s="243">
        <v>1.6565679835693035</v>
      </c>
      <c r="U653" s="243">
        <v>1608.3184306498092</v>
      </c>
      <c r="V653" s="321">
        <v>99.394079014158208</v>
      </c>
    </row>
    <row r="654" spans="1:22" ht="12.75" x14ac:dyDescent="0.2">
      <c r="A654" s="352"/>
      <c r="B654" s="38">
        <v>648</v>
      </c>
      <c r="C654" s="244" t="s">
        <v>32</v>
      </c>
      <c r="D654" s="244" t="s">
        <v>33</v>
      </c>
      <c r="E654" s="106" t="s">
        <v>88</v>
      </c>
      <c r="F654" s="106"/>
      <c r="G654" s="30">
        <v>48</v>
      </c>
      <c r="H654" s="30">
        <v>1963</v>
      </c>
      <c r="I654" s="107">
        <v>57.741</v>
      </c>
      <c r="J654" s="107">
        <v>5.6717219999999999</v>
      </c>
      <c r="K654" s="107">
        <v>1.283104</v>
      </c>
      <c r="L654" s="107">
        <v>-0.67372299999999996</v>
      </c>
      <c r="M654" s="107">
        <v>0</v>
      </c>
      <c r="N654" s="107">
        <v>51.459895000000003</v>
      </c>
      <c r="O654" s="167">
        <v>1913.87</v>
      </c>
      <c r="P654" s="107">
        <v>51.459895000000003</v>
      </c>
      <c r="Q654" s="167">
        <v>1913.87</v>
      </c>
      <c r="R654" s="168">
        <v>2.6887873784530822E-2</v>
      </c>
      <c r="S654" s="107">
        <v>55</v>
      </c>
      <c r="T654" s="107">
        <v>1.4788330581491953</v>
      </c>
      <c r="U654" s="107">
        <v>1613.2724270718493</v>
      </c>
      <c r="V654" s="108">
        <v>88.729983488951703</v>
      </c>
    </row>
    <row r="655" spans="1:22" ht="12.75" x14ac:dyDescent="0.2">
      <c r="A655" s="352"/>
      <c r="B655" s="38">
        <v>649</v>
      </c>
      <c r="C655" s="69" t="s">
        <v>139</v>
      </c>
      <c r="D655" s="69" t="s">
        <v>140</v>
      </c>
      <c r="E655" s="59" t="s">
        <v>681</v>
      </c>
      <c r="F655" s="59" t="s">
        <v>40</v>
      </c>
      <c r="G655" s="58">
        <v>7</v>
      </c>
      <c r="H655" s="58">
        <v>1961</v>
      </c>
      <c r="I655" s="126">
        <v>10.166600000000001</v>
      </c>
      <c r="J655" s="126">
        <v>0.66300000000000003</v>
      </c>
      <c r="K655" s="126">
        <v>1.2330000000000001</v>
      </c>
      <c r="L655" s="126">
        <v>0.25535999999999998</v>
      </c>
      <c r="M655" s="126"/>
      <c r="N655" s="126">
        <v>8.2706</v>
      </c>
      <c r="O655" s="184">
        <v>307.27</v>
      </c>
      <c r="P655" s="126">
        <v>8.2706</v>
      </c>
      <c r="Q655" s="184">
        <v>307.27</v>
      </c>
      <c r="R655" s="115">
        <v>2.6916392749048071E-2</v>
      </c>
      <c r="S655" s="126">
        <v>51.6661</v>
      </c>
      <c r="T655" s="146">
        <v>1.3906650394115925</v>
      </c>
      <c r="U655" s="146">
        <v>1614.9835649428844</v>
      </c>
      <c r="V655" s="147">
        <v>83.439902364695556</v>
      </c>
    </row>
    <row r="656" spans="1:22" ht="12.75" x14ac:dyDescent="0.2">
      <c r="A656" s="352"/>
      <c r="B656" s="38">
        <v>650</v>
      </c>
      <c r="C656" s="69" t="s">
        <v>206</v>
      </c>
      <c r="D656" s="69" t="s">
        <v>207</v>
      </c>
      <c r="E656" s="59" t="s">
        <v>798</v>
      </c>
      <c r="F656" s="59" t="s">
        <v>784</v>
      </c>
      <c r="G656" s="58">
        <v>20</v>
      </c>
      <c r="H656" s="58">
        <v>1980</v>
      </c>
      <c r="I656" s="126">
        <v>34.223999999999997</v>
      </c>
      <c r="J656" s="126">
        <v>1.6759999999999999</v>
      </c>
      <c r="K656" s="126">
        <v>4.2519999999999998</v>
      </c>
      <c r="L656" s="126">
        <v>7.2999999999999995E-2</v>
      </c>
      <c r="M656" s="126"/>
      <c r="N656" s="126">
        <v>28.221</v>
      </c>
      <c r="O656" s="184">
        <v>1041.2</v>
      </c>
      <c r="P656" s="126">
        <v>28.221</v>
      </c>
      <c r="Q656" s="184">
        <v>1041.2</v>
      </c>
      <c r="R656" s="115">
        <v>2.7104302727621973E-2</v>
      </c>
      <c r="S656" s="126">
        <v>58.2</v>
      </c>
      <c r="T656" s="146">
        <v>1.577470418747599</v>
      </c>
      <c r="U656" s="146">
        <v>1626.2581636573184</v>
      </c>
      <c r="V656" s="147">
        <v>94.648225124855927</v>
      </c>
    </row>
    <row r="657" spans="1:22" ht="12.75" x14ac:dyDescent="0.2">
      <c r="A657" s="352"/>
      <c r="B657" s="38">
        <v>651</v>
      </c>
      <c r="C657" s="69" t="s">
        <v>206</v>
      </c>
      <c r="D657" s="69" t="s">
        <v>207</v>
      </c>
      <c r="E657" s="59" t="s">
        <v>799</v>
      </c>
      <c r="F657" s="59" t="s">
        <v>784</v>
      </c>
      <c r="G657" s="58">
        <v>60</v>
      </c>
      <c r="H657" s="58">
        <v>1985</v>
      </c>
      <c r="I657" s="126">
        <v>107.37</v>
      </c>
      <c r="J657" s="126">
        <v>7.4550000000000001</v>
      </c>
      <c r="K657" s="126">
        <v>10.323</v>
      </c>
      <c r="L657" s="126">
        <v>0.77400000000000002</v>
      </c>
      <c r="M657" s="126"/>
      <c r="N657" s="126">
        <v>88.816000000000003</v>
      </c>
      <c r="O657" s="184">
        <v>3224.69</v>
      </c>
      <c r="P657" s="126">
        <v>88.816000000000003</v>
      </c>
      <c r="Q657" s="184">
        <v>3224.69</v>
      </c>
      <c r="R657" s="115">
        <v>2.7542492456639242E-2</v>
      </c>
      <c r="S657" s="126">
        <v>58.2</v>
      </c>
      <c r="T657" s="146">
        <v>1.6029730609764039</v>
      </c>
      <c r="U657" s="146">
        <v>1652.5495473983544</v>
      </c>
      <c r="V657" s="147">
        <v>96.178383658584238</v>
      </c>
    </row>
    <row r="658" spans="1:22" ht="12.75" x14ac:dyDescent="0.2">
      <c r="A658" s="352"/>
      <c r="B658" s="38">
        <v>652</v>
      </c>
      <c r="C658" s="233" t="s">
        <v>141</v>
      </c>
      <c r="D658" s="233" t="s">
        <v>142</v>
      </c>
      <c r="E658" s="234" t="s">
        <v>163</v>
      </c>
      <c r="F658" s="235"/>
      <c r="G658" s="236">
        <v>107</v>
      </c>
      <c r="H658" s="237" t="s">
        <v>51</v>
      </c>
      <c r="I658" s="239">
        <v>92.04</v>
      </c>
      <c r="J658" s="239">
        <v>7.43</v>
      </c>
      <c r="K658" s="239">
        <v>14.16</v>
      </c>
      <c r="L658" s="239">
        <v>-0.39</v>
      </c>
      <c r="M658" s="239">
        <v>12.63</v>
      </c>
      <c r="N658" s="239">
        <v>58.21</v>
      </c>
      <c r="O658" s="240">
        <v>2563.58</v>
      </c>
      <c r="P658" s="239">
        <v>70.150000000000006</v>
      </c>
      <c r="Q658" s="240">
        <v>2544.59</v>
      </c>
      <c r="R658" s="241">
        <v>2.7568291944871277E-2</v>
      </c>
      <c r="S658" s="242">
        <v>61.8</v>
      </c>
      <c r="T658" s="243">
        <v>1.7037204421930447</v>
      </c>
      <c r="U658" s="243">
        <v>1654.0975166922767</v>
      </c>
      <c r="V658" s="321">
        <v>102.2232265315827</v>
      </c>
    </row>
    <row r="659" spans="1:22" s="99" customFormat="1" ht="12.75" x14ac:dyDescent="0.2">
      <c r="A659" s="352"/>
      <c r="B659" s="38">
        <v>653</v>
      </c>
      <c r="C659" s="69" t="s">
        <v>137</v>
      </c>
      <c r="D659" s="69" t="s">
        <v>138</v>
      </c>
      <c r="E659" s="59" t="s">
        <v>655</v>
      </c>
      <c r="F659" s="59"/>
      <c r="G659" s="58">
        <v>44</v>
      </c>
      <c r="H659" s="58">
        <v>1956</v>
      </c>
      <c r="I659" s="126">
        <v>85.954899999999995</v>
      </c>
      <c r="J659" s="126">
        <v>4.1833999999999998</v>
      </c>
      <c r="K659" s="126">
        <v>0.46</v>
      </c>
      <c r="L659" s="126">
        <v>2.3868</v>
      </c>
      <c r="M659" s="126">
        <v>14.2064</v>
      </c>
      <c r="N659" s="126">
        <v>64.718299999999999</v>
      </c>
      <c r="O659" s="184">
        <v>2820.42</v>
      </c>
      <c r="P659" s="126">
        <v>67.133600000000001</v>
      </c>
      <c r="Q659" s="184">
        <v>2433.25</v>
      </c>
      <c r="R659" s="115">
        <v>2.7590095551217508E-2</v>
      </c>
      <c r="S659" s="126">
        <v>58.97</v>
      </c>
      <c r="T659" s="146">
        <v>1.6269879346552965</v>
      </c>
      <c r="U659" s="146">
        <v>1655.4057330730504</v>
      </c>
      <c r="V659" s="147">
        <v>97.619276079317785</v>
      </c>
    </row>
    <row r="660" spans="1:22" s="99" customFormat="1" ht="12.75" x14ac:dyDescent="0.2">
      <c r="A660" s="352"/>
      <c r="B660" s="38">
        <v>654</v>
      </c>
      <c r="C660" s="69" t="s">
        <v>264</v>
      </c>
      <c r="D660" s="69" t="s">
        <v>265</v>
      </c>
      <c r="E660" s="69" t="s">
        <v>296</v>
      </c>
      <c r="F660" s="70" t="s">
        <v>40</v>
      </c>
      <c r="G660" s="31">
        <v>32</v>
      </c>
      <c r="H660" s="31">
        <v>1980</v>
      </c>
      <c r="I660" s="41">
        <v>59.1</v>
      </c>
      <c r="J660" s="41">
        <v>1.5084</v>
      </c>
      <c r="K660" s="41">
        <v>6.8928000000000003</v>
      </c>
      <c r="L660" s="41">
        <v>0.93959999999999999</v>
      </c>
      <c r="M660" s="41">
        <v>8.9566999999999997</v>
      </c>
      <c r="N660" s="41">
        <v>40.802500000000002</v>
      </c>
      <c r="O660" s="32">
        <v>1789.68</v>
      </c>
      <c r="P660" s="41">
        <v>49.7592</v>
      </c>
      <c r="Q660" s="32">
        <v>1789.68</v>
      </c>
      <c r="R660" s="140">
        <v>2.7799999999999998E-2</v>
      </c>
      <c r="S660" s="41">
        <v>70.414000000000001</v>
      </c>
      <c r="T660" s="42">
        <v>1.96</v>
      </c>
      <c r="U660" s="42">
        <v>1668.2</v>
      </c>
      <c r="V660" s="90">
        <v>117.46</v>
      </c>
    </row>
    <row r="661" spans="1:22" s="99" customFormat="1" ht="12.75" x14ac:dyDescent="0.2">
      <c r="A661" s="352"/>
      <c r="B661" s="38">
        <v>655</v>
      </c>
      <c r="C661" s="69" t="s">
        <v>139</v>
      </c>
      <c r="D661" s="69" t="s">
        <v>140</v>
      </c>
      <c r="E661" s="59" t="s">
        <v>539</v>
      </c>
      <c r="F661" s="59" t="s">
        <v>40</v>
      </c>
      <c r="G661" s="58">
        <v>12</v>
      </c>
      <c r="H661" s="58">
        <v>1954</v>
      </c>
      <c r="I661" s="126">
        <v>19.735000000000003</v>
      </c>
      <c r="J661" s="126">
        <v>0.91800000000000004</v>
      </c>
      <c r="K661" s="126">
        <v>2.74</v>
      </c>
      <c r="L661" s="126">
        <v>-3.687E-2</v>
      </c>
      <c r="M661" s="126"/>
      <c r="N661" s="126">
        <v>16.077000000000002</v>
      </c>
      <c r="O661" s="184">
        <v>575.37</v>
      </c>
      <c r="P661" s="126">
        <v>16.077249999999999</v>
      </c>
      <c r="Q661" s="184">
        <v>575.37</v>
      </c>
      <c r="R661" s="115">
        <v>2.7942454420633679E-2</v>
      </c>
      <c r="S661" s="126">
        <v>51.6661</v>
      </c>
      <c r="T661" s="146">
        <v>1.4436776443419017</v>
      </c>
      <c r="U661" s="146">
        <v>1676.5472652380206</v>
      </c>
      <c r="V661" s="147">
        <v>86.620658660514096</v>
      </c>
    </row>
    <row r="662" spans="1:22" s="99" customFormat="1" ht="12.75" x14ac:dyDescent="0.2">
      <c r="A662" s="352"/>
      <c r="B662" s="38">
        <v>656</v>
      </c>
      <c r="C662" s="69" t="s">
        <v>366</v>
      </c>
      <c r="D662" s="69" t="s">
        <v>367</v>
      </c>
      <c r="E662" s="39" t="s">
        <v>605</v>
      </c>
      <c r="F662" s="81" t="s">
        <v>178</v>
      </c>
      <c r="G662" s="38">
        <v>50</v>
      </c>
      <c r="H662" s="38">
        <v>1971</v>
      </c>
      <c r="I662" s="41">
        <v>66.2</v>
      </c>
      <c r="J662" s="41">
        <v>4.5999999999999996</v>
      </c>
      <c r="K662" s="41">
        <v>8.5</v>
      </c>
      <c r="L662" s="41">
        <v>1.2</v>
      </c>
      <c r="M662" s="41"/>
      <c r="N662" s="41">
        <v>51.9</v>
      </c>
      <c r="O662" s="40"/>
      <c r="P662" s="41">
        <v>66.2</v>
      </c>
      <c r="Q662" s="40">
        <v>2334.8000000000002</v>
      </c>
      <c r="R662" s="140">
        <v>2.8353606304608529E-2</v>
      </c>
      <c r="S662" s="41">
        <v>59.62</v>
      </c>
      <c r="T662" s="42">
        <v>1.6904420078807605</v>
      </c>
      <c r="U662" s="42">
        <v>1701.2163782765117</v>
      </c>
      <c r="V662" s="90">
        <v>101.42652047284562</v>
      </c>
    </row>
    <row r="663" spans="1:22" s="99" customFormat="1" ht="12.75" x14ac:dyDescent="0.2">
      <c r="A663" s="352"/>
      <c r="B663" s="38">
        <v>657</v>
      </c>
      <c r="C663" s="69" t="s">
        <v>206</v>
      </c>
      <c r="D663" s="69" t="s">
        <v>207</v>
      </c>
      <c r="E663" s="59" t="s">
        <v>795</v>
      </c>
      <c r="F663" s="59" t="s">
        <v>784</v>
      </c>
      <c r="G663" s="58">
        <v>20</v>
      </c>
      <c r="H663" s="58">
        <v>1984</v>
      </c>
      <c r="I663" s="126">
        <v>37.546999999999997</v>
      </c>
      <c r="J663" s="126">
        <v>1.899</v>
      </c>
      <c r="K663" s="126">
        <v>5.01</v>
      </c>
      <c r="L663" s="126">
        <v>-2E-3</v>
      </c>
      <c r="M663" s="126"/>
      <c r="N663" s="126">
        <v>30.638999999999999</v>
      </c>
      <c r="O663" s="184">
        <v>1064.3</v>
      </c>
      <c r="P663" s="126">
        <v>30.638999999999999</v>
      </c>
      <c r="Q663" s="184">
        <v>1064.3</v>
      </c>
      <c r="R663" s="115">
        <v>2.8787935732406279E-2</v>
      </c>
      <c r="S663" s="126">
        <v>58.2</v>
      </c>
      <c r="T663" s="146">
        <v>1.6754578596260454</v>
      </c>
      <c r="U663" s="146">
        <v>1727.2761439443766</v>
      </c>
      <c r="V663" s="147">
        <v>100.52747157756272</v>
      </c>
    </row>
    <row r="664" spans="1:22" s="99" customFormat="1" ht="12.75" x14ac:dyDescent="0.2">
      <c r="A664" s="352"/>
      <c r="B664" s="38">
        <v>658</v>
      </c>
      <c r="C664" s="244" t="s">
        <v>32</v>
      </c>
      <c r="D664" s="244" t="s">
        <v>33</v>
      </c>
      <c r="E664" s="106" t="s">
        <v>84</v>
      </c>
      <c r="F664" s="106"/>
      <c r="G664" s="30">
        <v>47</v>
      </c>
      <c r="H664" s="30" t="s">
        <v>51</v>
      </c>
      <c r="I664" s="107">
        <v>59.029000000000003</v>
      </c>
      <c r="J664" s="107">
        <v>5.233352</v>
      </c>
      <c r="K664" s="107">
        <v>0</v>
      </c>
      <c r="L664" s="107">
        <v>-0.59235400000000005</v>
      </c>
      <c r="M664" s="107">
        <v>0</v>
      </c>
      <c r="N664" s="107">
        <v>54.387998000000003</v>
      </c>
      <c r="O664" s="167">
        <v>1879.63</v>
      </c>
      <c r="P664" s="107">
        <v>54.387998000000003</v>
      </c>
      <c r="Q664" s="167">
        <v>1879.63</v>
      </c>
      <c r="R664" s="168">
        <v>2.893548091911706E-2</v>
      </c>
      <c r="S664" s="107">
        <v>55</v>
      </c>
      <c r="T664" s="107">
        <v>1.5914514505514383</v>
      </c>
      <c r="U664" s="107">
        <v>1736.1288551470236</v>
      </c>
      <c r="V664" s="108">
        <v>95.487087033086297</v>
      </c>
    </row>
    <row r="665" spans="1:22" s="99" customFormat="1" ht="12.75" x14ac:dyDescent="0.2">
      <c r="A665" s="352"/>
      <c r="B665" s="38">
        <v>659</v>
      </c>
      <c r="C665" s="244" t="s">
        <v>32</v>
      </c>
      <c r="D665" s="244" t="s">
        <v>33</v>
      </c>
      <c r="E665" s="106" t="s">
        <v>86</v>
      </c>
      <c r="F665" s="106"/>
      <c r="G665" s="30">
        <v>108</v>
      </c>
      <c r="H665" s="30">
        <v>1990</v>
      </c>
      <c r="I665" s="107">
        <v>107.694</v>
      </c>
      <c r="J665" s="107">
        <v>7.248176</v>
      </c>
      <c r="K665" s="107">
        <v>22.336220999999998</v>
      </c>
      <c r="L665" s="107">
        <v>0.14681900000000001</v>
      </c>
      <c r="M665" s="107">
        <v>0</v>
      </c>
      <c r="N665" s="107">
        <v>77.962774999999993</v>
      </c>
      <c r="O665" s="167">
        <v>2642.7</v>
      </c>
      <c r="P665" s="107">
        <v>77.962774999999993</v>
      </c>
      <c r="Q665" s="167">
        <v>2642.7</v>
      </c>
      <c r="R665" s="168">
        <v>2.9501182502743407E-2</v>
      </c>
      <c r="S665" s="107">
        <v>55</v>
      </c>
      <c r="T665" s="107">
        <v>1.6225650376508873</v>
      </c>
      <c r="U665" s="107">
        <v>1770.0709501646043</v>
      </c>
      <c r="V665" s="108">
        <v>97.353902259053243</v>
      </c>
    </row>
    <row r="666" spans="1:22" s="99" customFormat="1" ht="13.5" thickBot="1" x14ac:dyDescent="0.25">
      <c r="A666" s="353"/>
      <c r="B666" s="98">
        <v>660</v>
      </c>
      <c r="C666" s="322" t="s">
        <v>139</v>
      </c>
      <c r="D666" s="322" t="s">
        <v>140</v>
      </c>
      <c r="E666" s="96" t="s">
        <v>682</v>
      </c>
      <c r="F666" s="96" t="s">
        <v>40</v>
      </c>
      <c r="G666" s="95">
        <v>49</v>
      </c>
      <c r="H666" s="95">
        <v>1960</v>
      </c>
      <c r="I666" s="116">
        <v>59.349999999999994</v>
      </c>
      <c r="J666" s="116">
        <v>2.5499999999999998</v>
      </c>
      <c r="K666" s="116"/>
      <c r="L666" s="116">
        <v>-0.80562</v>
      </c>
      <c r="M666" s="116"/>
      <c r="N666" s="116">
        <v>56.8</v>
      </c>
      <c r="O666" s="136">
        <v>1921.02</v>
      </c>
      <c r="P666" s="116">
        <v>56.8</v>
      </c>
      <c r="Q666" s="136">
        <v>1921.02</v>
      </c>
      <c r="R666" s="117">
        <v>2.9567625532269316E-2</v>
      </c>
      <c r="S666" s="116">
        <v>51.6661</v>
      </c>
      <c r="T666" s="148">
        <v>1.5276438975127797</v>
      </c>
      <c r="U666" s="148">
        <v>1774.057531936159</v>
      </c>
      <c r="V666" s="149">
        <v>91.658633850766776</v>
      </c>
    </row>
    <row r="667" spans="1:22" s="99" customFormat="1" ht="12.75" x14ac:dyDescent="0.2">
      <c r="A667" s="354" t="s">
        <v>968</v>
      </c>
      <c r="B667" s="323">
        <v>661</v>
      </c>
      <c r="C667" s="324" t="s">
        <v>355</v>
      </c>
      <c r="D667" s="324" t="s">
        <v>356</v>
      </c>
      <c r="E667" s="325" t="s">
        <v>594</v>
      </c>
      <c r="F667" s="326" t="s">
        <v>40</v>
      </c>
      <c r="G667" s="323">
        <v>23</v>
      </c>
      <c r="H667" s="323">
        <v>1991</v>
      </c>
      <c r="I667" s="327">
        <v>29.716999999999999</v>
      </c>
      <c r="J667" s="327">
        <v>2.78</v>
      </c>
      <c r="K667" s="327">
        <v>4</v>
      </c>
      <c r="L667" s="327">
        <v>1</v>
      </c>
      <c r="M667" s="327"/>
      <c r="N667" s="327">
        <v>21.94</v>
      </c>
      <c r="O667" s="328">
        <v>1210.54</v>
      </c>
      <c r="P667" s="327">
        <v>21.94</v>
      </c>
      <c r="Q667" s="328">
        <v>1210.54</v>
      </c>
      <c r="R667" s="329">
        <v>1.8120000000000001E-2</v>
      </c>
      <c r="S667" s="327">
        <v>71.61</v>
      </c>
      <c r="T667" s="330">
        <v>1.3</v>
      </c>
      <c r="U667" s="330">
        <v>1087.45</v>
      </c>
      <c r="V667" s="331">
        <v>77.87</v>
      </c>
    </row>
    <row r="668" spans="1:22" s="99" customFormat="1" ht="12.75" x14ac:dyDescent="0.2">
      <c r="A668" s="355"/>
      <c r="B668" s="43">
        <v>662</v>
      </c>
      <c r="C668" s="72" t="s">
        <v>355</v>
      </c>
      <c r="D668" s="72" t="s">
        <v>356</v>
      </c>
      <c r="E668" s="78" t="s">
        <v>348</v>
      </c>
      <c r="F668" s="82" t="s">
        <v>40</v>
      </c>
      <c r="G668" s="43">
        <v>22</v>
      </c>
      <c r="H668" s="43">
        <v>1991</v>
      </c>
      <c r="I668" s="46">
        <v>27.190999999999999</v>
      </c>
      <c r="J668" s="46">
        <v>2.3199999999999998</v>
      </c>
      <c r="K668" s="46">
        <v>3.59</v>
      </c>
      <c r="L668" s="46">
        <v>-0.03</v>
      </c>
      <c r="M668" s="46"/>
      <c r="N668" s="46">
        <v>21.31</v>
      </c>
      <c r="O668" s="45">
        <v>1138.44</v>
      </c>
      <c r="P668" s="46">
        <v>21.31</v>
      </c>
      <c r="Q668" s="45">
        <v>1138.44</v>
      </c>
      <c r="R668" s="141">
        <v>1.8720000000000001E-2</v>
      </c>
      <c r="S668" s="46">
        <v>71.61</v>
      </c>
      <c r="T668" s="47">
        <v>1.34</v>
      </c>
      <c r="U668" s="47">
        <v>1123.1199999999999</v>
      </c>
      <c r="V668" s="91">
        <v>80.430000000000007</v>
      </c>
    </row>
    <row r="669" spans="1:22" s="99" customFormat="1" ht="12.75" x14ac:dyDescent="0.2">
      <c r="A669" s="355"/>
      <c r="B669" s="43">
        <v>663</v>
      </c>
      <c r="C669" s="72" t="s">
        <v>366</v>
      </c>
      <c r="D669" s="72" t="s">
        <v>367</v>
      </c>
      <c r="E669" s="44" t="s">
        <v>964</v>
      </c>
      <c r="F669" s="82" t="s">
        <v>178</v>
      </c>
      <c r="G669" s="43">
        <v>8</v>
      </c>
      <c r="H669" s="43">
        <v>1969</v>
      </c>
      <c r="I669" s="46">
        <v>10.437000000000001</v>
      </c>
      <c r="J669" s="46">
        <v>0.66300000000000003</v>
      </c>
      <c r="K669" s="46">
        <v>0</v>
      </c>
      <c r="L669" s="46">
        <v>0.10199999999999999</v>
      </c>
      <c r="M669" s="46"/>
      <c r="N669" s="46">
        <v>9.6720000000000006</v>
      </c>
      <c r="O669" s="45"/>
      <c r="P669" s="46">
        <v>10.437000000000001</v>
      </c>
      <c r="Q669" s="45">
        <v>551.05999999999995</v>
      </c>
      <c r="R669" s="141">
        <v>1.8939861358109829E-2</v>
      </c>
      <c r="S669" s="46">
        <v>59.62</v>
      </c>
      <c r="T669" s="47">
        <v>1.1291945341705079</v>
      </c>
      <c r="U669" s="47">
        <v>1136.3916814865897</v>
      </c>
      <c r="V669" s="91">
        <v>67.751672050230482</v>
      </c>
    </row>
    <row r="670" spans="1:22" ht="12.75" x14ac:dyDescent="0.2">
      <c r="A670" s="355"/>
      <c r="B670" s="43">
        <v>664</v>
      </c>
      <c r="C670" s="72" t="s">
        <v>355</v>
      </c>
      <c r="D670" s="72" t="s">
        <v>356</v>
      </c>
      <c r="E670" s="78" t="s">
        <v>354</v>
      </c>
      <c r="F670" s="82" t="s">
        <v>40</v>
      </c>
      <c r="G670" s="43">
        <v>22</v>
      </c>
      <c r="H670" s="43">
        <v>1991</v>
      </c>
      <c r="I670" s="46">
        <v>29.762</v>
      </c>
      <c r="J670" s="46">
        <v>1.81</v>
      </c>
      <c r="K670" s="46">
        <v>4.1900000000000004</v>
      </c>
      <c r="L670" s="46">
        <v>0.53</v>
      </c>
      <c r="M670" s="46"/>
      <c r="N670" s="46">
        <v>23.23</v>
      </c>
      <c r="O670" s="45">
        <v>1218.99</v>
      </c>
      <c r="P670" s="46">
        <v>23.23</v>
      </c>
      <c r="Q670" s="45">
        <v>1218.99</v>
      </c>
      <c r="R670" s="141">
        <v>1.9060000000000001E-2</v>
      </c>
      <c r="S670" s="46">
        <v>71.61</v>
      </c>
      <c r="T670" s="47">
        <v>1.36</v>
      </c>
      <c r="U670" s="47">
        <v>1143.4100000000001</v>
      </c>
      <c r="V670" s="91">
        <v>81.88</v>
      </c>
    </row>
    <row r="671" spans="1:22" ht="12.75" x14ac:dyDescent="0.2">
      <c r="A671" s="355"/>
      <c r="B671" s="43">
        <v>665</v>
      </c>
      <c r="C671" s="72" t="s">
        <v>264</v>
      </c>
      <c r="D671" s="72" t="s">
        <v>265</v>
      </c>
      <c r="E671" s="44" t="s">
        <v>305</v>
      </c>
      <c r="F671" s="86" t="s">
        <v>40</v>
      </c>
      <c r="G671" s="43">
        <v>6</v>
      </c>
      <c r="H671" s="43">
        <v>1961</v>
      </c>
      <c r="I671" s="46">
        <v>6.19</v>
      </c>
      <c r="J671" s="46"/>
      <c r="K671" s="46"/>
      <c r="L671" s="46"/>
      <c r="M671" s="46">
        <v>0</v>
      </c>
      <c r="N671" s="46">
        <v>6.19</v>
      </c>
      <c r="O671" s="45">
        <v>317.11</v>
      </c>
      <c r="P671" s="46">
        <v>6.19</v>
      </c>
      <c r="Q671" s="45">
        <v>317.11</v>
      </c>
      <c r="R671" s="141">
        <v>1.9519999999999999E-2</v>
      </c>
      <c r="S671" s="46">
        <v>70.414000000000001</v>
      </c>
      <c r="T671" s="47">
        <v>1.37</v>
      </c>
      <c r="U671" s="47">
        <v>1171.2</v>
      </c>
      <c r="V671" s="91">
        <v>82.47</v>
      </c>
    </row>
    <row r="672" spans="1:22" ht="12.75" x14ac:dyDescent="0.2">
      <c r="A672" s="355"/>
      <c r="B672" s="43">
        <v>666</v>
      </c>
      <c r="C672" s="72" t="s">
        <v>355</v>
      </c>
      <c r="D672" s="72" t="s">
        <v>356</v>
      </c>
      <c r="E672" s="44" t="s">
        <v>596</v>
      </c>
      <c r="F672" s="82" t="s">
        <v>40</v>
      </c>
      <c r="G672" s="43">
        <v>20</v>
      </c>
      <c r="H672" s="43">
        <v>1974</v>
      </c>
      <c r="I672" s="46">
        <v>22.207000000000001</v>
      </c>
      <c r="J672" s="46">
        <v>1.98</v>
      </c>
      <c r="K672" s="46">
        <v>3.72</v>
      </c>
      <c r="L672" s="46">
        <v>0.06</v>
      </c>
      <c r="M672" s="46"/>
      <c r="N672" s="46">
        <v>18.600000000000001</v>
      </c>
      <c r="O672" s="45">
        <v>948.51</v>
      </c>
      <c r="P672" s="46">
        <v>18.600000000000001</v>
      </c>
      <c r="Q672" s="45">
        <v>948.51</v>
      </c>
      <c r="R672" s="141">
        <v>1.9609999999999999E-2</v>
      </c>
      <c r="S672" s="46">
        <v>71.61</v>
      </c>
      <c r="T672" s="47">
        <v>1.4</v>
      </c>
      <c r="U672" s="47">
        <v>1176.58</v>
      </c>
      <c r="V672" s="91">
        <v>84.26</v>
      </c>
    </row>
    <row r="673" spans="1:22" ht="12.75" x14ac:dyDescent="0.2">
      <c r="A673" s="355"/>
      <c r="B673" s="43">
        <v>667</v>
      </c>
      <c r="C673" s="72" t="s">
        <v>932</v>
      </c>
      <c r="D673" s="72" t="s">
        <v>933</v>
      </c>
      <c r="E673" s="119" t="s">
        <v>949</v>
      </c>
      <c r="F673" s="119" t="s">
        <v>40</v>
      </c>
      <c r="G673" s="118">
        <v>10</v>
      </c>
      <c r="H673" s="118">
        <v>1986</v>
      </c>
      <c r="I673" s="120">
        <v>8.9</v>
      </c>
      <c r="J673" s="120">
        <v>0.8</v>
      </c>
      <c r="K673" s="120">
        <v>1.4</v>
      </c>
      <c r="L673" s="120">
        <v>-0.1</v>
      </c>
      <c r="M673" s="120">
        <v>0.67</v>
      </c>
      <c r="N673" s="120">
        <v>6</v>
      </c>
      <c r="O673" s="133">
        <v>339</v>
      </c>
      <c r="P673" s="120">
        <v>6.7</v>
      </c>
      <c r="Q673" s="133">
        <v>339</v>
      </c>
      <c r="R673" s="121">
        <v>1.9764011799410029E-2</v>
      </c>
      <c r="S673" s="120">
        <v>55.6</v>
      </c>
      <c r="T673" s="150">
        <v>1.0988790560471977</v>
      </c>
      <c r="U673" s="150">
        <v>1185.8407079646017</v>
      </c>
      <c r="V673" s="151">
        <v>65.932743362831857</v>
      </c>
    </row>
    <row r="674" spans="1:22" ht="12.75" x14ac:dyDescent="0.2">
      <c r="A674" s="355"/>
      <c r="B674" s="43">
        <v>668</v>
      </c>
      <c r="C674" s="72" t="s">
        <v>355</v>
      </c>
      <c r="D674" s="72" t="s">
        <v>356</v>
      </c>
      <c r="E674" s="78" t="s">
        <v>350</v>
      </c>
      <c r="F674" s="82" t="s">
        <v>40</v>
      </c>
      <c r="G674" s="43">
        <v>9</v>
      </c>
      <c r="H674" s="43">
        <v>1990</v>
      </c>
      <c r="I674" s="46">
        <v>12.368</v>
      </c>
      <c r="J674" s="46">
        <v>1.42</v>
      </c>
      <c r="K674" s="46">
        <v>1</v>
      </c>
      <c r="L674" s="46">
        <v>-0.28999999999999998</v>
      </c>
      <c r="M674" s="46"/>
      <c r="N674" s="46">
        <v>10.24</v>
      </c>
      <c r="O674" s="45">
        <v>513.42999999999995</v>
      </c>
      <c r="P674" s="46">
        <v>10.24</v>
      </c>
      <c r="Q674" s="45">
        <v>513.42999999999995</v>
      </c>
      <c r="R674" s="141">
        <v>1.9939999999999999E-2</v>
      </c>
      <c r="S674" s="46">
        <v>71.61</v>
      </c>
      <c r="T674" s="47">
        <v>1.43</v>
      </c>
      <c r="U674" s="47">
        <v>1196.6600000000001</v>
      </c>
      <c r="V674" s="91">
        <v>85.69</v>
      </c>
    </row>
    <row r="675" spans="1:22" ht="12.75" x14ac:dyDescent="0.2">
      <c r="A675" s="355"/>
      <c r="B675" s="43">
        <v>669</v>
      </c>
      <c r="C675" s="249" t="s">
        <v>141</v>
      </c>
      <c r="D675" s="249" t="s">
        <v>142</v>
      </c>
      <c r="E675" s="128" t="s">
        <v>164</v>
      </c>
      <c r="F675" s="129"/>
      <c r="G675" s="127">
        <v>20</v>
      </c>
      <c r="H675" s="131" t="s">
        <v>51</v>
      </c>
      <c r="I675" s="175">
        <v>28.25</v>
      </c>
      <c r="J675" s="171">
        <v>1.61</v>
      </c>
      <c r="K675" s="171">
        <v>5.01</v>
      </c>
      <c r="L675" s="171"/>
      <c r="M675" s="171">
        <v>3.8933999999999997</v>
      </c>
      <c r="N675" s="171">
        <v>17.736599999999999</v>
      </c>
      <c r="O675" s="176">
        <v>1079.8800000000001</v>
      </c>
      <c r="P675" s="171">
        <v>21.63</v>
      </c>
      <c r="Q675" s="176">
        <v>1079.8800000000001</v>
      </c>
      <c r="R675" s="173">
        <v>2.0030003333703743E-2</v>
      </c>
      <c r="S675" s="154">
        <v>61.8</v>
      </c>
      <c r="T675" s="155">
        <v>1.2378542060228912</v>
      </c>
      <c r="U675" s="155">
        <v>1201.8002000222245</v>
      </c>
      <c r="V675" s="156">
        <v>74.27125236137347</v>
      </c>
    </row>
    <row r="676" spans="1:22" ht="12.75" x14ac:dyDescent="0.2">
      <c r="A676" s="355"/>
      <c r="B676" s="43">
        <v>670</v>
      </c>
      <c r="C676" s="72" t="s">
        <v>355</v>
      </c>
      <c r="D676" s="72" t="s">
        <v>356</v>
      </c>
      <c r="E676" s="44" t="s">
        <v>351</v>
      </c>
      <c r="F676" s="82" t="s">
        <v>40</v>
      </c>
      <c r="G676" s="43">
        <v>15</v>
      </c>
      <c r="H676" s="43">
        <v>1984</v>
      </c>
      <c r="I676" s="46">
        <v>21.896000000000001</v>
      </c>
      <c r="J676" s="46">
        <v>1.36</v>
      </c>
      <c r="K676" s="46">
        <v>2.67</v>
      </c>
      <c r="L676" s="46">
        <v>0.63</v>
      </c>
      <c r="M676" s="46"/>
      <c r="N676" s="46">
        <v>17.239999999999998</v>
      </c>
      <c r="O676" s="45">
        <v>826.05</v>
      </c>
      <c r="P676" s="46">
        <v>17.239999999999998</v>
      </c>
      <c r="Q676" s="45">
        <v>826.05</v>
      </c>
      <c r="R676" s="141">
        <v>2.087E-2</v>
      </c>
      <c r="S676" s="46">
        <v>71.61</v>
      </c>
      <c r="T676" s="47">
        <v>1.49</v>
      </c>
      <c r="U676" s="47">
        <v>1252.22</v>
      </c>
      <c r="V676" s="91">
        <v>89.67</v>
      </c>
    </row>
    <row r="677" spans="1:22" ht="12.75" x14ac:dyDescent="0.2">
      <c r="A677" s="355"/>
      <c r="B677" s="43">
        <v>671</v>
      </c>
      <c r="C677" s="72" t="s">
        <v>213</v>
      </c>
      <c r="D677" s="72" t="s">
        <v>447</v>
      </c>
      <c r="E677" s="44" t="s">
        <v>232</v>
      </c>
      <c r="F677" s="82" t="s">
        <v>455</v>
      </c>
      <c r="G677" s="43">
        <v>38</v>
      </c>
      <c r="H677" s="43">
        <v>1985</v>
      </c>
      <c r="I677" s="46">
        <v>38.299999999999997</v>
      </c>
      <c r="J677" s="46">
        <v>2.4</v>
      </c>
      <c r="K677" s="46">
        <v>6</v>
      </c>
      <c r="L677" s="46">
        <v>-0.2</v>
      </c>
      <c r="M677" s="46">
        <v>0</v>
      </c>
      <c r="N677" s="46">
        <v>30.1</v>
      </c>
      <c r="O677" s="45">
        <v>1467.5</v>
      </c>
      <c r="P677" s="46">
        <v>30.1</v>
      </c>
      <c r="Q677" s="45">
        <v>1431.01</v>
      </c>
      <c r="R677" s="141">
        <v>2.103E-2</v>
      </c>
      <c r="S677" s="46">
        <v>77.28</v>
      </c>
      <c r="T677" s="47">
        <v>1.63</v>
      </c>
      <c r="U677" s="47">
        <v>1262.05</v>
      </c>
      <c r="V677" s="91">
        <v>97.53</v>
      </c>
    </row>
    <row r="678" spans="1:22" ht="12.75" x14ac:dyDescent="0.2">
      <c r="A678" s="355"/>
      <c r="B678" s="43">
        <v>672</v>
      </c>
      <c r="C678" s="72" t="s">
        <v>355</v>
      </c>
      <c r="D678" s="72" t="s">
        <v>356</v>
      </c>
      <c r="E678" s="78" t="s">
        <v>353</v>
      </c>
      <c r="F678" s="82" t="s">
        <v>40</v>
      </c>
      <c r="G678" s="43">
        <v>10</v>
      </c>
      <c r="H678" s="43">
        <v>1983</v>
      </c>
      <c r="I678" s="46">
        <v>17.873999999999999</v>
      </c>
      <c r="J678" s="46">
        <v>1.76</v>
      </c>
      <c r="K678" s="46">
        <v>2.3199999999999998</v>
      </c>
      <c r="L678" s="46">
        <v>-0.53</v>
      </c>
      <c r="M678" s="46"/>
      <c r="N678" s="46">
        <v>14.33</v>
      </c>
      <c r="O678" s="45">
        <v>681.36</v>
      </c>
      <c r="P678" s="46">
        <v>14.33</v>
      </c>
      <c r="Q678" s="45">
        <v>681.36</v>
      </c>
      <c r="R678" s="141">
        <v>2.103E-2</v>
      </c>
      <c r="S678" s="46">
        <v>71.61</v>
      </c>
      <c r="T678" s="47">
        <v>1.51</v>
      </c>
      <c r="U678" s="47">
        <v>1261.8900000000001</v>
      </c>
      <c r="V678" s="91">
        <v>90.36</v>
      </c>
    </row>
    <row r="679" spans="1:22" ht="12.75" x14ac:dyDescent="0.2">
      <c r="A679" s="355"/>
      <c r="B679" s="43">
        <v>673</v>
      </c>
      <c r="C679" s="72" t="s">
        <v>608</v>
      </c>
      <c r="D679" s="72" t="s">
        <v>614</v>
      </c>
      <c r="E679" s="44" t="s">
        <v>863</v>
      </c>
      <c r="F679" s="82" t="s">
        <v>40</v>
      </c>
      <c r="G679" s="43">
        <v>25</v>
      </c>
      <c r="H679" s="43" t="s">
        <v>610</v>
      </c>
      <c r="I679" s="46">
        <v>37.744</v>
      </c>
      <c r="J679" s="46">
        <v>2.9980000000000002</v>
      </c>
      <c r="K679" s="46">
        <v>4.9550000000000001</v>
      </c>
      <c r="L679" s="46"/>
      <c r="M679" s="46"/>
      <c r="N679" s="46">
        <v>29.791</v>
      </c>
      <c r="O679" s="45">
        <v>1389.64</v>
      </c>
      <c r="P679" s="46">
        <v>29.79</v>
      </c>
      <c r="Q679" s="45">
        <v>1389.64</v>
      </c>
      <c r="R679" s="141">
        <v>2.1440000000000001E-2</v>
      </c>
      <c r="S679" s="46">
        <v>72.92</v>
      </c>
      <c r="T679" s="47">
        <v>1.56</v>
      </c>
      <c r="U679" s="47">
        <v>1286.28</v>
      </c>
      <c r="V679" s="91">
        <v>93.8</v>
      </c>
    </row>
    <row r="680" spans="1:22" ht="12.75" x14ac:dyDescent="0.2">
      <c r="A680" s="355"/>
      <c r="B680" s="43">
        <v>674</v>
      </c>
      <c r="C680" s="249" t="s">
        <v>141</v>
      </c>
      <c r="D680" s="249" t="s">
        <v>142</v>
      </c>
      <c r="E680" s="128" t="s">
        <v>170</v>
      </c>
      <c r="F680" s="129"/>
      <c r="G680" s="127">
        <v>17</v>
      </c>
      <c r="H680" s="130" t="s">
        <v>51</v>
      </c>
      <c r="I680" s="171">
        <v>24.51</v>
      </c>
      <c r="J680" s="171">
        <v>1.21</v>
      </c>
      <c r="K680" s="171">
        <v>2.17</v>
      </c>
      <c r="L680" s="171">
        <v>0.32</v>
      </c>
      <c r="M680" s="171">
        <v>3.75</v>
      </c>
      <c r="N680" s="171">
        <v>17.059999999999999</v>
      </c>
      <c r="O680" s="172">
        <v>948</v>
      </c>
      <c r="P680" s="171">
        <v>17.739999999999998</v>
      </c>
      <c r="Q680" s="172">
        <v>814.13</v>
      </c>
      <c r="R680" s="173">
        <v>2.1790131797133135E-2</v>
      </c>
      <c r="S680" s="154">
        <v>61.8</v>
      </c>
      <c r="T680" s="155">
        <v>1.3466301450628277</v>
      </c>
      <c r="U680" s="155">
        <v>1307.4079078279881</v>
      </c>
      <c r="V680" s="156">
        <v>80.797808703769647</v>
      </c>
    </row>
    <row r="681" spans="1:22" ht="12.75" x14ac:dyDescent="0.2">
      <c r="A681" s="355"/>
      <c r="B681" s="43">
        <v>675</v>
      </c>
      <c r="C681" s="72" t="s">
        <v>608</v>
      </c>
      <c r="D681" s="72" t="s">
        <v>624</v>
      </c>
      <c r="E681" s="44" t="s">
        <v>866</v>
      </c>
      <c r="F681" s="82" t="s">
        <v>40</v>
      </c>
      <c r="G681" s="43">
        <v>38</v>
      </c>
      <c r="H681" s="43" t="s">
        <v>610</v>
      </c>
      <c r="I681" s="46">
        <v>33.307000000000002</v>
      </c>
      <c r="J681" s="46">
        <v>0.13</v>
      </c>
      <c r="K681" s="46">
        <v>0.79600000000000004</v>
      </c>
      <c r="L681" s="46"/>
      <c r="M681" s="46"/>
      <c r="N681" s="46">
        <v>32.381</v>
      </c>
      <c r="O681" s="45">
        <v>1477.27</v>
      </c>
      <c r="P681" s="46">
        <v>32.380000000000003</v>
      </c>
      <c r="Q681" s="45">
        <v>1477.27</v>
      </c>
      <c r="R681" s="141">
        <v>2.1919999999999999E-2</v>
      </c>
      <c r="S681" s="46">
        <v>72.92</v>
      </c>
      <c r="T681" s="47">
        <v>1.6</v>
      </c>
      <c r="U681" s="47">
        <v>1315.17</v>
      </c>
      <c r="V681" s="91">
        <v>95.9</v>
      </c>
    </row>
    <row r="682" spans="1:22" ht="12.75" x14ac:dyDescent="0.2">
      <c r="A682" s="355"/>
      <c r="B682" s="43">
        <v>676</v>
      </c>
      <c r="C682" s="72" t="s">
        <v>355</v>
      </c>
      <c r="D682" s="72" t="s">
        <v>356</v>
      </c>
      <c r="E682" s="78" t="s">
        <v>349</v>
      </c>
      <c r="F682" s="82" t="s">
        <v>40</v>
      </c>
      <c r="G682" s="43">
        <v>24</v>
      </c>
      <c r="H682" s="43">
        <v>1985</v>
      </c>
      <c r="I682" s="46">
        <v>39.734999999999999</v>
      </c>
      <c r="J682" s="46">
        <v>2.3199999999999998</v>
      </c>
      <c r="K682" s="46">
        <v>4.87</v>
      </c>
      <c r="L682" s="46">
        <v>-0.4</v>
      </c>
      <c r="M682" s="46"/>
      <c r="N682" s="46">
        <v>32.94</v>
      </c>
      <c r="O682" s="45">
        <v>1503.04</v>
      </c>
      <c r="P682" s="46">
        <v>32.94</v>
      </c>
      <c r="Q682" s="45">
        <v>1503.04</v>
      </c>
      <c r="R682" s="141">
        <v>2.1919999999999999E-2</v>
      </c>
      <c r="S682" s="46">
        <v>71.61</v>
      </c>
      <c r="T682" s="47">
        <v>1.57</v>
      </c>
      <c r="U682" s="47">
        <v>1314.94</v>
      </c>
      <c r="V682" s="91">
        <v>94.16</v>
      </c>
    </row>
    <row r="683" spans="1:22" ht="12.75" x14ac:dyDescent="0.2">
      <c r="A683" s="355"/>
      <c r="B683" s="43">
        <v>677</v>
      </c>
      <c r="C683" s="72" t="s">
        <v>608</v>
      </c>
      <c r="D683" s="72" t="s">
        <v>614</v>
      </c>
      <c r="E683" s="44" t="s">
        <v>621</v>
      </c>
      <c r="F683" s="82" t="s">
        <v>40</v>
      </c>
      <c r="G683" s="43">
        <v>25</v>
      </c>
      <c r="H683" s="43" t="s">
        <v>610</v>
      </c>
      <c r="I683" s="46">
        <v>40.463999999999999</v>
      </c>
      <c r="J683" s="46">
        <v>2.0259999999999998</v>
      </c>
      <c r="K683" s="46">
        <v>7.298</v>
      </c>
      <c r="L683" s="46">
        <v>0.32</v>
      </c>
      <c r="M683" s="46"/>
      <c r="N683" s="46">
        <v>30.82</v>
      </c>
      <c r="O683" s="45">
        <v>1349.82</v>
      </c>
      <c r="P683" s="46">
        <v>30.82</v>
      </c>
      <c r="Q683" s="45">
        <v>1349.82</v>
      </c>
      <c r="R683" s="141">
        <v>2.283E-2</v>
      </c>
      <c r="S683" s="46">
        <v>72.92</v>
      </c>
      <c r="T683" s="47">
        <v>1.66</v>
      </c>
      <c r="U683" s="47">
        <v>1369.96</v>
      </c>
      <c r="V683" s="91">
        <v>99.9</v>
      </c>
    </row>
    <row r="684" spans="1:22" ht="12.75" x14ac:dyDescent="0.2">
      <c r="A684" s="355"/>
      <c r="B684" s="43">
        <v>678</v>
      </c>
      <c r="C684" s="72" t="s">
        <v>608</v>
      </c>
      <c r="D684" s="72" t="s">
        <v>614</v>
      </c>
      <c r="E684" s="44" t="s">
        <v>862</v>
      </c>
      <c r="F684" s="82" t="s">
        <v>40</v>
      </c>
      <c r="G684" s="43">
        <v>45</v>
      </c>
      <c r="H684" s="43" t="s">
        <v>610</v>
      </c>
      <c r="I684" s="46">
        <v>63.308</v>
      </c>
      <c r="J684" s="46">
        <v>4.1980000000000004</v>
      </c>
      <c r="K684" s="46">
        <v>8.7690000000000001</v>
      </c>
      <c r="L684" s="46"/>
      <c r="M684" s="46"/>
      <c r="N684" s="46">
        <v>50.341000000000001</v>
      </c>
      <c r="O684" s="45">
        <v>2197.71</v>
      </c>
      <c r="P684" s="46">
        <v>50.34</v>
      </c>
      <c r="Q684" s="45">
        <v>2197.71</v>
      </c>
      <c r="R684" s="141">
        <v>2.291E-2</v>
      </c>
      <c r="S684" s="46">
        <v>72.92</v>
      </c>
      <c r="T684" s="47">
        <v>1.67</v>
      </c>
      <c r="U684" s="47">
        <v>1374.37</v>
      </c>
      <c r="V684" s="91">
        <v>100.22</v>
      </c>
    </row>
    <row r="685" spans="1:22" ht="12.75" x14ac:dyDescent="0.2">
      <c r="A685" s="355"/>
      <c r="B685" s="43">
        <v>679</v>
      </c>
      <c r="C685" s="72" t="s">
        <v>182</v>
      </c>
      <c r="D685" s="72" t="s">
        <v>183</v>
      </c>
      <c r="E685" s="119" t="s">
        <v>417</v>
      </c>
      <c r="F685" s="119" t="s">
        <v>40</v>
      </c>
      <c r="G685" s="118">
        <v>59</v>
      </c>
      <c r="H685" s="118" t="s">
        <v>51</v>
      </c>
      <c r="I685" s="120">
        <v>74.454991000000007</v>
      </c>
      <c r="J685" s="120">
        <v>5.0489999999999995</v>
      </c>
      <c r="K685" s="120">
        <v>5.8917929999999998</v>
      </c>
      <c r="L685" s="120">
        <v>0.76500000000000001</v>
      </c>
      <c r="M685" s="120">
        <v>0</v>
      </c>
      <c r="N685" s="120">
        <v>62.749198</v>
      </c>
      <c r="O685" s="133">
        <v>2723.51</v>
      </c>
      <c r="P685" s="120">
        <v>62.749198</v>
      </c>
      <c r="Q685" s="133">
        <v>2723.51</v>
      </c>
      <c r="R685" s="121">
        <v>2.3039826547359837E-2</v>
      </c>
      <c r="S685" s="120">
        <v>60.2</v>
      </c>
      <c r="T685" s="150">
        <v>1.3869975581510623</v>
      </c>
      <c r="U685" s="150">
        <v>1382.3895928415905</v>
      </c>
      <c r="V685" s="151">
        <v>83.219853489063752</v>
      </c>
    </row>
    <row r="686" spans="1:22" ht="12.75" x14ac:dyDescent="0.2">
      <c r="A686" s="355"/>
      <c r="B686" s="43">
        <v>680</v>
      </c>
      <c r="C686" s="72" t="s">
        <v>195</v>
      </c>
      <c r="D686" s="72" t="s">
        <v>372</v>
      </c>
      <c r="E686" s="119" t="s">
        <v>569</v>
      </c>
      <c r="F686" s="119" t="s">
        <v>40</v>
      </c>
      <c r="G686" s="118">
        <v>72</v>
      </c>
      <c r="H686" s="118">
        <v>1982</v>
      </c>
      <c r="I686" s="120">
        <v>64.702580000000012</v>
      </c>
      <c r="J686" s="120">
        <v>4.4370000000000003</v>
      </c>
      <c r="K686" s="120">
        <v>11.972273000000001</v>
      </c>
      <c r="L686" s="120">
        <v>-0.49241999999999997</v>
      </c>
      <c r="M686" s="120"/>
      <c r="N686" s="120">
        <v>48.785727000000001</v>
      </c>
      <c r="O686" s="133">
        <v>2117.3200000000002</v>
      </c>
      <c r="P686" s="120">
        <v>48.785727000000001</v>
      </c>
      <c r="Q686" s="133">
        <v>2117.3200000000002</v>
      </c>
      <c r="R686" s="121">
        <v>2.3041263011731809E-2</v>
      </c>
      <c r="S686" s="120">
        <v>55.15</v>
      </c>
      <c r="T686" s="150">
        <v>1.2707256550970092</v>
      </c>
      <c r="U686" s="150">
        <v>1382.4757807039086</v>
      </c>
      <c r="V686" s="151">
        <v>76.243539305820562</v>
      </c>
    </row>
    <row r="687" spans="1:22" ht="12.75" x14ac:dyDescent="0.2">
      <c r="A687" s="355"/>
      <c r="B687" s="43">
        <v>681</v>
      </c>
      <c r="C687" s="72" t="s">
        <v>182</v>
      </c>
      <c r="D687" s="72" t="s">
        <v>183</v>
      </c>
      <c r="E687" s="119" t="s">
        <v>189</v>
      </c>
      <c r="F687" s="119" t="s">
        <v>40</v>
      </c>
      <c r="G687" s="118">
        <v>24</v>
      </c>
      <c r="H687" s="118" t="s">
        <v>51</v>
      </c>
      <c r="I687" s="120">
        <v>27.898001000000001</v>
      </c>
      <c r="J687" s="120">
        <v>0.96900000000000008</v>
      </c>
      <c r="K687" s="120">
        <v>3.84</v>
      </c>
      <c r="L687" s="120">
        <v>-0.10199999999999999</v>
      </c>
      <c r="M687" s="120">
        <v>0</v>
      </c>
      <c r="N687" s="120">
        <v>23.191001</v>
      </c>
      <c r="O687" s="133">
        <v>1000.52</v>
      </c>
      <c r="P687" s="120">
        <v>23.191001</v>
      </c>
      <c r="Q687" s="133">
        <v>1000.52</v>
      </c>
      <c r="R687" s="121">
        <v>2.3178947947067527E-2</v>
      </c>
      <c r="S687" s="120">
        <v>60.2</v>
      </c>
      <c r="T687" s="150">
        <v>1.3953726664134651</v>
      </c>
      <c r="U687" s="150">
        <v>1390.7368768240515</v>
      </c>
      <c r="V687" s="151">
        <v>83.722359984807909</v>
      </c>
    </row>
    <row r="688" spans="1:22" ht="12.75" x14ac:dyDescent="0.2">
      <c r="A688" s="355"/>
      <c r="B688" s="43">
        <v>682</v>
      </c>
      <c r="C688" s="72" t="s">
        <v>182</v>
      </c>
      <c r="D688" s="72" t="s">
        <v>183</v>
      </c>
      <c r="E688" s="119" t="s">
        <v>559</v>
      </c>
      <c r="F688" s="119" t="s">
        <v>40</v>
      </c>
      <c r="G688" s="118">
        <v>45</v>
      </c>
      <c r="H688" s="118" t="s">
        <v>51</v>
      </c>
      <c r="I688" s="120">
        <v>78.736001999999999</v>
      </c>
      <c r="J688" s="120">
        <v>3.6210000000000004</v>
      </c>
      <c r="K688" s="120">
        <v>7.7407330000000005</v>
      </c>
      <c r="L688" s="120">
        <v>0.30599999999999999</v>
      </c>
      <c r="M688" s="120">
        <v>0</v>
      </c>
      <c r="N688" s="120">
        <v>67.068269000000001</v>
      </c>
      <c r="O688" s="133">
        <v>2889.38</v>
      </c>
      <c r="P688" s="120">
        <v>67.068269000000001</v>
      </c>
      <c r="Q688" s="133">
        <v>2889.38</v>
      </c>
      <c r="R688" s="121">
        <v>2.3211993230381603E-2</v>
      </c>
      <c r="S688" s="120">
        <v>60.2</v>
      </c>
      <c r="T688" s="150">
        <v>1.3973619924689726</v>
      </c>
      <c r="U688" s="150">
        <v>1392.7195938228963</v>
      </c>
      <c r="V688" s="151">
        <v>83.841719548138357</v>
      </c>
    </row>
    <row r="689" spans="1:22" ht="12.75" x14ac:dyDescent="0.2">
      <c r="A689" s="355"/>
      <c r="B689" s="43">
        <v>683</v>
      </c>
      <c r="C689" s="72" t="s">
        <v>213</v>
      </c>
      <c r="D689" s="72" t="s">
        <v>447</v>
      </c>
      <c r="E689" s="44" t="s">
        <v>235</v>
      </c>
      <c r="F689" s="82" t="s">
        <v>455</v>
      </c>
      <c r="G689" s="43">
        <v>10</v>
      </c>
      <c r="H689" s="43"/>
      <c r="I689" s="46">
        <v>17.899999999999999</v>
      </c>
      <c r="J689" s="46">
        <v>0.9</v>
      </c>
      <c r="K689" s="46">
        <v>1.7</v>
      </c>
      <c r="L689" s="46">
        <v>0.2</v>
      </c>
      <c r="M689" s="46">
        <v>0</v>
      </c>
      <c r="N689" s="46">
        <v>15.1</v>
      </c>
      <c r="O689" s="45">
        <v>649.29999999999995</v>
      </c>
      <c r="P689" s="46">
        <v>15.1</v>
      </c>
      <c r="Q689" s="45">
        <v>649.29999999999995</v>
      </c>
      <c r="R689" s="141">
        <v>2.3259999999999999E-2</v>
      </c>
      <c r="S689" s="46">
        <v>77.28</v>
      </c>
      <c r="T689" s="47">
        <v>1.8</v>
      </c>
      <c r="U689" s="47">
        <v>1395.35</v>
      </c>
      <c r="V689" s="91">
        <v>107.83</v>
      </c>
    </row>
    <row r="690" spans="1:22" ht="12.75" x14ac:dyDescent="0.2">
      <c r="A690" s="355"/>
      <c r="B690" s="43">
        <v>684</v>
      </c>
      <c r="C690" s="72" t="s">
        <v>428</v>
      </c>
      <c r="D690" s="72" t="s">
        <v>434</v>
      </c>
      <c r="E690" s="119" t="s">
        <v>778</v>
      </c>
      <c r="F690" s="119" t="s">
        <v>40</v>
      </c>
      <c r="G690" s="118">
        <v>44</v>
      </c>
      <c r="H690" s="118">
        <v>1965</v>
      </c>
      <c r="I690" s="120">
        <v>53.597000000000001</v>
      </c>
      <c r="J690" s="120">
        <v>1.844408</v>
      </c>
      <c r="K690" s="120">
        <v>7.2721</v>
      </c>
      <c r="L690" s="120">
        <v>0.20222200000000001</v>
      </c>
      <c r="M690" s="120">
        <v>0</v>
      </c>
      <c r="N690" s="120">
        <v>44.278269999999999</v>
      </c>
      <c r="O690" s="133">
        <v>1901.97</v>
      </c>
      <c r="P690" s="120">
        <v>44.278269999999999</v>
      </c>
      <c r="Q690" s="133">
        <v>1901.97</v>
      </c>
      <c r="R690" s="121">
        <v>2.3279999999999999E-2</v>
      </c>
      <c r="S690" s="120">
        <v>72.266999999999996</v>
      </c>
      <c r="T690" s="150">
        <v>1.6823757599999998</v>
      </c>
      <c r="U690" s="150">
        <v>1396.7999999999997</v>
      </c>
      <c r="V690" s="151">
        <v>100.94254559999997</v>
      </c>
    </row>
    <row r="691" spans="1:22" ht="12.75" x14ac:dyDescent="0.2">
      <c r="A691" s="355"/>
      <c r="B691" s="43">
        <v>685</v>
      </c>
      <c r="C691" s="72" t="s">
        <v>182</v>
      </c>
      <c r="D691" s="72" t="s">
        <v>183</v>
      </c>
      <c r="E691" s="119" t="s">
        <v>191</v>
      </c>
      <c r="F691" s="119" t="s">
        <v>40</v>
      </c>
      <c r="G691" s="118">
        <v>27</v>
      </c>
      <c r="H691" s="118" t="s">
        <v>51</v>
      </c>
      <c r="I691" s="120">
        <v>32.898002000000005</v>
      </c>
      <c r="J691" s="120">
        <v>0.76500000000000001</v>
      </c>
      <c r="K691" s="120">
        <v>0.27</v>
      </c>
      <c r="L691" s="120">
        <v>-0.10199999999999999</v>
      </c>
      <c r="M691" s="120">
        <v>0</v>
      </c>
      <c r="N691" s="120">
        <v>31.965002000000002</v>
      </c>
      <c r="O691" s="133">
        <v>1364.56</v>
      </c>
      <c r="P691" s="120">
        <v>31.965002000000002</v>
      </c>
      <c r="Q691" s="133">
        <v>1364.56</v>
      </c>
      <c r="R691" s="121">
        <v>2.3425134842000355E-2</v>
      </c>
      <c r="S691" s="120">
        <v>60.2</v>
      </c>
      <c r="T691" s="150">
        <v>1.4101931174884215</v>
      </c>
      <c r="U691" s="150">
        <v>1405.5080905200211</v>
      </c>
      <c r="V691" s="151">
        <v>84.611587049305285</v>
      </c>
    </row>
    <row r="692" spans="1:22" ht="12.75" x14ac:dyDescent="0.2">
      <c r="A692" s="355"/>
      <c r="B692" s="43">
        <v>686</v>
      </c>
      <c r="C692" s="72" t="s">
        <v>428</v>
      </c>
      <c r="D692" s="72" t="s">
        <v>434</v>
      </c>
      <c r="E692" s="119" t="s">
        <v>779</v>
      </c>
      <c r="F692" s="119" t="s">
        <v>40</v>
      </c>
      <c r="G692" s="118">
        <v>44</v>
      </c>
      <c r="H692" s="118">
        <v>1966</v>
      </c>
      <c r="I692" s="120">
        <v>54.408999999999999</v>
      </c>
      <c r="J692" s="120">
        <v>2.3089840000000001</v>
      </c>
      <c r="K692" s="120">
        <v>7.6926889999999997</v>
      </c>
      <c r="L692" s="120">
        <v>-8.3344000000000001E-2</v>
      </c>
      <c r="M692" s="120">
        <v>0</v>
      </c>
      <c r="N692" s="120">
        <v>44.490670999999999</v>
      </c>
      <c r="O692" s="133">
        <v>1890.37</v>
      </c>
      <c r="P692" s="120">
        <v>44.490670999999999</v>
      </c>
      <c r="Q692" s="133">
        <v>1890.37</v>
      </c>
      <c r="R692" s="121">
        <v>2.3529999999999999E-2</v>
      </c>
      <c r="S692" s="120">
        <v>72.266999999999996</v>
      </c>
      <c r="T692" s="150">
        <v>1.7004425099999998</v>
      </c>
      <c r="U692" s="150">
        <v>1411.8</v>
      </c>
      <c r="V692" s="151">
        <v>102.02655059999999</v>
      </c>
    </row>
    <row r="693" spans="1:22" ht="12.75" x14ac:dyDescent="0.2">
      <c r="A693" s="355"/>
      <c r="B693" s="43">
        <v>687</v>
      </c>
      <c r="C693" s="72" t="s">
        <v>213</v>
      </c>
      <c r="D693" s="72" t="s">
        <v>447</v>
      </c>
      <c r="E693" s="44" t="s">
        <v>465</v>
      </c>
      <c r="F693" s="82" t="s">
        <v>455</v>
      </c>
      <c r="G693" s="43">
        <v>3</v>
      </c>
      <c r="H693" s="43"/>
      <c r="I693" s="46">
        <v>6</v>
      </c>
      <c r="J693" s="46">
        <v>0</v>
      </c>
      <c r="K693" s="46">
        <v>0</v>
      </c>
      <c r="L693" s="46">
        <v>0</v>
      </c>
      <c r="M693" s="46">
        <v>0</v>
      </c>
      <c r="N693" s="46">
        <v>6</v>
      </c>
      <c r="O693" s="45">
        <v>254.8</v>
      </c>
      <c r="P693" s="46">
        <v>6</v>
      </c>
      <c r="Q693" s="45">
        <v>254.8</v>
      </c>
      <c r="R693" s="141">
        <v>2.3550000000000001E-2</v>
      </c>
      <c r="S693" s="46">
        <v>77.28</v>
      </c>
      <c r="T693" s="47">
        <v>1.82</v>
      </c>
      <c r="U693" s="47">
        <v>1413.09</v>
      </c>
      <c r="V693" s="91">
        <v>109.2</v>
      </c>
    </row>
    <row r="694" spans="1:22" ht="12.75" x14ac:dyDescent="0.2">
      <c r="A694" s="355"/>
      <c r="B694" s="43">
        <v>688</v>
      </c>
      <c r="C694" s="72" t="s">
        <v>195</v>
      </c>
      <c r="D694" s="72" t="s">
        <v>372</v>
      </c>
      <c r="E694" s="119" t="s">
        <v>744</v>
      </c>
      <c r="F694" s="119" t="s">
        <v>40</v>
      </c>
      <c r="G694" s="118">
        <v>22</v>
      </c>
      <c r="H694" s="118" t="s">
        <v>51</v>
      </c>
      <c r="I694" s="120">
        <v>32.865079999999999</v>
      </c>
      <c r="J694" s="120">
        <v>2.754</v>
      </c>
      <c r="K694" s="120">
        <v>3.2688860000000002</v>
      </c>
      <c r="L694" s="120">
        <v>-0.75891999999999993</v>
      </c>
      <c r="M694" s="120"/>
      <c r="N694" s="120">
        <v>27.601113999999999</v>
      </c>
      <c r="O694" s="133">
        <v>1167.74</v>
      </c>
      <c r="P694" s="120">
        <v>27.601113999999999</v>
      </c>
      <c r="Q694" s="133">
        <v>1167.74</v>
      </c>
      <c r="R694" s="121">
        <v>2.3636352270197131E-2</v>
      </c>
      <c r="S694" s="120">
        <v>55.15</v>
      </c>
      <c r="T694" s="150">
        <v>1.3035448277013717</v>
      </c>
      <c r="U694" s="150">
        <v>1418.1811362118281</v>
      </c>
      <c r="V694" s="151">
        <v>78.212689662082312</v>
      </c>
    </row>
    <row r="695" spans="1:22" ht="12.75" x14ac:dyDescent="0.2">
      <c r="A695" s="355"/>
      <c r="B695" s="43">
        <v>689</v>
      </c>
      <c r="C695" s="72" t="s">
        <v>182</v>
      </c>
      <c r="D695" s="72" t="s">
        <v>183</v>
      </c>
      <c r="E695" s="119" t="s">
        <v>190</v>
      </c>
      <c r="F695" s="119" t="s">
        <v>40</v>
      </c>
      <c r="G695" s="118">
        <v>20</v>
      </c>
      <c r="H695" s="118" t="s">
        <v>51</v>
      </c>
      <c r="I695" s="120">
        <v>28.839002000000001</v>
      </c>
      <c r="J695" s="120">
        <v>0.76500000000000001</v>
      </c>
      <c r="K695" s="120">
        <v>3.12</v>
      </c>
      <c r="L695" s="120">
        <v>-0.56100000000000005</v>
      </c>
      <c r="M695" s="120">
        <v>0</v>
      </c>
      <c r="N695" s="120">
        <v>25.515001999999999</v>
      </c>
      <c r="O695" s="133">
        <v>1076.74</v>
      </c>
      <c r="P695" s="120">
        <v>25.515001999999999</v>
      </c>
      <c r="Q695" s="133">
        <v>1076.74</v>
      </c>
      <c r="R695" s="121">
        <v>2.3696530267288296E-2</v>
      </c>
      <c r="S695" s="120">
        <v>60.2</v>
      </c>
      <c r="T695" s="150">
        <v>1.4265311220907555</v>
      </c>
      <c r="U695" s="150">
        <v>1421.7918160372978</v>
      </c>
      <c r="V695" s="151">
        <v>85.591867325445335</v>
      </c>
    </row>
    <row r="696" spans="1:22" ht="12.75" x14ac:dyDescent="0.2">
      <c r="A696" s="355"/>
      <c r="B696" s="43">
        <v>690</v>
      </c>
      <c r="C696" s="72" t="s">
        <v>182</v>
      </c>
      <c r="D696" s="72" t="s">
        <v>183</v>
      </c>
      <c r="E696" s="119" t="s">
        <v>192</v>
      </c>
      <c r="F696" s="119" t="s">
        <v>40</v>
      </c>
      <c r="G696" s="118">
        <v>8</v>
      </c>
      <c r="H696" s="118" t="s">
        <v>51</v>
      </c>
      <c r="I696" s="120">
        <v>9.6000020000000017</v>
      </c>
      <c r="J696" s="120">
        <v>5.0999999999999997E-2</v>
      </c>
      <c r="K696" s="120">
        <v>0.08</v>
      </c>
      <c r="L696" s="120">
        <v>0</v>
      </c>
      <c r="M696" s="120">
        <v>0</v>
      </c>
      <c r="N696" s="120">
        <v>9.4690020000000015</v>
      </c>
      <c r="O696" s="133">
        <v>396.8</v>
      </c>
      <c r="P696" s="120">
        <v>9.4690020000000015</v>
      </c>
      <c r="Q696" s="133">
        <v>396.8</v>
      </c>
      <c r="R696" s="121">
        <v>2.38634122983871E-2</v>
      </c>
      <c r="S696" s="120">
        <v>60.2</v>
      </c>
      <c r="T696" s="150">
        <v>1.4365774203629036</v>
      </c>
      <c r="U696" s="150">
        <v>1431.8047379032259</v>
      </c>
      <c r="V696" s="151">
        <v>86.194645221774209</v>
      </c>
    </row>
    <row r="697" spans="1:22" ht="12.75" x14ac:dyDescent="0.2">
      <c r="A697" s="355"/>
      <c r="B697" s="43">
        <v>691</v>
      </c>
      <c r="C697" s="72" t="s">
        <v>195</v>
      </c>
      <c r="D697" s="72" t="s">
        <v>372</v>
      </c>
      <c r="E697" s="119" t="s">
        <v>745</v>
      </c>
      <c r="F697" s="119" t="s">
        <v>40</v>
      </c>
      <c r="G697" s="118">
        <v>75</v>
      </c>
      <c r="H697" s="118" t="s">
        <v>51</v>
      </c>
      <c r="I697" s="120">
        <v>103.81273999999999</v>
      </c>
      <c r="J697" s="120">
        <v>4.9980000000000002</v>
      </c>
      <c r="K697" s="120">
        <v>14.833786</v>
      </c>
      <c r="L697" s="120">
        <v>1.5417400000000001</v>
      </c>
      <c r="M697" s="120"/>
      <c r="N697" s="120">
        <v>82.439213999999993</v>
      </c>
      <c r="O697" s="133">
        <v>3452.9700000000003</v>
      </c>
      <c r="P697" s="120">
        <v>82.439213999999993</v>
      </c>
      <c r="Q697" s="133">
        <v>3452.9700000000003</v>
      </c>
      <c r="R697" s="121">
        <v>2.387487119783838E-2</v>
      </c>
      <c r="S697" s="120">
        <v>55.15</v>
      </c>
      <c r="T697" s="150">
        <v>1.3166991465607867</v>
      </c>
      <c r="U697" s="150">
        <v>1432.4922718703028</v>
      </c>
      <c r="V697" s="151">
        <v>79.001948793647202</v>
      </c>
    </row>
    <row r="698" spans="1:22" ht="12.75" x14ac:dyDescent="0.2">
      <c r="A698" s="355"/>
      <c r="B698" s="43">
        <v>692</v>
      </c>
      <c r="C698" s="249" t="s">
        <v>141</v>
      </c>
      <c r="D698" s="128" t="s">
        <v>157</v>
      </c>
      <c r="E698" s="128" t="s">
        <v>168</v>
      </c>
      <c r="F698" s="129"/>
      <c r="G698" s="127">
        <v>47</v>
      </c>
      <c r="H698" s="131" t="s">
        <v>51</v>
      </c>
      <c r="I698" s="171">
        <v>47.27</v>
      </c>
      <c r="J698" s="171">
        <v>2.9</v>
      </c>
      <c r="K698" s="171">
        <v>6.74</v>
      </c>
      <c r="L698" s="171">
        <v>-0.5</v>
      </c>
      <c r="M698" s="171">
        <v>6.86</v>
      </c>
      <c r="N698" s="171">
        <v>31.27</v>
      </c>
      <c r="O698" s="174">
        <v>1586.55</v>
      </c>
      <c r="P698" s="171">
        <v>37.380000000000003</v>
      </c>
      <c r="Q698" s="174">
        <v>1555.54</v>
      </c>
      <c r="R698" s="173">
        <v>2.4030240302403028E-2</v>
      </c>
      <c r="S698" s="154">
        <v>61.8</v>
      </c>
      <c r="T698" s="155">
        <v>1.485068850688507</v>
      </c>
      <c r="U698" s="155">
        <v>1441.8144181441817</v>
      </c>
      <c r="V698" s="156">
        <v>89.104131041310424</v>
      </c>
    </row>
    <row r="699" spans="1:22" ht="12.75" x14ac:dyDescent="0.2">
      <c r="A699" s="355"/>
      <c r="B699" s="43">
        <v>693</v>
      </c>
      <c r="C699" s="72" t="s">
        <v>182</v>
      </c>
      <c r="D699" s="72" t="s">
        <v>183</v>
      </c>
      <c r="E699" s="119" t="s">
        <v>419</v>
      </c>
      <c r="F699" s="119" t="s">
        <v>40</v>
      </c>
      <c r="G699" s="118">
        <v>25</v>
      </c>
      <c r="H699" s="118" t="s">
        <v>51</v>
      </c>
      <c r="I699" s="120">
        <v>42.230001000000001</v>
      </c>
      <c r="J699" s="120">
        <v>2.2440000000000002</v>
      </c>
      <c r="K699" s="120">
        <v>3.4766730000000003</v>
      </c>
      <c r="L699" s="120">
        <v>0.153</v>
      </c>
      <c r="M699" s="120">
        <v>0</v>
      </c>
      <c r="N699" s="120">
        <v>36.356327999999998</v>
      </c>
      <c r="O699" s="133">
        <v>1511.07</v>
      </c>
      <c r="P699" s="120">
        <v>36.356327999999998</v>
      </c>
      <c r="Q699" s="133">
        <v>1511.07</v>
      </c>
      <c r="R699" s="121">
        <v>2.4059989279120092E-2</v>
      </c>
      <c r="S699" s="120">
        <v>60.2</v>
      </c>
      <c r="T699" s="150">
        <v>1.4484113546030295</v>
      </c>
      <c r="U699" s="150">
        <v>1443.5993567472053</v>
      </c>
      <c r="V699" s="151">
        <v>86.904681276181776</v>
      </c>
    </row>
    <row r="700" spans="1:22" ht="12.75" x14ac:dyDescent="0.2">
      <c r="A700" s="355"/>
      <c r="B700" s="43">
        <v>694</v>
      </c>
      <c r="C700" s="72" t="s">
        <v>213</v>
      </c>
      <c r="D700" s="72" t="s">
        <v>447</v>
      </c>
      <c r="E700" s="44" t="s">
        <v>464</v>
      </c>
      <c r="F700" s="82" t="s">
        <v>455</v>
      </c>
      <c r="G700" s="43">
        <v>7</v>
      </c>
      <c r="H700" s="43"/>
      <c r="I700" s="46">
        <v>5.6</v>
      </c>
      <c r="J700" s="46">
        <v>0</v>
      </c>
      <c r="K700" s="46">
        <v>0</v>
      </c>
      <c r="L700" s="46">
        <v>0</v>
      </c>
      <c r="M700" s="46">
        <v>0</v>
      </c>
      <c r="N700" s="46">
        <v>5.6</v>
      </c>
      <c r="O700" s="45">
        <v>230.2</v>
      </c>
      <c r="P700" s="46">
        <v>5.6</v>
      </c>
      <c r="Q700" s="45">
        <v>230.2</v>
      </c>
      <c r="R700" s="141">
        <v>2.4330000000000001E-2</v>
      </c>
      <c r="S700" s="46">
        <v>77.28</v>
      </c>
      <c r="T700" s="47">
        <v>1.88</v>
      </c>
      <c r="U700" s="47">
        <v>1459.66</v>
      </c>
      <c r="V700" s="91">
        <v>112.8</v>
      </c>
    </row>
    <row r="701" spans="1:22" ht="12.75" x14ac:dyDescent="0.2">
      <c r="A701" s="355"/>
      <c r="B701" s="43">
        <v>695</v>
      </c>
      <c r="C701" s="72" t="s">
        <v>182</v>
      </c>
      <c r="D701" s="72" t="s">
        <v>183</v>
      </c>
      <c r="E701" s="119" t="s">
        <v>562</v>
      </c>
      <c r="F701" s="119" t="s">
        <v>40</v>
      </c>
      <c r="G701" s="118">
        <v>28</v>
      </c>
      <c r="H701" s="118" t="s">
        <v>51</v>
      </c>
      <c r="I701" s="120">
        <v>32.245002000000007</v>
      </c>
      <c r="J701" s="120">
        <v>0.40799999999999997</v>
      </c>
      <c r="K701" s="120">
        <v>0.28000000000000003</v>
      </c>
      <c r="L701" s="120">
        <v>-0.255</v>
      </c>
      <c r="M701" s="120">
        <v>0</v>
      </c>
      <c r="N701" s="120">
        <v>31.812002000000003</v>
      </c>
      <c r="O701" s="133">
        <v>1296.3</v>
      </c>
      <c r="P701" s="120">
        <v>31.812002000000003</v>
      </c>
      <c r="Q701" s="133">
        <v>1296.3</v>
      </c>
      <c r="R701" s="121">
        <v>2.4540617141093887E-2</v>
      </c>
      <c r="S701" s="120">
        <v>60.2</v>
      </c>
      <c r="T701" s="150">
        <v>1.4773451518938521</v>
      </c>
      <c r="U701" s="150">
        <v>1472.4370284656331</v>
      </c>
      <c r="V701" s="151">
        <v>88.640709113631118</v>
      </c>
    </row>
    <row r="702" spans="1:22" ht="12.75" x14ac:dyDescent="0.2">
      <c r="A702" s="355"/>
      <c r="B702" s="43">
        <v>696</v>
      </c>
      <c r="C702" s="72" t="s">
        <v>195</v>
      </c>
      <c r="D702" s="72" t="s">
        <v>372</v>
      </c>
      <c r="E702" s="119" t="s">
        <v>421</v>
      </c>
      <c r="F702" s="119" t="s">
        <v>40</v>
      </c>
      <c r="G702" s="118">
        <v>35</v>
      </c>
      <c r="H702" s="118" t="s">
        <v>51</v>
      </c>
      <c r="I702" s="120">
        <v>46.91574</v>
      </c>
      <c r="J702" s="120">
        <v>3.5700000000000003</v>
      </c>
      <c r="K702" s="120">
        <v>0</v>
      </c>
      <c r="L702" s="120">
        <v>0.11374000000000001</v>
      </c>
      <c r="M702" s="120"/>
      <c r="N702" s="120">
        <v>43.231999999999999</v>
      </c>
      <c r="O702" s="133">
        <v>1760.98</v>
      </c>
      <c r="P702" s="120">
        <v>43.231999999999999</v>
      </c>
      <c r="Q702" s="133">
        <v>1760.98</v>
      </c>
      <c r="R702" s="121">
        <v>2.4549966495928402E-2</v>
      </c>
      <c r="S702" s="120">
        <v>55.15</v>
      </c>
      <c r="T702" s="150">
        <v>1.3539306522504513</v>
      </c>
      <c r="U702" s="150">
        <v>1472.9979897557041</v>
      </c>
      <c r="V702" s="151">
        <v>81.235839135027078</v>
      </c>
    </row>
    <row r="703" spans="1:22" ht="12.75" x14ac:dyDescent="0.2">
      <c r="A703" s="355"/>
      <c r="B703" s="43">
        <v>697</v>
      </c>
      <c r="C703" s="249" t="s">
        <v>141</v>
      </c>
      <c r="D703" s="249" t="s">
        <v>142</v>
      </c>
      <c r="E703" s="128" t="s">
        <v>169</v>
      </c>
      <c r="F703" s="129"/>
      <c r="G703" s="132">
        <v>19</v>
      </c>
      <c r="H703" s="131" t="s">
        <v>51</v>
      </c>
      <c r="I703" s="175">
        <v>18.169999999999998</v>
      </c>
      <c r="J703" s="171">
        <v>1.2</v>
      </c>
      <c r="K703" s="171">
        <v>0.51</v>
      </c>
      <c r="L703" s="171"/>
      <c r="M703" s="171">
        <v>2.9628000000000001</v>
      </c>
      <c r="N703" s="171">
        <v>13.497200000000001</v>
      </c>
      <c r="O703" s="176">
        <v>670.33</v>
      </c>
      <c r="P703" s="171">
        <v>16.46</v>
      </c>
      <c r="Q703" s="176">
        <v>670.33</v>
      </c>
      <c r="R703" s="173">
        <v>2.4555069890949233E-2</v>
      </c>
      <c r="S703" s="154">
        <v>61.8</v>
      </c>
      <c r="T703" s="155">
        <v>1.5175033192606626</v>
      </c>
      <c r="U703" s="155">
        <v>1473.304193456954</v>
      </c>
      <c r="V703" s="156">
        <v>91.05019915563976</v>
      </c>
    </row>
    <row r="704" spans="1:22" ht="12.75" x14ac:dyDescent="0.2">
      <c r="A704" s="355"/>
      <c r="B704" s="43">
        <v>698</v>
      </c>
      <c r="C704" s="72" t="s">
        <v>428</v>
      </c>
      <c r="D704" s="72" t="s">
        <v>434</v>
      </c>
      <c r="E704" s="119" t="s">
        <v>780</v>
      </c>
      <c r="F704" s="119" t="s">
        <v>40</v>
      </c>
      <c r="G704" s="118">
        <v>5</v>
      </c>
      <c r="H704" s="118">
        <v>1987</v>
      </c>
      <c r="I704" s="120">
        <v>8.9969999999999999</v>
      </c>
      <c r="J704" s="120">
        <v>0.60192699999999999</v>
      </c>
      <c r="K704" s="120">
        <v>0.97196700000000003</v>
      </c>
      <c r="L704" s="120">
        <v>1.0073E-2</v>
      </c>
      <c r="M704" s="120">
        <v>1.334346</v>
      </c>
      <c r="N704" s="120">
        <v>7.4130330000000004</v>
      </c>
      <c r="O704" s="133">
        <v>301.57</v>
      </c>
      <c r="P704" s="120">
        <v>7.4130330000000004</v>
      </c>
      <c r="Q704" s="133">
        <v>301.57</v>
      </c>
      <c r="R704" s="121">
        <v>2.4580000000000001E-2</v>
      </c>
      <c r="S704" s="120">
        <v>72.266999999999996</v>
      </c>
      <c r="T704" s="150">
        <v>1.7763228600000001</v>
      </c>
      <c r="U704" s="150">
        <v>1474.8000000000002</v>
      </c>
      <c r="V704" s="151">
        <v>106.57937160000002</v>
      </c>
    </row>
    <row r="705" spans="1:22" ht="12.75" x14ac:dyDescent="0.2">
      <c r="A705" s="355"/>
      <c r="B705" s="43">
        <v>699</v>
      </c>
      <c r="C705" s="72" t="s">
        <v>195</v>
      </c>
      <c r="D705" s="72" t="s">
        <v>372</v>
      </c>
      <c r="E705" s="119" t="s">
        <v>746</v>
      </c>
      <c r="F705" s="119" t="s">
        <v>40</v>
      </c>
      <c r="G705" s="118">
        <v>75</v>
      </c>
      <c r="H705" s="118">
        <v>1983</v>
      </c>
      <c r="I705" s="120">
        <v>94.574350999999993</v>
      </c>
      <c r="J705" s="120">
        <v>6.3239999999999998</v>
      </c>
      <c r="K705" s="120">
        <v>0</v>
      </c>
      <c r="L705" s="120">
        <v>1.411351</v>
      </c>
      <c r="M705" s="120"/>
      <c r="N705" s="120">
        <v>86.838999999999999</v>
      </c>
      <c r="O705" s="133">
        <v>3490.15</v>
      </c>
      <c r="P705" s="120">
        <v>86.838999999999999</v>
      </c>
      <c r="Q705" s="133">
        <v>3490.15</v>
      </c>
      <c r="R705" s="121">
        <v>2.4881165565949888E-2</v>
      </c>
      <c r="S705" s="120">
        <v>55.15</v>
      </c>
      <c r="T705" s="150">
        <v>1.3721962809621362</v>
      </c>
      <c r="U705" s="150">
        <v>1492.8699339569932</v>
      </c>
      <c r="V705" s="151">
        <v>82.331776857728173</v>
      </c>
    </row>
    <row r="706" spans="1:22" ht="12.75" x14ac:dyDescent="0.2">
      <c r="A706" s="355"/>
      <c r="B706" s="43">
        <v>700</v>
      </c>
      <c r="C706" s="72" t="s">
        <v>213</v>
      </c>
      <c r="D706" s="72" t="s">
        <v>447</v>
      </c>
      <c r="E706" s="44" t="s">
        <v>233</v>
      </c>
      <c r="F706" s="82" t="s">
        <v>455</v>
      </c>
      <c r="G706" s="43">
        <v>12</v>
      </c>
      <c r="H706" s="43">
        <v>1989</v>
      </c>
      <c r="I706" s="46">
        <v>19.8</v>
      </c>
      <c r="J706" s="46">
        <v>0.7</v>
      </c>
      <c r="K706" s="46">
        <v>2.2999999999999998</v>
      </c>
      <c r="L706" s="46">
        <v>0.4</v>
      </c>
      <c r="M706" s="46">
        <v>0</v>
      </c>
      <c r="N706" s="46">
        <v>16.399999999999999</v>
      </c>
      <c r="O706" s="45">
        <v>653.45000000000005</v>
      </c>
      <c r="P706" s="46">
        <v>16.399999999999999</v>
      </c>
      <c r="Q706" s="45">
        <v>653.45000000000005</v>
      </c>
      <c r="R706" s="141">
        <v>2.5100000000000001E-2</v>
      </c>
      <c r="S706" s="46">
        <v>77.28</v>
      </c>
      <c r="T706" s="47">
        <v>1.94</v>
      </c>
      <c r="U706" s="47">
        <v>1505.85</v>
      </c>
      <c r="V706" s="91">
        <v>116.37</v>
      </c>
    </row>
    <row r="707" spans="1:22" ht="12.75" x14ac:dyDescent="0.2">
      <c r="A707" s="355"/>
      <c r="B707" s="43">
        <v>701</v>
      </c>
      <c r="C707" s="249" t="s">
        <v>141</v>
      </c>
      <c r="D707" s="249" t="s">
        <v>142</v>
      </c>
      <c r="E707" s="128" t="s">
        <v>161</v>
      </c>
      <c r="F707" s="129"/>
      <c r="G707" s="127">
        <v>12</v>
      </c>
      <c r="H707" s="131" t="s">
        <v>51</v>
      </c>
      <c r="I707" s="175">
        <v>17.22</v>
      </c>
      <c r="J707" s="171">
        <v>0.79</v>
      </c>
      <c r="K707" s="171">
        <v>2.31</v>
      </c>
      <c r="L707" s="171"/>
      <c r="M707" s="171">
        <v>2.52</v>
      </c>
      <c r="N707" s="171">
        <v>11.6</v>
      </c>
      <c r="O707" s="176">
        <v>552.99</v>
      </c>
      <c r="P707" s="171">
        <v>13.91</v>
      </c>
      <c r="Q707" s="176">
        <v>552.99</v>
      </c>
      <c r="R707" s="173">
        <v>2.5154161919745385E-2</v>
      </c>
      <c r="S707" s="154">
        <v>61.8</v>
      </c>
      <c r="T707" s="155">
        <v>1.5545272066402647</v>
      </c>
      <c r="U707" s="155">
        <v>1509.2497151847231</v>
      </c>
      <c r="V707" s="156">
        <v>93.271632398415875</v>
      </c>
    </row>
    <row r="708" spans="1:22" ht="12.75" x14ac:dyDescent="0.2">
      <c r="A708" s="355"/>
      <c r="B708" s="43">
        <v>702</v>
      </c>
      <c r="C708" s="72" t="s">
        <v>608</v>
      </c>
      <c r="D708" s="72" t="s">
        <v>624</v>
      </c>
      <c r="E708" s="44" t="s">
        <v>864</v>
      </c>
      <c r="F708" s="82" t="s">
        <v>40</v>
      </c>
      <c r="G708" s="43">
        <v>18</v>
      </c>
      <c r="H708" s="43" t="s">
        <v>610</v>
      </c>
      <c r="I708" s="46">
        <v>31.946999999999999</v>
      </c>
      <c r="J708" s="46">
        <v>0.66500000000000004</v>
      </c>
      <c r="K708" s="46">
        <v>3.0819999999999999</v>
      </c>
      <c r="L708" s="46"/>
      <c r="M708" s="46"/>
      <c r="N708" s="46">
        <v>28.2</v>
      </c>
      <c r="O708" s="45">
        <v>1120.9000000000001</v>
      </c>
      <c r="P708" s="46">
        <v>28.2</v>
      </c>
      <c r="Q708" s="45">
        <v>1120.9000000000001</v>
      </c>
      <c r="R708" s="141">
        <v>2.5159999999999998E-2</v>
      </c>
      <c r="S708" s="46">
        <v>72.92</v>
      </c>
      <c r="T708" s="47">
        <v>1.83</v>
      </c>
      <c r="U708" s="47">
        <v>1509.5</v>
      </c>
      <c r="V708" s="91">
        <v>110.07</v>
      </c>
    </row>
    <row r="709" spans="1:22" ht="12.75" x14ac:dyDescent="0.2">
      <c r="A709" s="355"/>
      <c r="B709" s="43">
        <v>703</v>
      </c>
      <c r="C709" s="72" t="s">
        <v>608</v>
      </c>
      <c r="D709" s="72" t="s">
        <v>624</v>
      </c>
      <c r="E709" s="44" t="s">
        <v>865</v>
      </c>
      <c r="F709" s="82" t="s">
        <v>40</v>
      </c>
      <c r="G709" s="43">
        <v>19</v>
      </c>
      <c r="H709" s="43" t="s">
        <v>610</v>
      </c>
      <c r="I709" s="46">
        <v>28.210999999999999</v>
      </c>
      <c r="J709" s="46">
        <v>0.58699999999999997</v>
      </c>
      <c r="K709" s="46">
        <v>3.2690000000000001</v>
      </c>
      <c r="L709" s="46"/>
      <c r="M709" s="46"/>
      <c r="N709" s="46">
        <v>24.355</v>
      </c>
      <c r="O709" s="45">
        <v>966.6</v>
      </c>
      <c r="P709" s="46">
        <v>24.36</v>
      </c>
      <c r="Q709" s="45">
        <v>966.6</v>
      </c>
      <c r="R709" s="141">
        <v>2.52E-2</v>
      </c>
      <c r="S709" s="46">
        <v>72.92</v>
      </c>
      <c r="T709" s="47">
        <v>1.84</v>
      </c>
      <c r="U709" s="47">
        <v>1511.79</v>
      </c>
      <c r="V709" s="91">
        <v>110.24</v>
      </c>
    </row>
    <row r="710" spans="1:22" ht="12.75" x14ac:dyDescent="0.2">
      <c r="A710" s="355"/>
      <c r="B710" s="43">
        <v>704</v>
      </c>
      <c r="C710" s="72" t="s">
        <v>357</v>
      </c>
      <c r="D710" s="72" t="s">
        <v>358</v>
      </c>
      <c r="E710" s="44" t="s">
        <v>887</v>
      </c>
      <c r="F710" s="82" t="s">
        <v>178</v>
      </c>
      <c r="G710" s="43">
        <v>20</v>
      </c>
      <c r="H710" s="43">
        <v>1973</v>
      </c>
      <c r="I710" s="46">
        <v>29.8</v>
      </c>
      <c r="J710" s="46">
        <v>1.6</v>
      </c>
      <c r="K710" s="46">
        <v>4.4000000000000004</v>
      </c>
      <c r="L710" s="46">
        <v>-0.1</v>
      </c>
      <c r="M710" s="46">
        <v>0</v>
      </c>
      <c r="N710" s="46">
        <v>23.9</v>
      </c>
      <c r="O710" s="45">
        <v>948.2</v>
      </c>
      <c r="P710" s="46">
        <v>23.9</v>
      </c>
      <c r="Q710" s="45">
        <v>948.2</v>
      </c>
      <c r="R710" s="141">
        <v>2.5219999999999999E-2</v>
      </c>
      <c r="S710" s="46">
        <v>80</v>
      </c>
      <c r="T710" s="47">
        <v>2.02</v>
      </c>
      <c r="U710" s="47">
        <v>1513.05</v>
      </c>
      <c r="V710" s="91">
        <v>121.04</v>
      </c>
    </row>
    <row r="711" spans="1:22" ht="12.75" x14ac:dyDescent="0.2">
      <c r="A711" s="355"/>
      <c r="B711" s="43">
        <v>705</v>
      </c>
      <c r="C711" s="72" t="s">
        <v>608</v>
      </c>
      <c r="D711" s="72" t="s">
        <v>624</v>
      </c>
      <c r="E711" s="44" t="s">
        <v>407</v>
      </c>
      <c r="F711" s="82" t="s">
        <v>40</v>
      </c>
      <c r="G711" s="43">
        <v>20</v>
      </c>
      <c r="H711" s="43" t="s">
        <v>610</v>
      </c>
      <c r="I711" s="46">
        <v>31.091999999999999</v>
      </c>
      <c r="J711" s="46">
        <v>0.72199999999999998</v>
      </c>
      <c r="K711" s="46">
        <v>3.4980000000000002</v>
      </c>
      <c r="L711" s="46"/>
      <c r="M711" s="46"/>
      <c r="N711" s="46">
        <v>26.872</v>
      </c>
      <c r="O711" s="45">
        <v>1061.52</v>
      </c>
      <c r="P711" s="46">
        <v>26.87</v>
      </c>
      <c r="Q711" s="45">
        <v>1061.52</v>
      </c>
      <c r="R711" s="141">
        <v>2.5309999999999999E-2</v>
      </c>
      <c r="S711" s="46">
        <v>72.92</v>
      </c>
      <c r="T711" s="47">
        <v>1.85</v>
      </c>
      <c r="U711" s="47">
        <v>1518.88</v>
      </c>
      <c r="V711" s="91">
        <v>110.76</v>
      </c>
    </row>
    <row r="712" spans="1:22" ht="12.75" x14ac:dyDescent="0.2">
      <c r="A712" s="355"/>
      <c r="B712" s="43">
        <v>706</v>
      </c>
      <c r="C712" s="72" t="s">
        <v>213</v>
      </c>
      <c r="D712" s="72" t="s">
        <v>447</v>
      </c>
      <c r="E712" s="44" t="s">
        <v>231</v>
      </c>
      <c r="F712" s="82" t="s">
        <v>455</v>
      </c>
      <c r="G712" s="43">
        <v>7</v>
      </c>
      <c r="H712" s="43"/>
      <c r="I712" s="46">
        <v>12.3</v>
      </c>
      <c r="J712" s="46">
        <v>0.3</v>
      </c>
      <c r="K712" s="46">
        <v>1.4</v>
      </c>
      <c r="L712" s="46">
        <v>0.1</v>
      </c>
      <c r="M712" s="46">
        <v>1.9</v>
      </c>
      <c r="N712" s="46">
        <v>8.6</v>
      </c>
      <c r="O712" s="45">
        <v>464.4</v>
      </c>
      <c r="P712" s="46">
        <v>10.5</v>
      </c>
      <c r="Q712" s="45">
        <v>412.7</v>
      </c>
      <c r="R712" s="141">
        <v>2.5440000000000001E-2</v>
      </c>
      <c r="S712" s="46">
        <v>77.28</v>
      </c>
      <c r="T712" s="47">
        <v>1.97</v>
      </c>
      <c r="U712" s="47">
        <v>1526.68</v>
      </c>
      <c r="V712" s="91">
        <v>117.98</v>
      </c>
    </row>
    <row r="713" spans="1:22" ht="12.75" x14ac:dyDescent="0.2">
      <c r="A713" s="355"/>
      <c r="B713" s="43">
        <v>707</v>
      </c>
      <c r="C713" s="72" t="s">
        <v>891</v>
      </c>
      <c r="D713" s="72" t="s">
        <v>892</v>
      </c>
      <c r="E713" s="44" t="s">
        <v>926</v>
      </c>
      <c r="F713" s="82" t="s">
        <v>40</v>
      </c>
      <c r="G713" s="43">
        <v>6</v>
      </c>
      <c r="H713" s="43"/>
      <c r="I713" s="46">
        <v>10.275</v>
      </c>
      <c r="J713" s="46">
        <v>0.47610000000000002</v>
      </c>
      <c r="K713" s="46">
        <v>1.2010000000000001</v>
      </c>
      <c r="L713" s="46">
        <v>-1.7100000000000004E-2</v>
      </c>
      <c r="M713" s="46"/>
      <c r="N713" s="46">
        <v>8.6150000000000002</v>
      </c>
      <c r="O713" s="45">
        <v>338.02</v>
      </c>
      <c r="P713" s="46">
        <v>8.6150000000000002</v>
      </c>
      <c r="Q713" s="45">
        <v>338.02</v>
      </c>
      <c r="R713" s="141">
        <v>2.5486657594225196E-2</v>
      </c>
      <c r="S713" s="46">
        <v>68.2</v>
      </c>
      <c r="T713" s="47">
        <v>1.7381900479261585</v>
      </c>
      <c r="U713" s="47">
        <v>1529.1994556535117</v>
      </c>
      <c r="V713" s="91">
        <v>104.2914028755695</v>
      </c>
    </row>
    <row r="714" spans="1:22" ht="12.75" x14ac:dyDescent="0.2">
      <c r="A714" s="355"/>
      <c r="B714" s="43">
        <v>708</v>
      </c>
      <c r="C714" s="72" t="s">
        <v>891</v>
      </c>
      <c r="D714" s="72" t="s">
        <v>892</v>
      </c>
      <c r="E714" s="44" t="s">
        <v>931</v>
      </c>
      <c r="F714" s="82" t="s">
        <v>40</v>
      </c>
      <c r="G714" s="43">
        <v>9</v>
      </c>
      <c r="H714" s="43">
        <v>1975</v>
      </c>
      <c r="I714" s="46">
        <v>10.375</v>
      </c>
      <c r="J714" s="46">
        <v>0</v>
      </c>
      <c r="K714" s="46">
        <v>0</v>
      </c>
      <c r="L714" s="46">
        <v>0</v>
      </c>
      <c r="M714" s="46"/>
      <c r="N714" s="46">
        <v>10.375</v>
      </c>
      <c r="O714" s="45">
        <v>407.03</v>
      </c>
      <c r="P714" s="46">
        <v>10.375</v>
      </c>
      <c r="Q714" s="45">
        <v>407.03</v>
      </c>
      <c r="R714" s="141">
        <v>2.5489521656880329E-2</v>
      </c>
      <c r="S714" s="46">
        <v>68.2</v>
      </c>
      <c r="T714" s="47">
        <v>1.7383853769992386</v>
      </c>
      <c r="U714" s="47">
        <v>1529.3712994128198</v>
      </c>
      <c r="V714" s="91">
        <v>104.30312261995432</v>
      </c>
    </row>
    <row r="715" spans="1:22" ht="12.75" x14ac:dyDescent="0.2">
      <c r="A715" s="355"/>
      <c r="B715" s="43">
        <v>709</v>
      </c>
      <c r="C715" s="72" t="s">
        <v>428</v>
      </c>
      <c r="D715" s="72" t="s">
        <v>434</v>
      </c>
      <c r="E715" s="119" t="s">
        <v>781</v>
      </c>
      <c r="F715" s="119" t="s">
        <v>40</v>
      </c>
      <c r="G715" s="118">
        <v>22</v>
      </c>
      <c r="H715" s="118">
        <v>1987</v>
      </c>
      <c r="I715" s="120">
        <v>37.220999999999997</v>
      </c>
      <c r="J715" s="120">
        <v>1.670607</v>
      </c>
      <c r="K715" s="120">
        <v>4.6134779999999997</v>
      </c>
      <c r="L715" s="120">
        <v>0.11439299999999999</v>
      </c>
      <c r="M715" s="120">
        <v>0</v>
      </c>
      <c r="N715" s="120">
        <v>30.822521999999999</v>
      </c>
      <c r="O715" s="133">
        <v>1206.54</v>
      </c>
      <c r="P715" s="120">
        <v>30.822521999999999</v>
      </c>
      <c r="Q715" s="133">
        <v>1206.54</v>
      </c>
      <c r="R715" s="121">
        <v>2.554E-2</v>
      </c>
      <c r="S715" s="120">
        <v>72.266999999999996</v>
      </c>
      <c r="T715" s="150">
        <v>1.84569918</v>
      </c>
      <c r="U715" s="150">
        <v>1532.4</v>
      </c>
      <c r="V715" s="151">
        <v>110.74195080000001</v>
      </c>
    </row>
    <row r="716" spans="1:22" ht="12.75" x14ac:dyDescent="0.2">
      <c r="A716" s="355"/>
      <c r="B716" s="43">
        <v>710</v>
      </c>
      <c r="C716" s="72" t="s">
        <v>355</v>
      </c>
      <c r="D716" s="72" t="s">
        <v>356</v>
      </c>
      <c r="E716" s="44" t="s">
        <v>595</v>
      </c>
      <c r="F716" s="82" t="s">
        <v>40</v>
      </c>
      <c r="G716" s="43">
        <v>6</v>
      </c>
      <c r="H716" s="43">
        <v>1956</v>
      </c>
      <c r="I716" s="46">
        <v>10.093</v>
      </c>
      <c r="J716" s="46">
        <v>0.23</v>
      </c>
      <c r="K716" s="46">
        <v>1.77</v>
      </c>
      <c r="L716" s="46">
        <v>0.03</v>
      </c>
      <c r="M716" s="46"/>
      <c r="N716" s="46">
        <v>8.07</v>
      </c>
      <c r="O716" s="45">
        <v>314.48</v>
      </c>
      <c r="P716" s="46">
        <v>8.07</v>
      </c>
      <c r="Q716" s="45">
        <v>314.48</v>
      </c>
      <c r="R716" s="141">
        <v>2.5659999999999999E-2</v>
      </c>
      <c r="S716" s="46">
        <v>71.61</v>
      </c>
      <c r="T716" s="47">
        <v>1.84</v>
      </c>
      <c r="U716" s="47">
        <v>1539.68</v>
      </c>
      <c r="V716" s="91">
        <v>110.26</v>
      </c>
    </row>
    <row r="717" spans="1:22" ht="12.75" x14ac:dyDescent="0.2">
      <c r="A717" s="355"/>
      <c r="B717" s="43">
        <v>711</v>
      </c>
      <c r="C717" s="72" t="s">
        <v>428</v>
      </c>
      <c r="D717" s="72" t="s">
        <v>434</v>
      </c>
      <c r="E717" s="119" t="s">
        <v>782</v>
      </c>
      <c r="F717" s="119" t="s">
        <v>40</v>
      </c>
      <c r="G717" s="118">
        <v>22</v>
      </c>
      <c r="H717" s="118">
        <v>1982</v>
      </c>
      <c r="I717" s="120">
        <v>35.119999999999997</v>
      </c>
      <c r="J717" s="120">
        <v>1.996121</v>
      </c>
      <c r="K717" s="120">
        <v>3.9933559999999999</v>
      </c>
      <c r="L717" s="120">
        <v>9.4879000000000005E-2</v>
      </c>
      <c r="M717" s="120">
        <v>5.2264160000000004</v>
      </c>
      <c r="N717" s="120">
        <v>29.035644000000001</v>
      </c>
      <c r="O717" s="133">
        <v>1130.67</v>
      </c>
      <c r="P717" s="120">
        <v>29.035644000000001</v>
      </c>
      <c r="Q717" s="133">
        <v>1130.67</v>
      </c>
      <c r="R717" s="121">
        <v>2.5680000000000001E-2</v>
      </c>
      <c r="S717" s="120">
        <v>72.266999999999996</v>
      </c>
      <c r="T717" s="150">
        <v>1.8558165600000001</v>
      </c>
      <c r="U717" s="150">
        <v>1540.8000000000002</v>
      </c>
      <c r="V717" s="151">
        <v>111.3489936</v>
      </c>
    </row>
    <row r="718" spans="1:22" ht="12.75" x14ac:dyDescent="0.2">
      <c r="A718" s="355"/>
      <c r="B718" s="43">
        <v>712</v>
      </c>
      <c r="C718" s="72" t="s">
        <v>96</v>
      </c>
      <c r="D718" s="72" t="s">
        <v>97</v>
      </c>
      <c r="E718" s="119" t="s">
        <v>129</v>
      </c>
      <c r="F718" s="119"/>
      <c r="G718" s="118">
        <v>32</v>
      </c>
      <c r="H718" s="118">
        <v>1961</v>
      </c>
      <c r="I718" s="120">
        <v>40.81</v>
      </c>
      <c r="J718" s="120">
        <v>4.0649040000000003</v>
      </c>
      <c r="K718" s="120">
        <v>0</v>
      </c>
      <c r="L718" s="120">
        <v>0</v>
      </c>
      <c r="M718" s="120">
        <v>0</v>
      </c>
      <c r="N718" s="120">
        <v>36.745094000000002</v>
      </c>
      <c r="O718" s="133">
        <v>1429.64</v>
      </c>
      <c r="P718" s="120">
        <v>36.745094000000002</v>
      </c>
      <c r="Q718" s="133">
        <v>1429.64</v>
      </c>
      <c r="R718" s="121">
        <v>2.5702340449343889E-2</v>
      </c>
      <c r="S718" s="120">
        <v>53.4</v>
      </c>
      <c r="T718" s="150">
        <v>1.3725049799949636</v>
      </c>
      <c r="U718" s="150">
        <v>1542.1404269606332</v>
      </c>
      <c r="V718" s="151">
        <v>82.350298799697825</v>
      </c>
    </row>
    <row r="719" spans="1:22" ht="12.75" x14ac:dyDescent="0.2">
      <c r="A719" s="355"/>
      <c r="B719" s="43">
        <v>713</v>
      </c>
      <c r="C719" s="72" t="s">
        <v>608</v>
      </c>
      <c r="D719" s="72" t="s">
        <v>614</v>
      </c>
      <c r="E719" s="44" t="s">
        <v>861</v>
      </c>
      <c r="F719" s="82" t="s">
        <v>40</v>
      </c>
      <c r="G719" s="43">
        <v>9</v>
      </c>
      <c r="H719" s="43" t="s">
        <v>610</v>
      </c>
      <c r="I719" s="46">
        <v>11.321999999999999</v>
      </c>
      <c r="J719" s="46">
        <v>0.98699999999999999</v>
      </c>
      <c r="K719" s="46">
        <v>3.3000000000000002E-2</v>
      </c>
      <c r="L719" s="46"/>
      <c r="M719" s="46"/>
      <c r="N719" s="46">
        <v>10.302</v>
      </c>
      <c r="O719" s="45">
        <v>400.21</v>
      </c>
      <c r="P719" s="46">
        <v>10.3</v>
      </c>
      <c r="Q719" s="45">
        <v>400.21</v>
      </c>
      <c r="R719" s="141">
        <v>2.5739999999999999E-2</v>
      </c>
      <c r="S719" s="46">
        <v>72.92</v>
      </c>
      <c r="T719" s="47">
        <v>1.88</v>
      </c>
      <c r="U719" s="47">
        <v>1544.49</v>
      </c>
      <c r="V719" s="91">
        <v>112.62</v>
      </c>
    </row>
    <row r="720" spans="1:22" ht="12.75" x14ac:dyDescent="0.2">
      <c r="A720" s="355"/>
      <c r="B720" s="43">
        <v>714</v>
      </c>
      <c r="C720" s="72" t="s">
        <v>357</v>
      </c>
      <c r="D720" s="72" t="s">
        <v>358</v>
      </c>
      <c r="E720" s="44" t="s">
        <v>888</v>
      </c>
      <c r="F720" s="82" t="s">
        <v>178</v>
      </c>
      <c r="G720" s="43">
        <v>32</v>
      </c>
      <c r="H720" s="43">
        <v>1989</v>
      </c>
      <c r="I720" s="46">
        <v>47.1</v>
      </c>
      <c r="J720" s="46">
        <v>0</v>
      </c>
      <c r="K720" s="46">
        <v>0</v>
      </c>
      <c r="L720" s="46">
        <v>0</v>
      </c>
      <c r="M720" s="46">
        <v>0</v>
      </c>
      <c r="N720" s="46">
        <v>47.1</v>
      </c>
      <c r="O720" s="45">
        <v>1806</v>
      </c>
      <c r="P720" s="46">
        <v>47.1</v>
      </c>
      <c r="Q720" s="45">
        <v>1806</v>
      </c>
      <c r="R720" s="141">
        <v>2.6089999999999999E-2</v>
      </c>
      <c r="S720" s="46">
        <v>80</v>
      </c>
      <c r="T720" s="47">
        <v>2.09</v>
      </c>
      <c r="U720" s="47">
        <v>1565.12</v>
      </c>
      <c r="V720" s="91">
        <v>125.21</v>
      </c>
    </row>
    <row r="721" spans="1:22" ht="12.75" x14ac:dyDescent="0.2">
      <c r="A721" s="355"/>
      <c r="B721" s="43">
        <v>715</v>
      </c>
      <c r="C721" s="72" t="s">
        <v>366</v>
      </c>
      <c r="D721" s="72" t="s">
        <v>367</v>
      </c>
      <c r="E721" s="44" t="s">
        <v>961</v>
      </c>
      <c r="F721" s="82" t="s">
        <v>178</v>
      </c>
      <c r="G721" s="43">
        <v>40</v>
      </c>
      <c r="H721" s="43">
        <v>1980</v>
      </c>
      <c r="I721" s="46">
        <v>77.400000000000006</v>
      </c>
      <c r="J721" s="46">
        <v>5.4</v>
      </c>
      <c r="K721" s="46">
        <v>6.4</v>
      </c>
      <c r="L721" s="46">
        <v>0.8</v>
      </c>
      <c r="M721" s="46"/>
      <c r="N721" s="46">
        <v>64.8</v>
      </c>
      <c r="O721" s="45"/>
      <c r="P721" s="46">
        <v>77.400000000000006</v>
      </c>
      <c r="Q721" s="45">
        <v>296.07</v>
      </c>
      <c r="R721" s="141">
        <v>2.6142466308643201E-2</v>
      </c>
      <c r="S721" s="46">
        <v>59.62</v>
      </c>
      <c r="T721" s="47">
        <v>1.55861384132131</v>
      </c>
      <c r="U721" s="47">
        <v>1568.5479785185901</v>
      </c>
      <c r="V721" s="91">
        <v>93.516830479278596</v>
      </c>
    </row>
    <row r="722" spans="1:22" ht="12.75" x14ac:dyDescent="0.2">
      <c r="A722" s="355"/>
      <c r="B722" s="43">
        <v>716</v>
      </c>
      <c r="C722" s="72" t="s">
        <v>608</v>
      </c>
      <c r="D722" s="72" t="s">
        <v>625</v>
      </c>
      <c r="E722" s="44" t="s">
        <v>622</v>
      </c>
      <c r="F722" s="82" t="s">
        <v>40</v>
      </c>
      <c r="G722" s="43">
        <v>35</v>
      </c>
      <c r="H722" s="43" t="s">
        <v>610</v>
      </c>
      <c r="I722" s="46">
        <v>32.44</v>
      </c>
      <c r="J722" s="46"/>
      <c r="K722" s="46"/>
      <c r="L722" s="46"/>
      <c r="M722" s="46"/>
      <c r="N722" s="46">
        <v>32.44</v>
      </c>
      <c r="O722" s="45">
        <v>1229.69</v>
      </c>
      <c r="P722" s="46">
        <v>32.44</v>
      </c>
      <c r="Q722" s="45">
        <v>1229.69</v>
      </c>
      <c r="R722" s="141">
        <v>2.6380000000000001E-2</v>
      </c>
      <c r="S722" s="46">
        <v>72.92</v>
      </c>
      <c r="T722" s="47">
        <v>1.92</v>
      </c>
      <c r="U722" s="47">
        <v>1582.84</v>
      </c>
      <c r="V722" s="91">
        <v>115.42</v>
      </c>
    </row>
    <row r="723" spans="1:22" ht="12.75" x14ac:dyDescent="0.2">
      <c r="A723" s="355"/>
      <c r="B723" s="43">
        <v>717</v>
      </c>
      <c r="C723" s="72" t="s">
        <v>96</v>
      </c>
      <c r="D723" s="72" t="s">
        <v>97</v>
      </c>
      <c r="E723" s="119" t="s">
        <v>132</v>
      </c>
      <c r="F723" s="119"/>
      <c r="G723" s="118">
        <v>55</v>
      </c>
      <c r="H723" s="118">
        <v>1977</v>
      </c>
      <c r="I723" s="120">
        <v>73.66</v>
      </c>
      <c r="J723" s="120">
        <v>5.168952</v>
      </c>
      <c r="K723" s="120">
        <v>9.8310530000000007</v>
      </c>
      <c r="L723" s="120">
        <v>0</v>
      </c>
      <c r="M723" s="120">
        <v>0</v>
      </c>
      <c r="N723" s="120">
        <v>58.659998000000002</v>
      </c>
      <c r="O723" s="133">
        <v>2217.3200000000002</v>
      </c>
      <c r="P723" s="120">
        <v>58.659998000000002</v>
      </c>
      <c r="Q723" s="133">
        <v>2217.3200000000002</v>
      </c>
      <c r="R723" s="121">
        <v>2.6455359623329063E-2</v>
      </c>
      <c r="S723" s="120">
        <v>53.4</v>
      </c>
      <c r="T723" s="150">
        <v>1.4127162038857719</v>
      </c>
      <c r="U723" s="150">
        <v>1587.3215773997438</v>
      </c>
      <c r="V723" s="151">
        <v>84.762972233146314</v>
      </c>
    </row>
    <row r="724" spans="1:22" ht="12.75" x14ac:dyDescent="0.2">
      <c r="A724" s="355"/>
      <c r="B724" s="43">
        <v>718</v>
      </c>
      <c r="C724" s="72" t="s">
        <v>210</v>
      </c>
      <c r="D724" s="72" t="s">
        <v>211</v>
      </c>
      <c r="E724" s="119" t="s">
        <v>809</v>
      </c>
      <c r="F724" s="119" t="s">
        <v>178</v>
      </c>
      <c r="G724" s="118">
        <v>8</v>
      </c>
      <c r="H724" s="118">
        <v>1972</v>
      </c>
      <c r="I724" s="120">
        <v>12.476000000000001</v>
      </c>
      <c r="J724" s="120">
        <v>0.52600000000000002</v>
      </c>
      <c r="K724" s="120">
        <v>1.2050000000000001</v>
      </c>
      <c r="L724" s="120">
        <v>8.5999999999999993E-2</v>
      </c>
      <c r="M724" s="120"/>
      <c r="N724" s="120">
        <v>10.659000000000001</v>
      </c>
      <c r="O724" s="133">
        <v>402.69</v>
      </c>
      <c r="P724" s="120">
        <v>10.659000000000001</v>
      </c>
      <c r="Q724" s="133">
        <v>402.69</v>
      </c>
      <c r="R724" s="121">
        <v>2.6469492661849066E-2</v>
      </c>
      <c r="S724" s="120">
        <v>71</v>
      </c>
      <c r="T724" s="150">
        <v>1.8793339789912837</v>
      </c>
      <c r="U724" s="150">
        <v>1588.169559710944</v>
      </c>
      <c r="V724" s="151">
        <v>112.76003873947703</v>
      </c>
    </row>
    <row r="725" spans="1:22" ht="12.75" x14ac:dyDescent="0.2">
      <c r="A725" s="355"/>
      <c r="B725" s="43">
        <v>719</v>
      </c>
      <c r="C725" s="72" t="s">
        <v>357</v>
      </c>
      <c r="D725" s="72" t="s">
        <v>358</v>
      </c>
      <c r="E725" s="44" t="s">
        <v>889</v>
      </c>
      <c r="F725" s="82" t="s">
        <v>178</v>
      </c>
      <c r="G725" s="43">
        <v>27</v>
      </c>
      <c r="H725" s="43">
        <v>1987</v>
      </c>
      <c r="I725" s="46">
        <v>34</v>
      </c>
      <c r="J725" s="46">
        <v>2.2000000000000002</v>
      </c>
      <c r="K725" s="46">
        <v>2.9</v>
      </c>
      <c r="L725" s="46">
        <v>-0.5</v>
      </c>
      <c r="M725" s="46">
        <v>0</v>
      </c>
      <c r="N725" s="46">
        <v>29.4</v>
      </c>
      <c r="O725" s="45">
        <v>1110.0999999999999</v>
      </c>
      <c r="P725" s="46">
        <v>29.4</v>
      </c>
      <c r="Q725" s="45">
        <v>1110.0999999999999</v>
      </c>
      <c r="R725" s="141">
        <v>2.648E-2</v>
      </c>
      <c r="S725" s="46">
        <v>80</v>
      </c>
      <c r="T725" s="47">
        <v>2.12</v>
      </c>
      <c r="U725" s="47">
        <v>1589.05</v>
      </c>
      <c r="V725" s="91">
        <v>127.12</v>
      </c>
    </row>
    <row r="726" spans="1:22" ht="12.75" x14ac:dyDescent="0.2">
      <c r="A726" s="355"/>
      <c r="B726" s="43">
        <v>720</v>
      </c>
      <c r="C726" s="249" t="s">
        <v>141</v>
      </c>
      <c r="D726" s="128" t="s">
        <v>166</v>
      </c>
      <c r="E726" s="128" t="s">
        <v>167</v>
      </c>
      <c r="F726" s="129"/>
      <c r="G726" s="132">
        <v>39</v>
      </c>
      <c r="H726" s="131" t="s">
        <v>51</v>
      </c>
      <c r="I726" s="171">
        <v>40.840000000000003</v>
      </c>
      <c r="J726" s="171">
        <v>2.2599999999999998</v>
      </c>
      <c r="K726" s="171">
        <v>7.42</v>
      </c>
      <c r="L726" s="171">
        <v>-0.32</v>
      </c>
      <c r="M726" s="171">
        <v>5.6663999999999994</v>
      </c>
      <c r="N726" s="171">
        <v>25.813600000000001</v>
      </c>
      <c r="O726" s="174">
        <v>1183.53</v>
      </c>
      <c r="P726" s="171">
        <v>31.48</v>
      </c>
      <c r="Q726" s="174">
        <v>1183.53</v>
      </c>
      <c r="R726" s="173">
        <v>2.6598396322864652E-2</v>
      </c>
      <c r="S726" s="154">
        <v>61.8</v>
      </c>
      <c r="T726" s="155">
        <v>1.6437808927530353</v>
      </c>
      <c r="U726" s="155">
        <v>1595.9037793718792</v>
      </c>
      <c r="V726" s="156">
        <v>98.626853565182131</v>
      </c>
    </row>
    <row r="727" spans="1:22" ht="12.75" x14ac:dyDescent="0.2">
      <c r="A727" s="355"/>
      <c r="B727" s="43">
        <v>721</v>
      </c>
      <c r="C727" s="72" t="s">
        <v>357</v>
      </c>
      <c r="D727" s="72" t="s">
        <v>358</v>
      </c>
      <c r="E727" s="44" t="s">
        <v>363</v>
      </c>
      <c r="F727" s="82" t="s">
        <v>178</v>
      </c>
      <c r="G727" s="43">
        <v>12</v>
      </c>
      <c r="H727" s="43">
        <v>1959</v>
      </c>
      <c r="I727" s="46">
        <v>16.5</v>
      </c>
      <c r="J727" s="46">
        <v>0.5</v>
      </c>
      <c r="K727" s="46">
        <v>1.7</v>
      </c>
      <c r="L727" s="46">
        <v>0.3</v>
      </c>
      <c r="M727" s="46">
        <v>0</v>
      </c>
      <c r="N727" s="46">
        <v>14.1</v>
      </c>
      <c r="O727" s="45">
        <v>527.79999999999995</v>
      </c>
      <c r="P727" s="46">
        <v>14.1</v>
      </c>
      <c r="Q727" s="45">
        <v>527.79999999999995</v>
      </c>
      <c r="R727" s="141">
        <v>2.6679999999999999E-2</v>
      </c>
      <c r="S727" s="46">
        <v>80</v>
      </c>
      <c r="T727" s="47">
        <v>2.13</v>
      </c>
      <c r="U727" s="47">
        <v>1600.64</v>
      </c>
      <c r="V727" s="91">
        <v>128.05000000000001</v>
      </c>
    </row>
    <row r="728" spans="1:22" ht="12.75" x14ac:dyDescent="0.2">
      <c r="A728" s="355"/>
      <c r="B728" s="43">
        <v>722</v>
      </c>
      <c r="C728" s="72" t="s">
        <v>236</v>
      </c>
      <c r="D728" s="72" t="s">
        <v>237</v>
      </c>
      <c r="E728" s="119" t="s">
        <v>823</v>
      </c>
      <c r="F728" s="119" t="s">
        <v>40</v>
      </c>
      <c r="G728" s="118">
        <v>7</v>
      </c>
      <c r="H728" s="118" t="s">
        <v>51</v>
      </c>
      <c r="I728" s="135">
        <v>11.96</v>
      </c>
      <c r="J728" s="135">
        <v>0.433</v>
      </c>
      <c r="K728" s="135">
        <v>1.1200000000000001</v>
      </c>
      <c r="L728" s="135">
        <v>0</v>
      </c>
      <c r="M728" s="120">
        <v>0</v>
      </c>
      <c r="N728" s="120">
        <v>10.407</v>
      </c>
      <c r="O728" s="133">
        <v>387.52</v>
      </c>
      <c r="P728" s="120">
        <v>10.407</v>
      </c>
      <c r="Q728" s="133">
        <v>387.52</v>
      </c>
      <c r="R728" s="121">
        <v>2.6855388109000827E-2</v>
      </c>
      <c r="S728" s="120">
        <v>64.31</v>
      </c>
      <c r="T728" s="150">
        <v>1.7270700092898432</v>
      </c>
      <c r="U728" s="150">
        <v>1611.3232865400496</v>
      </c>
      <c r="V728" s="151">
        <v>103.62420055739059</v>
      </c>
    </row>
    <row r="729" spans="1:22" ht="12.75" x14ac:dyDescent="0.2">
      <c r="A729" s="355"/>
      <c r="B729" s="43">
        <v>723</v>
      </c>
      <c r="C729" s="72" t="s">
        <v>182</v>
      </c>
      <c r="D729" s="72" t="s">
        <v>183</v>
      </c>
      <c r="E729" s="119" t="s">
        <v>193</v>
      </c>
      <c r="F729" s="119" t="s">
        <v>40</v>
      </c>
      <c r="G729" s="118">
        <v>24</v>
      </c>
      <c r="H729" s="118" t="s">
        <v>51</v>
      </c>
      <c r="I729" s="120">
        <v>33.707999999999998</v>
      </c>
      <c r="J729" s="120">
        <v>0.91800000000000004</v>
      </c>
      <c r="K729" s="120">
        <v>0.23</v>
      </c>
      <c r="L729" s="120">
        <v>0.40799999999999997</v>
      </c>
      <c r="M729" s="120">
        <v>0</v>
      </c>
      <c r="N729" s="120">
        <v>32.152000000000001</v>
      </c>
      <c r="O729" s="133">
        <v>1196.43</v>
      </c>
      <c r="P729" s="120">
        <v>32.152000000000001</v>
      </c>
      <c r="Q729" s="133">
        <v>1196.43</v>
      </c>
      <c r="R729" s="121">
        <v>2.6873281345335707E-2</v>
      </c>
      <c r="S729" s="120">
        <v>60.2</v>
      </c>
      <c r="T729" s="150">
        <v>1.6177715369892096</v>
      </c>
      <c r="U729" s="150">
        <v>1612.3968807201422</v>
      </c>
      <c r="V729" s="151">
        <v>97.066292219352576</v>
      </c>
    </row>
    <row r="730" spans="1:22" ht="12.75" x14ac:dyDescent="0.2">
      <c r="A730" s="355"/>
      <c r="B730" s="43">
        <v>724</v>
      </c>
      <c r="C730" s="72" t="s">
        <v>264</v>
      </c>
      <c r="D730" s="72" t="s">
        <v>265</v>
      </c>
      <c r="E730" s="72" t="s">
        <v>301</v>
      </c>
      <c r="F730" s="86" t="s">
        <v>40</v>
      </c>
      <c r="G730" s="73">
        <v>24</v>
      </c>
      <c r="H730" s="73">
        <v>1960</v>
      </c>
      <c r="I730" s="46">
        <v>24.59</v>
      </c>
      <c r="J730" s="46"/>
      <c r="K730" s="46"/>
      <c r="L730" s="46"/>
      <c r="M730" s="46">
        <v>0</v>
      </c>
      <c r="N730" s="46">
        <v>24.59</v>
      </c>
      <c r="O730" s="74">
        <v>914.41</v>
      </c>
      <c r="P730" s="46">
        <v>24.59</v>
      </c>
      <c r="Q730" s="74">
        <v>914.41</v>
      </c>
      <c r="R730" s="141">
        <v>2.6890000000000001E-2</v>
      </c>
      <c r="S730" s="46">
        <v>70.414000000000001</v>
      </c>
      <c r="T730" s="47">
        <v>1.89</v>
      </c>
      <c r="U730" s="47">
        <v>1613.5</v>
      </c>
      <c r="V730" s="91">
        <v>113.61</v>
      </c>
    </row>
    <row r="731" spans="1:22" ht="12.75" x14ac:dyDescent="0.2">
      <c r="A731" s="355"/>
      <c r="B731" s="43">
        <v>725</v>
      </c>
      <c r="C731" s="72" t="s">
        <v>357</v>
      </c>
      <c r="D731" s="72" t="s">
        <v>358</v>
      </c>
      <c r="E731" s="44" t="s">
        <v>890</v>
      </c>
      <c r="F731" s="82" t="s">
        <v>178</v>
      </c>
      <c r="G731" s="43">
        <v>22</v>
      </c>
      <c r="H731" s="43">
        <v>1983</v>
      </c>
      <c r="I731" s="46">
        <v>37.799999999999997</v>
      </c>
      <c r="J731" s="46">
        <v>1.2</v>
      </c>
      <c r="K731" s="46">
        <v>4.3</v>
      </c>
      <c r="L731" s="46">
        <v>0.5</v>
      </c>
      <c r="M731" s="46">
        <v>0</v>
      </c>
      <c r="N731" s="46">
        <v>31.7</v>
      </c>
      <c r="O731" s="45">
        <v>1173.5</v>
      </c>
      <c r="P731" s="46">
        <v>31.7</v>
      </c>
      <c r="Q731" s="45">
        <v>1173.5</v>
      </c>
      <c r="R731" s="141">
        <v>2.7009999999999999E-2</v>
      </c>
      <c r="S731" s="46">
        <v>80</v>
      </c>
      <c r="T731" s="47">
        <v>2.16</v>
      </c>
      <c r="U731" s="47">
        <v>1620.81</v>
      </c>
      <c r="V731" s="91">
        <v>129.66</v>
      </c>
    </row>
    <row r="732" spans="1:22" ht="12.75" x14ac:dyDescent="0.2">
      <c r="A732" s="355"/>
      <c r="B732" s="43">
        <v>726</v>
      </c>
      <c r="C732" s="72" t="s">
        <v>195</v>
      </c>
      <c r="D732" s="72" t="s">
        <v>372</v>
      </c>
      <c r="E732" s="119" t="s">
        <v>570</v>
      </c>
      <c r="F732" s="119" t="s">
        <v>40</v>
      </c>
      <c r="G732" s="118">
        <v>120</v>
      </c>
      <c r="H732" s="118">
        <v>1987</v>
      </c>
      <c r="I732" s="120">
        <v>116.087</v>
      </c>
      <c r="J732" s="120">
        <v>0</v>
      </c>
      <c r="K732" s="120">
        <v>0</v>
      </c>
      <c r="L732" s="120">
        <v>0</v>
      </c>
      <c r="M732" s="120"/>
      <c r="N732" s="120">
        <v>116.087</v>
      </c>
      <c r="O732" s="133">
        <v>4297.1499999999996</v>
      </c>
      <c r="P732" s="133">
        <v>116.087</v>
      </c>
      <c r="Q732" s="133">
        <v>4297.1499999999996</v>
      </c>
      <c r="R732" s="121">
        <v>2.7014881956645687E-2</v>
      </c>
      <c r="S732" s="120">
        <v>55.15</v>
      </c>
      <c r="T732" s="150">
        <v>1.4898707399090096</v>
      </c>
      <c r="U732" s="150">
        <v>1620.8929173987412</v>
      </c>
      <c r="V732" s="151">
        <v>89.392244394540583</v>
      </c>
    </row>
    <row r="733" spans="1:22" ht="12.75" x14ac:dyDescent="0.2">
      <c r="A733" s="355"/>
      <c r="B733" s="43">
        <v>727</v>
      </c>
      <c r="C733" s="72" t="s">
        <v>428</v>
      </c>
      <c r="D733" s="72" t="s">
        <v>434</v>
      </c>
      <c r="E733" s="119" t="s">
        <v>433</v>
      </c>
      <c r="F733" s="119" t="s">
        <v>40</v>
      </c>
      <c r="G733" s="118">
        <v>12</v>
      </c>
      <c r="H733" s="118">
        <v>1960</v>
      </c>
      <c r="I733" s="120">
        <v>15.958</v>
      </c>
      <c r="J733" s="120">
        <v>0.30378899999999998</v>
      </c>
      <c r="K733" s="120">
        <v>1.8880999999999999</v>
      </c>
      <c r="L733" s="120">
        <v>0.15521099999999999</v>
      </c>
      <c r="M733" s="120">
        <v>2.4499620000000002</v>
      </c>
      <c r="N733" s="120">
        <v>13.610900000000001</v>
      </c>
      <c r="O733" s="133">
        <v>502.01</v>
      </c>
      <c r="P733" s="120">
        <v>13.610900000000001</v>
      </c>
      <c r="Q733" s="133">
        <v>502.01</v>
      </c>
      <c r="R733" s="121">
        <v>2.7109999999999999E-2</v>
      </c>
      <c r="S733" s="120">
        <v>72.266999999999996</v>
      </c>
      <c r="T733" s="150">
        <v>1.9591583699999997</v>
      </c>
      <c r="U733" s="150">
        <v>1626.6</v>
      </c>
      <c r="V733" s="151">
        <v>117.54950219999999</v>
      </c>
    </row>
    <row r="734" spans="1:22" ht="12.75" x14ac:dyDescent="0.2">
      <c r="A734" s="355"/>
      <c r="B734" s="43">
        <v>728</v>
      </c>
      <c r="C734" s="72" t="s">
        <v>891</v>
      </c>
      <c r="D734" s="72" t="s">
        <v>892</v>
      </c>
      <c r="E734" s="44" t="s">
        <v>925</v>
      </c>
      <c r="F734" s="82" t="s">
        <v>40</v>
      </c>
      <c r="G734" s="43">
        <v>4</v>
      </c>
      <c r="H734" s="43">
        <v>1985</v>
      </c>
      <c r="I734" s="46">
        <v>4.3769999999999998</v>
      </c>
      <c r="J734" s="46">
        <v>0.37030000000000002</v>
      </c>
      <c r="K734" s="46">
        <v>7.0000000000000001E-3</v>
      </c>
      <c r="L734" s="46">
        <v>-0.11530000000000001</v>
      </c>
      <c r="M734" s="46"/>
      <c r="N734" s="46">
        <v>4.1150000000000002</v>
      </c>
      <c r="O734" s="45">
        <v>151.47</v>
      </c>
      <c r="P734" s="46">
        <v>4.1150000000000002</v>
      </c>
      <c r="Q734" s="45">
        <v>151.47</v>
      </c>
      <c r="R734" s="141">
        <v>2.7167095794546778E-2</v>
      </c>
      <c r="S734" s="46">
        <v>68.2</v>
      </c>
      <c r="T734" s="47">
        <v>1.8527959331880903</v>
      </c>
      <c r="U734" s="47">
        <v>1630.0257476728066</v>
      </c>
      <c r="V734" s="91">
        <v>111.16775599128542</v>
      </c>
    </row>
    <row r="735" spans="1:22" ht="12.75" x14ac:dyDescent="0.2">
      <c r="A735" s="355"/>
      <c r="B735" s="43">
        <v>729</v>
      </c>
      <c r="C735" s="72" t="s">
        <v>195</v>
      </c>
      <c r="D735" s="72" t="s">
        <v>372</v>
      </c>
      <c r="E735" s="119" t="s">
        <v>747</v>
      </c>
      <c r="F735" s="119" t="s">
        <v>40</v>
      </c>
      <c r="G735" s="118">
        <v>50</v>
      </c>
      <c r="H735" s="118">
        <v>1981</v>
      </c>
      <c r="I735" s="120">
        <v>48.793000000000006</v>
      </c>
      <c r="J735" s="120">
        <v>0</v>
      </c>
      <c r="K735" s="120">
        <v>2.0666669999999998</v>
      </c>
      <c r="L735" s="120">
        <v>0</v>
      </c>
      <c r="M735" s="120"/>
      <c r="N735" s="120">
        <v>46.726333000000004</v>
      </c>
      <c r="O735" s="133">
        <v>1716.69</v>
      </c>
      <c r="P735" s="120">
        <v>46.726333000000004</v>
      </c>
      <c r="Q735" s="133">
        <v>1716.69</v>
      </c>
      <c r="R735" s="121">
        <v>2.7218853141801957E-2</v>
      </c>
      <c r="S735" s="120">
        <v>55.15</v>
      </c>
      <c r="T735" s="150">
        <v>1.501119750770378</v>
      </c>
      <c r="U735" s="150">
        <v>1633.1311885081175</v>
      </c>
      <c r="V735" s="151">
        <v>90.067185046222676</v>
      </c>
    </row>
    <row r="736" spans="1:22" s="99" customFormat="1" ht="12.75" x14ac:dyDescent="0.2">
      <c r="A736" s="355"/>
      <c r="B736" s="43">
        <v>730</v>
      </c>
      <c r="C736" s="72" t="s">
        <v>891</v>
      </c>
      <c r="D736" s="72" t="s">
        <v>892</v>
      </c>
      <c r="E736" s="44" t="s">
        <v>928</v>
      </c>
      <c r="F736" s="82" t="s">
        <v>40</v>
      </c>
      <c r="G736" s="43">
        <v>10</v>
      </c>
      <c r="H736" s="43">
        <v>1987</v>
      </c>
      <c r="I736" s="46">
        <v>13.5</v>
      </c>
      <c r="J736" s="46">
        <v>0.63480000000000003</v>
      </c>
      <c r="K736" s="46">
        <v>1.732</v>
      </c>
      <c r="L736" s="46">
        <v>0.13019999999999998</v>
      </c>
      <c r="M736" s="46">
        <v>1.9804997</v>
      </c>
      <c r="N736" s="46">
        <v>9.0225003000000008</v>
      </c>
      <c r="O736" s="45">
        <v>509.56</v>
      </c>
      <c r="P736" s="46">
        <v>11.003</v>
      </c>
      <c r="Q736" s="45">
        <v>399.61</v>
      </c>
      <c r="R736" s="141">
        <v>2.7534345987337654E-2</v>
      </c>
      <c r="S736" s="46">
        <v>68.2</v>
      </c>
      <c r="T736" s="47">
        <v>1.8778423963364281</v>
      </c>
      <c r="U736" s="47">
        <v>1652.0607592402591</v>
      </c>
      <c r="V736" s="91">
        <v>112.67054378018568</v>
      </c>
    </row>
    <row r="737" spans="1:22" s="99" customFormat="1" ht="12.75" x14ac:dyDescent="0.2">
      <c r="A737" s="355"/>
      <c r="B737" s="43">
        <v>731</v>
      </c>
      <c r="C737" s="44" t="s">
        <v>172</v>
      </c>
      <c r="D737" s="44" t="s">
        <v>173</v>
      </c>
      <c r="E737" s="51" t="s">
        <v>413</v>
      </c>
      <c r="F737" s="51" t="s">
        <v>178</v>
      </c>
      <c r="G737" s="50">
        <v>7</v>
      </c>
      <c r="H737" s="50" t="s">
        <v>51</v>
      </c>
      <c r="I737" s="162">
        <f>SUM(J737:O737)</f>
        <v>348.56400000000002</v>
      </c>
      <c r="J737" s="162">
        <v>0.15770000000000001</v>
      </c>
      <c r="K737" s="162">
        <v>2.2812000000000001</v>
      </c>
      <c r="L737" s="162">
        <v>4.6300000000000001E-2</v>
      </c>
      <c r="M737" s="162">
        <v>0</v>
      </c>
      <c r="N737" s="162">
        <v>9.2888000000000002</v>
      </c>
      <c r="O737" s="181">
        <v>336.79</v>
      </c>
      <c r="P737" s="162">
        <f>N737</f>
        <v>9.2888000000000002</v>
      </c>
      <c r="Q737" s="181">
        <f>O737</f>
        <v>336.79</v>
      </c>
      <c r="R737" s="182">
        <f>P737/Q737</f>
        <v>2.7580391341785682E-2</v>
      </c>
      <c r="S737" s="162">
        <v>43.4</v>
      </c>
      <c r="T737" s="163">
        <f>R737*S737</f>
        <v>1.1969889842334986</v>
      </c>
      <c r="U737" s="163">
        <f>R737*60*1000</f>
        <v>1654.8234805071409</v>
      </c>
      <c r="V737" s="164">
        <f>U737*S737/1000</f>
        <v>71.819339054009902</v>
      </c>
    </row>
    <row r="738" spans="1:22" s="99" customFormat="1" ht="12.75" x14ac:dyDescent="0.2">
      <c r="A738" s="355"/>
      <c r="B738" s="43">
        <v>732</v>
      </c>
      <c r="C738" s="249" t="s">
        <v>141</v>
      </c>
      <c r="D738" s="249" t="s">
        <v>142</v>
      </c>
      <c r="E738" s="128" t="s">
        <v>410</v>
      </c>
      <c r="F738" s="129"/>
      <c r="G738" s="132">
        <v>6</v>
      </c>
      <c r="H738" s="131" t="s">
        <v>51</v>
      </c>
      <c r="I738" s="175">
        <v>9.7200000000000006</v>
      </c>
      <c r="J738" s="171">
        <v>0.48</v>
      </c>
      <c r="K738" s="171">
        <v>0.79</v>
      </c>
      <c r="L738" s="171"/>
      <c r="M738" s="171">
        <v>1.5209999999999999</v>
      </c>
      <c r="N738" s="171">
        <v>6.9289999999999994</v>
      </c>
      <c r="O738" s="176">
        <v>305.61</v>
      </c>
      <c r="P738" s="171">
        <v>8.4499999999999993</v>
      </c>
      <c r="Q738" s="176">
        <v>305.61</v>
      </c>
      <c r="R738" s="173">
        <v>2.7649618795196489E-2</v>
      </c>
      <c r="S738" s="154">
        <v>61.8</v>
      </c>
      <c r="T738" s="155">
        <v>1.708746441543143</v>
      </c>
      <c r="U738" s="155">
        <v>1658.9771277117893</v>
      </c>
      <c r="V738" s="156">
        <v>102.52478649258858</v>
      </c>
    </row>
    <row r="739" spans="1:22" s="99" customFormat="1" ht="12.75" x14ac:dyDescent="0.2">
      <c r="A739" s="355"/>
      <c r="B739" s="43">
        <v>733</v>
      </c>
      <c r="C739" s="72" t="s">
        <v>213</v>
      </c>
      <c r="D739" s="72" t="s">
        <v>447</v>
      </c>
      <c r="E739" s="44" t="s">
        <v>234</v>
      </c>
      <c r="F739" s="82" t="s">
        <v>455</v>
      </c>
      <c r="G739" s="43">
        <v>7</v>
      </c>
      <c r="H739" s="43"/>
      <c r="I739" s="46">
        <v>11.7</v>
      </c>
      <c r="J739" s="46">
        <v>0.2</v>
      </c>
      <c r="K739" s="46">
        <v>0.1</v>
      </c>
      <c r="L739" s="46">
        <v>0.3</v>
      </c>
      <c r="M739" s="46">
        <v>0</v>
      </c>
      <c r="N739" s="46">
        <v>11.1</v>
      </c>
      <c r="O739" s="45">
        <v>400</v>
      </c>
      <c r="P739" s="46">
        <v>11.1</v>
      </c>
      <c r="Q739" s="45">
        <v>400</v>
      </c>
      <c r="R739" s="141">
        <v>2.775E-2</v>
      </c>
      <c r="S739" s="46">
        <v>77.28</v>
      </c>
      <c r="T739" s="47">
        <v>2.14</v>
      </c>
      <c r="U739" s="47">
        <v>1665</v>
      </c>
      <c r="V739" s="91">
        <v>128.66999999999999</v>
      </c>
    </row>
    <row r="740" spans="1:22" s="99" customFormat="1" ht="12.75" x14ac:dyDescent="0.2">
      <c r="A740" s="355"/>
      <c r="B740" s="43">
        <v>734</v>
      </c>
      <c r="C740" s="72" t="s">
        <v>891</v>
      </c>
      <c r="D740" s="72" t="s">
        <v>892</v>
      </c>
      <c r="E740" s="44" t="s">
        <v>927</v>
      </c>
      <c r="F740" s="82" t="s">
        <v>40</v>
      </c>
      <c r="G740" s="43">
        <v>8</v>
      </c>
      <c r="H740" s="43">
        <v>1987</v>
      </c>
      <c r="I740" s="46">
        <v>7.4</v>
      </c>
      <c r="J740" s="46">
        <v>0.15870000000000001</v>
      </c>
      <c r="K740" s="46">
        <v>0.92</v>
      </c>
      <c r="L740" s="46">
        <v>9.6299999999999997E-2</v>
      </c>
      <c r="M740" s="46">
        <v>0.62248619999999999</v>
      </c>
      <c r="N740" s="46">
        <v>5.6025137999999997</v>
      </c>
      <c r="O740" s="45">
        <v>509.08</v>
      </c>
      <c r="P740" s="46">
        <v>6.2249999999999996</v>
      </c>
      <c r="Q740" s="45">
        <v>224.24</v>
      </c>
      <c r="R740" s="141">
        <v>2.7760435247948623E-2</v>
      </c>
      <c r="S740" s="46">
        <v>68.2</v>
      </c>
      <c r="T740" s="47">
        <v>1.8932616839100962</v>
      </c>
      <c r="U740" s="47">
        <v>1665.6261148769174</v>
      </c>
      <c r="V740" s="91">
        <v>113.59570103460578</v>
      </c>
    </row>
    <row r="741" spans="1:22" ht="12.75" x14ac:dyDescent="0.2">
      <c r="A741" s="355"/>
      <c r="B741" s="43">
        <v>735</v>
      </c>
      <c r="C741" s="72" t="s">
        <v>357</v>
      </c>
      <c r="D741" s="72" t="s">
        <v>358</v>
      </c>
      <c r="E741" s="44" t="s">
        <v>365</v>
      </c>
      <c r="F741" s="82" t="s">
        <v>178</v>
      </c>
      <c r="G741" s="43">
        <v>9</v>
      </c>
      <c r="H741" s="43" t="s">
        <v>51</v>
      </c>
      <c r="I741" s="46">
        <v>11.8</v>
      </c>
      <c r="J741" s="46">
        <v>0</v>
      </c>
      <c r="K741" s="46">
        <v>0</v>
      </c>
      <c r="L741" s="46">
        <v>0</v>
      </c>
      <c r="M741" s="46">
        <v>0</v>
      </c>
      <c r="N741" s="46">
        <v>11.8</v>
      </c>
      <c r="O741" s="45">
        <v>422.7</v>
      </c>
      <c r="P741" s="46">
        <v>11.8</v>
      </c>
      <c r="Q741" s="45">
        <v>422.7</v>
      </c>
      <c r="R741" s="141">
        <v>2.7869999999999999E-2</v>
      </c>
      <c r="S741" s="46">
        <v>80</v>
      </c>
      <c r="T741" s="47">
        <v>2.23</v>
      </c>
      <c r="U741" s="47">
        <v>1671.99</v>
      </c>
      <c r="V741" s="91">
        <v>133.76</v>
      </c>
    </row>
    <row r="742" spans="1:22" ht="12.75" x14ac:dyDescent="0.2">
      <c r="A742" s="355"/>
      <c r="B742" s="43">
        <v>736</v>
      </c>
      <c r="C742" s="72" t="s">
        <v>264</v>
      </c>
      <c r="D742" s="72" t="s">
        <v>265</v>
      </c>
      <c r="E742" s="72" t="s">
        <v>299</v>
      </c>
      <c r="F742" s="86" t="s">
        <v>40</v>
      </c>
      <c r="G742" s="73">
        <v>8</v>
      </c>
      <c r="H742" s="73">
        <v>1976</v>
      </c>
      <c r="I742" s="46">
        <v>11.27</v>
      </c>
      <c r="J742" s="46"/>
      <c r="K742" s="46"/>
      <c r="L742" s="46"/>
      <c r="M742" s="46">
        <v>0</v>
      </c>
      <c r="N742" s="46">
        <v>11.27</v>
      </c>
      <c r="O742" s="74">
        <v>404.24</v>
      </c>
      <c r="P742" s="46">
        <v>11.27</v>
      </c>
      <c r="Q742" s="74">
        <v>404.24</v>
      </c>
      <c r="R742" s="141">
        <v>2.7879999999999999E-2</v>
      </c>
      <c r="S742" s="46">
        <v>70.414000000000001</v>
      </c>
      <c r="T742" s="47">
        <v>1.96</v>
      </c>
      <c r="U742" s="47">
        <v>1672.77</v>
      </c>
      <c r="V742" s="91">
        <v>117.79</v>
      </c>
    </row>
    <row r="743" spans="1:22" ht="12.75" x14ac:dyDescent="0.2">
      <c r="A743" s="355"/>
      <c r="B743" s="43">
        <v>737</v>
      </c>
      <c r="C743" s="72" t="s">
        <v>236</v>
      </c>
      <c r="D743" s="72" t="s">
        <v>237</v>
      </c>
      <c r="E743" s="119" t="s">
        <v>824</v>
      </c>
      <c r="F743" s="119" t="s">
        <v>40</v>
      </c>
      <c r="G743" s="118">
        <v>5</v>
      </c>
      <c r="H743" s="118" t="s">
        <v>51</v>
      </c>
      <c r="I743" s="135">
        <v>9.1260000000000012</v>
      </c>
      <c r="J743" s="135">
        <v>0.51</v>
      </c>
      <c r="K743" s="135">
        <v>1.2</v>
      </c>
      <c r="L743" s="135">
        <v>0</v>
      </c>
      <c r="M743" s="120">
        <v>0</v>
      </c>
      <c r="N743" s="120">
        <v>7.4160000000000004</v>
      </c>
      <c r="O743" s="133">
        <v>265.25</v>
      </c>
      <c r="P743" s="120">
        <v>7.4160000000000004</v>
      </c>
      <c r="Q743" s="133">
        <v>265.25</v>
      </c>
      <c r="R743" s="121">
        <v>2.795852968897267E-2</v>
      </c>
      <c r="S743" s="120">
        <v>64.31</v>
      </c>
      <c r="T743" s="150">
        <v>1.7980130442978324</v>
      </c>
      <c r="U743" s="150">
        <v>1677.5117813383602</v>
      </c>
      <c r="V743" s="151">
        <v>107.88078265786994</v>
      </c>
    </row>
    <row r="744" spans="1:22" ht="12.75" x14ac:dyDescent="0.2">
      <c r="A744" s="355"/>
      <c r="B744" s="43">
        <v>738</v>
      </c>
      <c r="C744" s="72" t="s">
        <v>236</v>
      </c>
      <c r="D744" s="72" t="s">
        <v>237</v>
      </c>
      <c r="E744" s="119" t="s">
        <v>256</v>
      </c>
      <c r="F744" s="119" t="s">
        <v>40</v>
      </c>
      <c r="G744" s="118">
        <v>6</v>
      </c>
      <c r="H744" s="118" t="s">
        <v>51</v>
      </c>
      <c r="I744" s="135">
        <v>6.57</v>
      </c>
      <c r="J744" s="135">
        <v>0</v>
      </c>
      <c r="K744" s="135">
        <v>0</v>
      </c>
      <c r="L744" s="135">
        <v>0</v>
      </c>
      <c r="M744" s="120">
        <v>0</v>
      </c>
      <c r="N744" s="120">
        <v>6.57</v>
      </c>
      <c r="O744" s="133">
        <v>234.73</v>
      </c>
      <c r="P744" s="120">
        <v>6.57</v>
      </c>
      <c r="Q744" s="133">
        <v>234.73</v>
      </c>
      <c r="R744" s="121">
        <v>2.7989605078174926E-2</v>
      </c>
      <c r="S744" s="120">
        <v>64.31</v>
      </c>
      <c r="T744" s="150">
        <v>1.8000115025774295</v>
      </c>
      <c r="U744" s="150">
        <v>1679.3763046904955</v>
      </c>
      <c r="V744" s="151">
        <v>108.00069015464577</v>
      </c>
    </row>
    <row r="745" spans="1:22" ht="12.75" x14ac:dyDescent="0.2">
      <c r="A745" s="355"/>
      <c r="B745" s="43">
        <v>739</v>
      </c>
      <c r="C745" s="72" t="s">
        <v>236</v>
      </c>
      <c r="D745" s="72" t="s">
        <v>237</v>
      </c>
      <c r="E745" s="119" t="s">
        <v>825</v>
      </c>
      <c r="F745" s="119" t="s">
        <v>40</v>
      </c>
      <c r="G745" s="118">
        <v>9</v>
      </c>
      <c r="H745" s="118" t="s">
        <v>51</v>
      </c>
      <c r="I745" s="135">
        <v>16.78</v>
      </c>
      <c r="J745" s="135">
        <v>1.071</v>
      </c>
      <c r="K745" s="135">
        <v>1.25</v>
      </c>
      <c r="L745" s="135">
        <v>0</v>
      </c>
      <c r="M745" s="120">
        <v>0</v>
      </c>
      <c r="N745" s="120">
        <v>14.459</v>
      </c>
      <c r="O745" s="133">
        <v>515.76</v>
      </c>
      <c r="P745" s="120">
        <v>14.459</v>
      </c>
      <c r="Q745" s="133">
        <v>515.76</v>
      </c>
      <c r="R745" s="121">
        <v>2.803435706530169E-2</v>
      </c>
      <c r="S745" s="120">
        <v>64.31</v>
      </c>
      <c r="T745" s="150">
        <v>1.8028895028695517</v>
      </c>
      <c r="U745" s="150">
        <v>1682.0614239181016</v>
      </c>
      <c r="V745" s="151">
        <v>108.17337017217312</v>
      </c>
    </row>
    <row r="746" spans="1:22" ht="12.75" x14ac:dyDescent="0.2">
      <c r="A746" s="355"/>
      <c r="B746" s="43">
        <v>740</v>
      </c>
      <c r="C746" s="44" t="s">
        <v>172</v>
      </c>
      <c r="D746" s="44" t="s">
        <v>173</v>
      </c>
      <c r="E746" s="51" t="s">
        <v>553</v>
      </c>
      <c r="F746" s="51" t="s">
        <v>178</v>
      </c>
      <c r="G746" s="50">
        <v>17</v>
      </c>
      <c r="H746" s="50" t="s">
        <v>51</v>
      </c>
      <c r="I746" s="162">
        <f>SUM(J746:N746)</f>
        <v>23.799999999999997</v>
      </c>
      <c r="J746" s="162">
        <v>1.0516000000000001</v>
      </c>
      <c r="K746" s="162">
        <v>0</v>
      </c>
      <c r="L746" s="162">
        <v>0.32540000000000002</v>
      </c>
      <c r="M746" s="162">
        <v>0</v>
      </c>
      <c r="N746" s="162">
        <v>22.422999999999998</v>
      </c>
      <c r="O746" s="181">
        <v>781.76</v>
      </c>
      <c r="P746" s="162">
        <f>N746</f>
        <v>22.422999999999998</v>
      </c>
      <c r="Q746" s="181">
        <f>O746</f>
        <v>781.76</v>
      </c>
      <c r="R746" s="182">
        <f>P746/Q746</f>
        <v>2.8682715923045433E-2</v>
      </c>
      <c r="S746" s="162">
        <v>43.4</v>
      </c>
      <c r="T746" s="163">
        <f>R746*S746</f>
        <v>1.2448298710601717</v>
      </c>
      <c r="U746" s="163">
        <f>R746*60*1000</f>
        <v>1720.962955382726</v>
      </c>
      <c r="V746" s="164">
        <f>U746*S746/1000</f>
        <v>74.6897922636103</v>
      </c>
    </row>
    <row r="747" spans="1:22" ht="12.75" x14ac:dyDescent="0.2">
      <c r="A747" s="355"/>
      <c r="B747" s="43">
        <v>741</v>
      </c>
      <c r="C747" s="72" t="s">
        <v>264</v>
      </c>
      <c r="D747" s="72" t="s">
        <v>265</v>
      </c>
      <c r="E747" s="72" t="s">
        <v>303</v>
      </c>
      <c r="F747" s="86" t="s">
        <v>40</v>
      </c>
      <c r="G747" s="73">
        <v>10</v>
      </c>
      <c r="H747" s="73">
        <v>1938</v>
      </c>
      <c r="I747" s="46">
        <v>10.89</v>
      </c>
      <c r="J747" s="46"/>
      <c r="K747" s="46"/>
      <c r="L747" s="46"/>
      <c r="M747" s="46">
        <v>0</v>
      </c>
      <c r="N747" s="46">
        <v>10.89</v>
      </c>
      <c r="O747" s="74">
        <v>377.17</v>
      </c>
      <c r="P747" s="46">
        <v>10.89</v>
      </c>
      <c r="Q747" s="74">
        <v>377.17</v>
      </c>
      <c r="R747" s="141">
        <v>2.887E-2</v>
      </c>
      <c r="S747" s="46">
        <v>70.414000000000001</v>
      </c>
      <c r="T747" s="47">
        <v>2.0299999999999998</v>
      </c>
      <c r="U747" s="47">
        <v>1732.38</v>
      </c>
      <c r="V747" s="91">
        <v>121.98</v>
      </c>
    </row>
    <row r="748" spans="1:22" ht="12.75" x14ac:dyDescent="0.2">
      <c r="A748" s="355"/>
      <c r="B748" s="43">
        <v>742</v>
      </c>
      <c r="C748" s="72" t="s">
        <v>932</v>
      </c>
      <c r="D748" s="72" t="s">
        <v>933</v>
      </c>
      <c r="E748" s="119" t="s">
        <v>948</v>
      </c>
      <c r="F748" s="119" t="s">
        <v>40</v>
      </c>
      <c r="G748" s="118">
        <v>8</v>
      </c>
      <c r="H748" s="118">
        <v>1959</v>
      </c>
      <c r="I748" s="120">
        <v>15.6</v>
      </c>
      <c r="J748" s="120">
        <v>1.1200000000000001</v>
      </c>
      <c r="K748" s="120">
        <v>1.87</v>
      </c>
      <c r="L748" s="120">
        <v>-0.02</v>
      </c>
      <c r="M748" s="120">
        <v>2.25</v>
      </c>
      <c r="N748" s="120">
        <v>10.29</v>
      </c>
      <c r="O748" s="133">
        <v>434</v>
      </c>
      <c r="P748" s="120">
        <v>12.548999999999999</v>
      </c>
      <c r="Q748" s="133">
        <v>434</v>
      </c>
      <c r="R748" s="121">
        <v>2.8914746543778801E-2</v>
      </c>
      <c r="S748" s="120">
        <v>55.6</v>
      </c>
      <c r="T748" s="150">
        <v>1.6076599078341014</v>
      </c>
      <c r="U748" s="150">
        <v>1734.8847926267281</v>
      </c>
      <c r="V748" s="151">
        <v>96.459594470046085</v>
      </c>
    </row>
    <row r="749" spans="1:22" ht="12.75" x14ac:dyDescent="0.2">
      <c r="A749" s="355"/>
      <c r="B749" s="43">
        <v>743</v>
      </c>
      <c r="C749" s="72" t="s">
        <v>236</v>
      </c>
      <c r="D749" s="72" t="s">
        <v>237</v>
      </c>
      <c r="E749" s="119" t="s">
        <v>826</v>
      </c>
      <c r="F749" s="119" t="s">
        <v>40</v>
      </c>
      <c r="G749" s="118">
        <v>5</v>
      </c>
      <c r="H749" s="118" t="s">
        <v>51</v>
      </c>
      <c r="I749" s="135">
        <v>5.5110000000000001</v>
      </c>
      <c r="J749" s="135">
        <v>0</v>
      </c>
      <c r="K749" s="135">
        <v>0</v>
      </c>
      <c r="L749" s="135">
        <v>0</v>
      </c>
      <c r="M749" s="120">
        <v>0</v>
      </c>
      <c r="N749" s="120">
        <v>5.5110000000000001</v>
      </c>
      <c r="O749" s="133">
        <v>190.21</v>
      </c>
      <c r="P749" s="120">
        <v>5.5110000000000001</v>
      </c>
      <c r="Q749" s="133">
        <v>190.21</v>
      </c>
      <c r="R749" s="121">
        <v>2.8973240103044005E-2</v>
      </c>
      <c r="S749" s="120">
        <v>64.31</v>
      </c>
      <c r="T749" s="150">
        <v>1.8632690710267601</v>
      </c>
      <c r="U749" s="150">
        <v>1738.3944061826403</v>
      </c>
      <c r="V749" s="151">
        <v>111.7961442616056</v>
      </c>
    </row>
    <row r="750" spans="1:22" ht="12.75" x14ac:dyDescent="0.2">
      <c r="A750" s="355"/>
      <c r="B750" s="43">
        <v>744</v>
      </c>
      <c r="C750" s="72" t="s">
        <v>355</v>
      </c>
      <c r="D750" s="72" t="s">
        <v>356</v>
      </c>
      <c r="E750" s="78" t="s">
        <v>352</v>
      </c>
      <c r="F750" s="82" t="s">
        <v>40</v>
      </c>
      <c r="G750" s="43">
        <v>18</v>
      </c>
      <c r="H750" s="43">
        <v>1987</v>
      </c>
      <c r="I750" s="46">
        <v>24.077999999999999</v>
      </c>
      <c r="J750" s="46">
        <v>1.47</v>
      </c>
      <c r="K750" s="46">
        <v>3.43</v>
      </c>
      <c r="L750" s="46">
        <v>0.21</v>
      </c>
      <c r="M750" s="46"/>
      <c r="N750" s="46">
        <v>18.96</v>
      </c>
      <c r="O750" s="45">
        <v>651.44000000000005</v>
      </c>
      <c r="P750" s="46">
        <v>18.96</v>
      </c>
      <c r="Q750" s="45">
        <v>651.44000000000005</v>
      </c>
      <c r="R750" s="141">
        <v>2.9100000000000001E-2</v>
      </c>
      <c r="S750" s="46">
        <v>71.61</v>
      </c>
      <c r="T750" s="47">
        <v>2.08</v>
      </c>
      <c r="U750" s="47">
        <v>1746.29</v>
      </c>
      <c r="V750" s="91">
        <v>125.05</v>
      </c>
    </row>
    <row r="751" spans="1:22" ht="12.75" x14ac:dyDescent="0.2">
      <c r="A751" s="355"/>
      <c r="B751" s="43">
        <v>745</v>
      </c>
      <c r="C751" s="44" t="s">
        <v>172</v>
      </c>
      <c r="D751" s="44" t="s">
        <v>173</v>
      </c>
      <c r="E751" s="51" t="s">
        <v>414</v>
      </c>
      <c r="F751" s="51" t="s">
        <v>178</v>
      </c>
      <c r="G751" s="50">
        <v>7</v>
      </c>
      <c r="H751" s="50" t="s">
        <v>51</v>
      </c>
      <c r="I751" s="162">
        <f>SUM(J751:N751)</f>
        <v>7</v>
      </c>
      <c r="J751" s="162">
        <v>0.3155</v>
      </c>
      <c r="K751" s="162">
        <v>0</v>
      </c>
      <c r="L751" s="162">
        <v>-6.0499999999999998E-2</v>
      </c>
      <c r="M751" s="162">
        <v>0</v>
      </c>
      <c r="N751" s="162">
        <v>6.7450000000000001</v>
      </c>
      <c r="O751" s="181">
        <v>231.49</v>
      </c>
      <c r="P751" s="162">
        <f>N751</f>
        <v>6.7450000000000001</v>
      </c>
      <c r="Q751" s="181">
        <f>O751</f>
        <v>231.49</v>
      </c>
      <c r="R751" s="182">
        <f>P751/Q751</f>
        <v>2.9137327746338933E-2</v>
      </c>
      <c r="S751" s="162">
        <v>43.4</v>
      </c>
      <c r="T751" s="163">
        <f>R751*S751</f>
        <v>1.2645600241911097</v>
      </c>
      <c r="U751" s="163">
        <f>R751*60*1000</f>
        <v>1748.2396647803359</v>
      </c>
      <c r="V751" s="164">
        <f>U751*S751/1000</f>
        <v>75.87360145146657</v>
      </c>
    </row>
    <row r="752" spans="1:22" ht="12.75" x14ac:dyDescent="0.2">
      <c r="A752" s="355"/>
      <c r="B752" s="43">
        <v>746</v>
      </c>
      <c r="C752" s="72" t="s">
        <v>428</v>
      </c>
      <c r="D752" s="72" t="s">
        <v>434</v>
      </c>
      <c r="E752" s="119" t="s">
        <v>204</v>
      </c>
      <c r="F752" s="119" t="s">
        <v>40</v>
      </c>
      <c r="G752" s="118">
        <v>6</v>
      </c>
      <c r="H752" s="118">
        <v>1987</v>
      </c>
      <c r="I752" s="120">
        <v>10.03758</v>
      </c>
      <c r="J752" s="120">
        <v>0.14512800000000001</v>
      </c>
      <c r="K752" s="120">
        <v>0.182167</v>
      </c>
      <c r="L752" s="120">
        <v>7.8720000000000005E-3</v>
      </c>
      <c r="M752" s="120">
        <v>1.746434</v>
      </c>
      <c r="N752" s="120">
        <v>9.702413</v>
      </c>
      <c r="O752" s="133">
        <v>332.66</v>
      </c>
      <c r="P752" s="120">
        <v>9.702413</v>
      </c>
      <c r="Q752" s="133">
        <v>332.66</v>
      </c>
      <c r="R752" s="121">
        <v>2.9159999999999998E-2</v>
      </c>
      <c r="S752" s="120">
        <v>72.266999999999996</v>
      </c>
      <c r="T752" s="150">
        <v>2.1073057199999998</v>
      </c>
      <c r="U752" s="150">
        <v>1749.6</v>
      </c>
      <c r="V752" s="151">
        <v>126.43834319999999</v>
      </c>
    </row>
    <row r="753" spans="1:22" ht="12.75" x14ac:dyDescent="0.2">
      <c r="A753" s="355"/>
      <c r="B753" s="43">
        <v>747</v>
      </c>
      <c r="C753" s="72" t="s">
        <v>236</v>
      </c>
      <c r="D753" s="72" t="s">
        <v>237</v>
      </c>
      <c r="E753" s="119" t="s">
        <v>259</v>
      </c>
      <c r="F753" s="119" t="s">
        <v>40</v>
      </c>
      <c r="G753" s="118">
        <v>5</v>
      </c>
      <c r="H753" s="118" t="s">
        <v>51</v>
      </c>
      <c r="I753" s="135">
        <v>7.7649999999999997</v>
      </c>
      <c r="J753" s="135">
        <v>0.255</v>
      </c>
      <c r="K753" s="135">
        <v>1.0880000000000001</v>
      </c>
      <c r="L753" s="135">
        <v>0</v>
      </c>
      <c r="M753" s="120">
        <v>0</v>
      </c>
      <c r="N753" s="120">
        <v>6.4219999999999997</v>
      </c>
      <c r="O753" s="133">
        <v>220.11</v>
      </c>
      <c r="P753" s="120">
        <v>6.4219999999999997</v>
      </c>
      <c r="Q753" s="133">
        <v>220.11</v>
      </c>
      <c r="R753" s="121">
        <v>2.9176320930443866E-2</v>
      </c>
      <c r="S753" s="120">
        <v>64.31</v>
      </c>
      <c r="T753" s="150">
        <v>1.8763291990368451</v>
      </c>
      <c r="U753" s="150">
        <v>1750.5792558266319</v>
      </c>
      <c r="V753" s="151">
        <v>112.57975194221071</v>
      </c>
    </row>
    <row r="754" spans="1:22" ht="12.75" x14ac:dyDescent="0.2">
      <c r="A754" s="355"/>
      <c r="B754" s="43">
        <v>748</v>
      </c>
      <c r="C754" s="44" t="s">
        <v>172</v>
      </c>
      <c r="D754" s="44" t="s">
        <v>173</v>
      </c>
      <c r="E754" s="51" t="s">
        <v>552</v>
      </c>
      <c r="F754" s="51" t="s">
        <v>178</v>
      </c>
      <c r="G754" s="50">
        <v>7</v>
      </c>
      <c r="H754" s="50" t="s">
        <v>51</v>
      </c>
      <c r="I754" s="162">
        <f>SUM(J754:N754)</f>
        <v>12</v>
      </c>
      <c r="J754" s="162">
        <v>0.63100000000000001</v>
      </c>
      <c r="K754" s="162">
        <v>1.4303999999999999</v>
      </c>
      <c r="L754" s="162">
        <v>0.33800000000000002</v>
      </c>
      <c r="M754" s="162">
        <v>0</v>
      </c>
      <c r="N754" s="162">
        <v>9.6006</v>
      </c>
      <c r="O754" s="181">
        <v>328.92</v>
      </c>
      <c r="P754" s="162">
        <f>N754</f>
        <v>9.6006</v>
      </c>
      <c r="Q754" s="181">
        <f>O754</f>
        <v>328.92</v>
      </c>
      <c r="R754" s="182">
        <f>P754/Q754</f>
        <v>2.9188252462604886E-2</v>
      </c>
      <c r="S754" s="162">
        <v>43.4</v>
      </c>
      <c r="T754" s="163">
        <f>R754*S754</f>
        <v>1.266770156877052</v>
      </c>
      <c r="U754" s="163">
        <f>R754*60*1000</f>
        <v>1751.2951477562933</v>
      </c>
      <c r="V754" s="164">
        <f>U754*S754/1000</f>
        <v>76.006209412623122</v>
      </c>
    </row>
    <row r="755" spans="1:22" ht="12.75" x14ac:dyDescent="0.2">
      <c r="A755" s="355"/>
      <c r="B755" s="43">
        <v>749</v>
      </c>
      <c r="C755" s="44" t="s">
        <v>172</v>
      </c>
      <c r="D755" s="44" t="s">
        <v>173</v>
      </c>
      <c r="E755" s="51" t="s">
        <v>179</v>
      </c>
      <c r="F755" s="51" t="s">
        <v>178</v>
      </c>
      <c r="G755" s="50">
        <v>6</v>
      </c>
      <c r="H755" s="50" t="s">
        <v>51</v>
      </c>
      <c r="I755" s="162">
        <f>SUM(J755:N755)</f>
        <v>11.191000000000001</v>
      </c>
      <c r="J755" s="162">
        <v>0.78869999999999996</v>
      </c>
      <c r="K755" s="162">
        <v>0.92679999999999996</v>
      </c>
      <c r="L755" s="162">
        <v>-7.4700000000000003E-2</v>
      </c>
      <c r="M755" s="162">
        <v>0</v>
      </c>
      <c r="N755" s="162">
        <v>9.5502000000000002</v>
      </c>
      <c r="O755" s="181">
        <v>326.97000000000003</v>
      </c>
      <c r="P755" s="162">
        <f>N755</f>
        <v>9.5502000000000002</v>
      </c>
      <c r="Q755" s="181">
        <f>O755</f>
        <v>326.97000000000003</v>
      </c>
      <c r="R755" s="182">
        <f>P755/Q755</f>
        <v>2.9208184237085971E-2</v>
      </c>
      <c r="S755" s="162">
        <v>43.4</v>
      </c>
      <c r="T755" s="163">
        <f>R755*S755</f>
        <v>1.2676351958895311</v>
      </c>
      <c r="U755" s="163">
        <f>R755*60*1000</f>
        <v>1752.4910542251582</v>
      </c>
      <c r="V755" s="164">
        <f>U755*S755/1000</f>
        <v>76.058111753371861</v>
      </c>
    </row>
    <row r="756" spans="1:22" ht="12.75" x14ac:dyDescent="0.2">
      <c r="A756" s="355"/>
      <c r="B756" s="43">
        <v>750</v>
      </c>
      <c r="C756" s="72" t="s">
        <v>137</v>
      </c>
      <c r="D756" s="72" t="s">
        <v>138</v>
      </c>
      <c r="E756" s="119" t="s">
        <v>656</v>
      </c>
      <c r="F756" s="119"/>
      <c r="G756" s="118">
        <v>12</v>
      </c>
      <c r="H756" s="118">
        <v>1961</v>
      </c>
      <c r="I756" s="120">
        <v>17.398399999999999</v>
      </c>
      <c r="J756" s="120">
        <v>1.0679000000000001</v>
      </c>
      <c r="K756" s="120">
        <v>0.12</v>
      </c>
      <c r="L756" s="120">
        <v>0.17380000000000001</v>
      </c>
      <c r="M756" s="120">
        <v>1.2808999999999999</v>
      </c>
      <c r="N756" s="120">
        <v>14.755800000000001</v>
      </c>
      <c r="O756" s="133">
        <v>548.89</v>
      </c>
      <c r="P756" s="120">
        <v>16.036799999999999</v>
      </c>
      <c r="Q756" s="133">
        <v>548.89</v>
      </c>
      <c r="R756" s="121">
        <v>2.921678296197781E-2</v>
      </c>
      <c r="S756" s="120">
        <v>58.97</v>
      </c>
      <c r="T756" s="150">
        <v>1.7229136912678313</v>
      </c>
      <c r="U756" s="150">
        <v>1753.0069777186686</v>
      </c>
      <c r="V756" s="151">
        <v>103.3748214760699</v>
      </c>
    </row>
    <row r="757" spans="1:22" ht="12.75" x14ac:dyDescent="0.2">
      <c r="A757" s="355"/>
      <c r="B757" s="43">
        <v>751</v>
      </c>
      <c r="C757" s="72" t="s">
        <v>195</v>
      </c>
      <c r="D757" s="72" t="s">
        <v>372</v>
      </c>
      <c r="E757" s="119" t="s">
        <v>568</v>
      </c>
      <c r="F757" s="119" t="s">
        <v>40</v>
      </c>
      <c r="G757" s="118">
        <v>36</v>
      </c>
      <c r="H757" s="118" t="s">
        <v>51</v>
      </c>
      <c r="I757" s="120">
        <v>67.419179999999997</v>
      </c>
      <c r="J757" s="120">
        <v>3.8760000000000003</v>
      </c>
      <c r="K757" s="120">
        <v>5.1370399999999998</v>
      </c>
      <c r="L757" s="120">
        <v>-0.48682000000000003</v>
      </c>
      <c r="M757" s="120"/>
      <c r="N757" s="120">
        <v>58.892960000000002</v>
      </c>
      <c r="O757" s="133">
        <v>2009.0800000000002</v>
      </c>
      <c r="P757" s="120">
        <v>58.892960000000002</v>
      </c>
      <c r="Q757" s="133">
        <v>2009.0800000000002</v>
      </c>
      <c r="R757" s="121">
        <v>2.931339717681725E-2</v>
      </c>
      <c r="S757" s="120">
        <v>55.15</v>
      </c>
      <c r="T757" s="150">
        <v>1.6166338543014713</v>
      </c>
      <c r="U757" s="150">
        <v>1758.803830609035</v>
      </c>
      <c r="V757" s="151">
        <v>96.998031258088275</v>
      </c>
    </row>
    <row r="758" spans="1:22" ht="12.75" x14ac:dyDescent="0.2">
      <c r="A758" s="355"/>
      <c r="B758" s="43">
        <v>752</v>
      </c>
      <c r="C758" s="72" t="s">
        <v>357</v>
      </c>
      <c r="D758" s="72" t="s">
        <v>358</v>
      </c>
      <c r="E758" s="44" t="s">
        <v>471</v>
      </c>
      <c r="F758" s="82" t="s">
        <v>178</v>
      </c>
      <c r="G758" s="43">
        <v>8</v>
      </c>
      <c r="H758" s="43">
        <v>1955</v>
      </c>
      <c r="I758" s="46">
        <v>14.2</v>
      </c>
      <c r="J758" s="46">
        <v>0.85</v>
      </c>
      <c r="K758" s="46">
        <v>2.4</v>
      </c>
      <c r="L758" s="46">
        <v>-0.55000000000000004</v>
      </c>
      <c r="M758" s="46">
        <v>0</v>
      </c>
      <c r="N758" s="46">
        <v>11.47</v>
      </c>
      <c r="O758" s="45">
        <v>390.37</v>
      </c>
      <c r="P758" s="46">
        <v>11.47</v>
      </c>
      <c r="Q758" s="45">
        <v>390.37</v>
      </c>
      <c r="R758" s="141">
        <v>2.938E-2</v>
      </c>
      <c r="S758" s="46">
        <v>80</v>
      </c>
      <c r="T758" s="47">
        <v>2.35</v>
      </c>
      <c r="U758" s="47">
        <v>1762.94</v>
      </c>
      <c r="V758" s="91">
        <v>141.04</v>
      </c>
    </row>
    <row r="759" spans="1:22" ht="12.75" x14ac:dyDescent="0.2">
      <c r="A759" s="355"/>
      <c r="B759" s="43">
        <v>753</v>
      </c>
      <c r="C759" s="72" t="s">
        <v>357</v>
      </c>
      <c r="D759" s="72" t="s">
        <v>358</v>
      </c>
      <c r="E759" s="44" t="s">
        <v>601</v>
      </c>
      <c r="F759" s="82" t="s">
        <v>178</v>
      </c>
      <c r="G759" s="43">
        <v>15</v>
      </c>
      <c r="H759" s="43">
        <v>1960</v>
      </c>
      <c r="I759" s="46">
        <v>15.6</v>
      </c>
      <c r="J759" s="46">
        <v>0</v>
      </c>
      <c r="K759" s="46">
        <v>0</v>
      </c>
      <c r="L759" s="46">
        <v>0</v>
      </c>
      <c r="M759" s="46">
        <v>0</v>
      </c>
      <c r="N759" s="46">
        <v>15.6</v>
      </c>
      <c r="O759" s="45">
        <v>526.47</v>
      </c>
      <c r="P759" s="46">
        <v>15.6</v>
      </c>
      <c r="Q759" s="45">
        <v>526.47</v>
      </c>
      <c r="R759" s="141">
        <v>2.963E-2</v>
      </c>
      <c r="S759" s="46">
        <v>80</v>
      </c>
      <c r="T759" s="47">
        <v>2.37</v>
      </c>
      <c r="U759" s="47">
        <v>1777.88</v>
      </c>
      <c r="V759" s="91">
        <v>142.22999999999999</v>
      </c>
    </row>
    <row r="760" spans="1:22" ht="12.75" x14ac:dyDescent="0.2">
      <c r="A760" s="355"/>
      <c r="B760" s="43">
        <v>754</v>
      </c>
      <c r="C760" s="72" t="s">
        <v>236</v>
      </c>
      <c r="D760" s="72" t="s">
        <v>237</v>
      </c>
      <c r="E760" s="119" t="s">
        <v>827</v>
      </c>
      <c r="F760" s="119" t="s">
        <v>40</v>
      </c>
      <c r="G760" s="118">
        <v>8</v>
      </c>
      <c r="H760" s="118" t="s">
        <v>51</v>
      </c>
      <c r="I760" s="135">
        <v>10.867000000000001</v>
      </c>
      <c r="J760" s="135">
        <v>0</v>
      </c>
      <c r="K760" s="135">
        <v>0</v>
      </c>
      <c r="L760" s="135">
        <v>0</v>
      </c>
      <c r="M760" s="120">
        <v>0</v>
      </c>
      <c r="N760" s="120">
        <v>10.867000000000001</v>
      </c>
      <c r="O760" s="133">
        <v>366.13</v>
      </c>
      <c r="P760" s="120">
        <v>10.867000000000001</v>
      </c>
      <c r="Q760" s="133">
        <v>366.13</v>
      </c>
      <c r="R760" s="121">
        <v>2.96807145003141E-2</v>
      </c>
      <c r="S760" s="120">
        <v>64.31</v>
      </c>
      <c r="T760" s="150">
        <v>1.9087667495151999</v>
      </c>
      <c r="U760" s="150">
        <v>1780.8428700188458</v>
      </c>
      <c r="V760" s="151">
        <v>114.52600497091198</v>
      </c>
    </row>
    <row r="761" spans="1:22" ht="12.75" x14ac:dyDescent="0.2">
      <c r="A761" s="355"/>
      <c r="B761" s="43">
        <v>755</v>
      </c>
      <c r="C761" s="72" t="s">
        <v>195</v>
      </c>
      <c r="D761" s="72" t="s">
        <v>372</v>
      </c>
      <c r="E761" s="119" t="s">
        <v>422</v>
      </c>
      <c r="F761" s="119" t="s">
        <v>40</v>
      </c>
      <c r="G761" s="118">
        <v>12</v>
      </c>
      <c r="H761" s="118" t="s">
        <v>51</v>
      </c>
      <c r="I761" s="120">
        <v>20.006</v>
      </c>
      <c r="J761" s="120">
        <v>0</v>
      </c>
      <c r="K761" s="120">
        <v>0</v>
      </c>
      <c r="L761" s="120">
        <v>0</v>
      </c>
      <c r="M761" s="120"/>
      <c r="N761" s="120">
        <v>20.006</v>
      </c>
      <c r="O761" s="133">
        <v>671.81000000000006</v>
      </c>
      <c r="P761" s="120">
        <v>20.006</v>
      </c>
      <c r="Q761" s="133">
        <v>671.81000000000006</v>
      </c>
      <c r="R761" s="121">
        <v>2.9779253062621872E-2</v>
      </c>
      <c r="S761" s="120">
        <v>55.15</v>
      </c>
      <c r="T761" s="150">
        <v>1.6423258064035962</v>
      </c>
      <c r="U761" s="150">
        <v>1786.7551837573124</v>
      </c>
      <c r="V761" s="151">
        <v>98.539548384215763</v>
      </c>
    </row>
    <row r="762" spans="1:22" ht="12.75" x14ac:dyDescent="0.2">
      <c r="A762" s="355"/>
      <c r="B762" s="43">
        <v>756</v>
      </c>
      <c r="C762" s="72" t="s">
        <v>428</v>
      </c>
      <c r="D762" s="72" t="s">
        <v>434</v>
      </c>
      <c r="E762" s="119" t="s">
        <v>203</v>
      </c>
      <c r="F762" s="119" t="s">
        <v>40</v>
      </c>
      <c r="G762" s="118">
        <v>7</v>
      </c>
      <c r="H762" s="118">
        <v>1976</v>
      </c>
      <c r="I762" s="120">
        <v>11.488</v>
      </c>
      <c r="J762" s="120">
        <v>0.38617899999999999</v>
      </c>
      <c r="K762" s="120">
        <v>1.1477550000000001</v>
      </c>
      <c r="L762" s="120">
        <v>0.174821</v>
      </c>
      <c r="M762" s="120">
        <v>0.174821</v>
      </c>
      <c r="N762" s="120">
        <v>9.7792449999999995</v>
      </c>
      <c r="O762" s="133">
        <v>328.29</v>
      </c>
      <c r="P762" s="120">
        <v>9.7792449999999995</v>
      </c>
      <c r="Q762" s="133">
        <v>328.29</v>
      </c>
      <c r="R762" s="121">
        <v>2.9780000000000001E-2</v>
      </c>
      <c r="S762" s="120">
        <v>72.266999999999996</v>
      </c>
      <c r="T762" s="150">
        <v>2.1521112599999999</v>
      </c>
      <c r="U762" s="150">
        <v>1786.8</v>
      </c>
      <c r="V762" s="151">
        <v>129.1266756</v>
      </c>
    </row>
    <row r="763" spans="1:22" ht="12.75" x14ac:dyDescent="0.2">
      <c r="A763" s="355"/>
      <c r="B763" s="43">
        <v>757</v>
      </c>
      <c r="C763" s="72" t="s">
        <v>96</v>
      </c>
      <c r="D763" s="72" t="s">
        <v>97</v>
      </c>
      <c r="E763" s="119" t="s">
        <v>127</v>
      </c>
      <c r="F763" s="119"/>
      <c r="G763" s="118">
        <v>28</v>
      </c>
      <c r="H763" s="118">
        <v>1957</v>
      </c>
      <c r="I763" s="120">
        <v>43.77</v>
      </c>
      <c r="J763" s="120">
        <v>0</v>
      </c>
      <c r="K763" s="120">
        <v>0</v>
      </c>
      <c r="L763" s="120">
        <v>0</v>
      </c>
      <c r="M763" s="120">
        <v>0</v>
      </c>
      <c r="N763" s="120">
        <v>43.770001000000001</v>
      </c>
      <c r="O763" s="133">
        <v>1462.5</v>
      </c>
      <c r="P763" s="120">
        <v>38.938595559622243</v>
      </c>
      <c r="Q763" s="133">
        <v>1301.0899999999999</v>
      </c>
      <c r="R763" s="121">
        <v>2.9927672612672641E-2</v>
      </c>
      <c r="S763" s="120">
        <v>53.4</v>
      </c>
      <c r="T763" s="150">
        <v>1.5981377175167191</v>
      </c>
      <c r="U763" s="150">
        <v>1795.6603567603584</v>
      </c>
      <c r="V763" s="151">
        <v>95.888263051003136</v>
      </c>
    </row>
    <row r="764" spans="1:22" ht="12.75" x14ac:dyDescent="0.2">
      <c r="A764" s="355"/>
      <c r="B764" s="43">
        <v>758</v>
      </c>
      <c r="C764" s="72" t="s">
        <v>428</v>
      </c>
      <c r="D764" s="72" t="s">
        <v>434</v>
      </c>
      <c r="E764" s="119" t="s">
        <v>205</v>
      </c>
      <c r="F764" s="119" t="s">
        <v>40</v>
      </c>
      <c r="G764" s="118">
        <v>7</v>
      </c>
      <c r="H764" s="118">
        <v>1958</v>
      </c>
      <c r="I764" s="120">
        <v>12.09</v>
      </c>
      <c r="J764" s="120">
        <v>0.449125</v>
      </c>
      <c r="K764" s="120">
        <v>0.86304400000000003</v>
      </c>
      <c r="L764" s="120">
        <v>-0.143125</v>
      </c>
      <c r="M764" s="120">
        <v>0</v>
      </c>
      <c r="N764" s="120">
        <v>10.920956</v>
      </c>
      <c r="O764" s="133">
        <v>364.13</v>
      </c>
      <c r="P764" s="120">
        <v>10.920956</v>
      </c>
      <c r="Q764" s="133">
        <v>364.13</v>
      </c>
      <c r="R764" s="121">
        <v>2.9989999999999999E-2</v>
      </c>
      <c r="S764" s="120">
        <v>72.266999999999996</v>
      </c>
      <c r="T764" s="150">
        <v>2.1672873299999997</v>
      </c>
      <c r="U764" s="150">
        <v>1799.3999999999999</v>
      </c>
      <c r="V764" s="151">
        <v>130.03723979999998</v>
      </c>
    </row>
    <row r="765" spans="1:22" ht="12.75" x14ac:dyDescent="0.2">
      <c r="A765" s="355"/>
      <c r="B765" s="43">
        <v>759</v>
      </c>
      <c r="C765" s="72" t="s">
        <v>264</v>
      </c>
      <c r="D765" s="72" t="s">
        <v>265</v>
      </c>
      <c r="E765" s="72" t="s">
        <v>300</v>
      </c>
      <c r="F765" s="86" t="s">
        <v>40</v>
      </c>
      <c r="G765" s="73">
        <v>16</v>
      </c>
      <c r="H765" s="73">
        <v>1964</v>
      </c>
      <c r="I765" s="46">
        <v>18.21</v>
      </c>
      <c r="J765" s="46"/>
      <c r="K765" s="46"/>
      <c r="L765" s="46"/>
      <c r="M765" s="46">
        <v>0</v>
      </c>
      <c r="N765" s="46">
        <v>18.21</v>
      </c>
      <c r="O765" s="74">
        <v>606.77</v>
      </c>
      <c r="P765" s="46">
        <v>18.21</v>
      </c>
      <c r="Q765" s="74">
        <v>606.77</v>
      </c>
      <c r="R765" s="141">
        <v>3.0009999999999998E-2</v>
      </c>
      <c r="S765" s="46">
        <v>70.414000000000001</v>
      </c>
      <c r="T765" s="47">
        <v>2.11</v>
      </c>
      <c r="U765" s="47">
        <v>1800.68</v>
      </c>
      <c r="V765" s="91">
        <v>126.79</v>
      </c>
    </row>
    <row r="766" spans="1:22" ht="12.75" x14ac:dyDescent="0.2">
      <c r="A766" s="355"/>
      <c r="B766" s="43">
        <v>760</v>
      </c>
      <c r="C766" s="72" t="s">
        <v>608</v>
      </c>
      <c r="D766" s="72" t="s">
        <v>625</v>
      </c>
      <c r="E766" s="44" t="s">
        <v>623</v>
      </c>
      <c r="F766" s="82" t="s">
        <v>40</v>
      </c>
      <c r="G766" s="43">
        <v>43</v>
      </c>
      <c r="H766" s="43" t="s">
        <v>610</v>
      </c>
      <c r="I766" s="46">
        <v>32.119999999999997</v>
      </c>
      <c r="J766" s="46"/>
      <c r="K766" s="46"/>
      <c r="L766" s="46"/>
      <c r="M766" s="46"/>
      <c r="N766" s="46">
        <v>32.119999999999997</v>
      </c>
      <c r="O766" s="45">
        <v>1067.17</v>
      </c>
      <c r="P766" s="46">
        <v>32.119999999999997</v>
      </c>
      <c r="Q766" s="45">
        <v>1067.17</v>
      </c>
      <c r="R766" s="141">
        <v>3.0099999999999998E-2</v>
      </c>
      <c r="S766" s="46">
        <v>72.92</v>
      </c>
      <c r="T766" s="47">
        <v>2.19</v>
      </c>
      <c r="U766" s="47">
        <v>1805.9</v>
      </c>
      <c r="V766" s="91">
        <v>131.69</v>
      </c>
    </row>
    <row r="767" spans="1:22" ht="12.75" x14ac:dyDescent="0.2">
      <c r="A767" s="355"/>
      <c r="B767" s="43">
        <v>761</v>
      </c>
      <c r="C767" s="72" t="s">
        <v>210</v>
      </c>
      <c r="D767" s="72" t="s">
        <v>211</v>
      </c>
      <c r="E767" s="119" t="s">
        <v>810</v>
      </c>
      <c r="F767" s="119" t="s">
        <v>178</v>
      </c>
      <c r="G767" s="118">
        <v>24</v>
      </c>
      <c r="H767" s="118">
        <v>1981</v>
      </c>
      <c r="I767" s="120">
        <v>36.722999999999999</v>
      </c>
      <c r="J767" s="120">
        <v>1.474</v>
      </c>
      <c r="K767" s="120">
        <v>4.9770000000000003</v>
      </c>
      <c r="L767" s="120">
        <v>0.20899999999999999</v>
      </c>
      <c r="M767" s="120"/>
      <c r="N767" s="120">
        <v>30.062999999999999</v>
      </c>
      <c r="O767" s="133">
        <v>996.18</v>
      </c>
      <c r="P767" s="120">
        <v>30.062999999999999</v>
      </c>
      <c r="Q767" s="133">
        <v>996.18</v>
      </c>
      <c r="R767" s="121">
        <v>3.0178281033548155E-2</v>
      </c>
      <c r="S767" s="120">
        <v>71</v>
      </c>
      <c r="T767" s="150">
        <v>2.142657953381919</v>
      </c>
      <c r="U767" s="150">
        <v>1810.6968620128894</v>
      </c>
      <c r="V767" s="151">
        <v>128.55947720291516</v>
      </c>
    </row>
    <row r="768" spans="1:22" ht="12.75" x14ac:dyDescent="0.2">
      <c r="A768" s="355"/>
      <c r="B768" s="43">
        <v>762</v>
      </c>
      <c r="C768" s="72" t="s">
        <v>306</v>
      </c>
      <c r="D768" s="72" t="s">
        <v>307</v>
      </c>
      <c r="E768" s="250" t="s">
        <v>329</v>
      </c>
      <c r="F768" s="82" t="s">
        <v>40</v>
      </c>
      <c r="G768" s="251">
        <v>6</v>
      </c>
      <c r="H768" s="251" t="s">
        <v>330</v>
      </c>
      <c r="I768" s="46">
        <v>9.9</v>
      </c>
      <c r="J768" s="46">
        <v>0.4</v>
      </c>
      <c r="K768" s="46">
        <v>1.9</v>
      </c>
      <c r="L768" s="46">
        <v>0</v>
      </c>
      <c r="M768" s="46"/>
      <c r="N768" s="46">
        <v>7.6</v>
      </c>
      <c r="O768" s="252">
        <v>252.5</v>
      </c>
      <c r="P768" s="46">
        <v>7.6</v>
      </c>
      <c r="Q768" s="252">
        <v>252.5</v>
      </c>
      <c r="R768" s="141">
        <v>3.024E-2</v>
      </c>
      <c r="S768" s="46">
        <v>60</v>
      </c>
      <c r="T768" s="47">
        <v>1.81</v>
      </c>
      <c r="U768" s="47">
        <v>1814.36</v>
      </c>
      <c r="V768" s="91">
        <v>108.86</v>
      </c>
    </row>
    <row r="769" spans="1:22" ht="12.75" x14ac:dyDescent="0.2">
      <c r="A769" s="355"/>
      <c r="B769" s="43">
        <v>763</v>
      </c>
      <c r="C769" s="253" t="s">
        <v>528</v>
      </c>
      <c r="D769" s="253" t="s">
        <v>529</v>
      </c>
      <c r="E769" s="119" t="s">
        <v>586</v>
      </c>
      <c r="F769" s="119" t="s">
        <v>178</v>
      </c>
      <c r="G769" s="118">
        <v>4</v>
      </c>
      <c r="H769" s="118" t="s">
        <v>51</v>
      </c>
      <c r="I769" s="120">
        <v>4.5570000000000004</v>
      </c>
      <c r="J769" s="120">
        <v>0</v>
      </c>
      <c r="K769" s="120">
        <v>0</v>
      </c>
      <c r="L769" s="120">
        <v>0</v>
      </c>
      <c r="M769" s="120">
        <v>0</v>
      </c>
      <c r="N769" s="120">
        <v>4.5570000000000004</v>
      </c>
      <c r="O769" s="133">
        <v>150.56</v>
      </c>
      <c r="P769" s="120">
        <v>4.5570000000000004</v>
      </c>
      <c r="Q769" s="133">
        <v>150.56</v>
      </c>
      <c r="R769" s="121">
        <v>3.0267003188097771E-2</v>
      </c>
      <c r="S769" s="120">
        <v>71.83</v>
      </c>
      <c r="T769" s="150">
        <v>2.174078839001063</v>
      </c>
      <c r="U769" s="150">
        <v>1816.0201912858663</v>
      </c>
      <c r="V769" s="151">
        <v>130.44473034006378</v>
      </c>
    </row>
    <row r="770" spans="1:22" ht="12.75" x14ac:dyDescent="0.2">
      <c r="A770" s="355"/>
      <c r="B770" s="43">
        <v>764</v>
      </c>
      <c r="C770" s="72" t="s">
        <v>96</v>
      </c>
      <c r="D770" s="72" t="s">
        <v>97</v>
      </c>
      <c r="E770" s="119" t="s">
        <v>128</v>
      </c>
      <c r="F770" s="119"/>
      <c r="G770" s="118">
        <v>22</v>
      </c>
      <c r="H770" s="118">
        <v>1958</v>
      </c>
      <c r="I770" s="120">
        <v>46.57</v>
      </c>
      <c r="J770" s="120">
        <v>0</v>
      </c>
      <c r="K770" s="120">
        <v>0</v>
      </c>
      <c r="L770" s="120">
        <v>0</v>
      </c>
      <c r="M770" s="120">
        <v>0</v>
      </c>
      <c r="N770" s="120">
        <v>46.569999999999993</v>
      </c>
      <c r="O770" s="133">
        <v>1528.27</v>
      </c>
      <c r="P770" s="120">
        <v>33.936157812428434</v>
      </c>
      <c r="Q770" s="133">
        <v>1113.67</v>
      </c>
      <c r="R770" s="121">
        <v>3.0472364176487139E-2</v>
      </c>
      <c r="S770" s="120">
        <v>53.4</v>
      </c>
      <c r="T770" s="150">
        <v>1.6272242470244132</v>
      </c>
      <c r="U770" s="150">
        <v>1828.3418505892284</v>
      </c>
      <c r="V770" s="151">
        <v>97.633454821464795</v>
      </c>
    </row>
    <row r="771" spans="1:22" ht="12.75" x14ac:dyDescent="0.2">
      <c r="A771" s="355"/>
      <c r="B771" s="43">
        <v>765</v>
      </c>
      <c r="C771" s="72" t="s">
        <v>137</v>
      </c>
      <c r="D771" s="72" t="s">
        <v>138</v>
      </c>
      <c r="E771" s="119" t="s">
        <v>657</v>
      </c>
      <c r="F771" s="119"/>
      <c r="G771" s="118">
        <v>14</v>
      </c>
      <c r="H771" s="118">
        <v>1850</v>
      </c>
      <c r="I771" s="120">
        <v>19.7699</v>
      </c>
      <c r="J771" s="120">
        <v>0.33739999999999998</v>
      </c>
      <c r="K771" s="120">
        <v>0.05</v>
      </c>
      <c r="L771" s="120">
        <v>0.24099999999999999</v>
      </c>
      <c r="M771" s="120">
        <v>3.8593999999999999</v>
      </c>
      <c r="N771" s="120">
        <v>15.2821</v>
      </c>
      <c r="O771" s="133">
        <v>584.72</v>
      </c>
      <c r="P771" s="120">
        <v>17.8828</v>
      </c>
      <c r="Q771" s="133">
        <v>584.72</v>
      </c>
      <c r="R771" s="121">
        <v>3.0583527158297985E-2</v>
      </c>
      <c r="S771" s="120">
        <v>58.97</v>
      </c>
      <c r="T771" s="150">
        <v>1.8035105965248321</v>
      </c>
      <c r="U771" s="150">
        <v>1835.0116294978791</v>
      </c>
      <c r="V771" s="151">
        <v>108.21063579148992</v>
      </c>
    </row>
    <row r="772" spans="1:22" ht="12.75" x14ac:dyDescent="0.2">
      <c r="A772" s="355"/>
      <c r="B772" s="43">
        <v>766</v>
      </c>
      <c r="C772" s="253" t="s">
        <v>528</v>
      </c>
      <c r="D772" s="253" t="s">
        <v>529</v>
      </c>
      <c r="E772" s="119" t="s">
        <v>587</v>
      </c>
      <c r="F772" s="119" t="s">
        <v>178</v>
      </c>
      <c r="G772" s="118">
        <v>8</v>
      </c>
      <c r="H772" s="118" t="s">
        <v>51</v>
      </c>
      <c r="I772" s="120">
        <v>11.701000000000001</v>
      </c>
      <c r="J772" s="120">
        <v>0.158</v>
      </c>
      <c r="K772" s="120">
        <v>1.28</v>
      </c>
      <c r="L772" s="120">
        <v>9.7000000000000003E-2</v>
      </c>
      <c r="M772" s="120">
        <v>1.83</v>
      </c>
      <c r="N772" s="120">
        <v>8.3360000000000003</v>
      </c>
      <c r="O772" s="133">
        <v>329.04</v>
      </c>
      <c r="P772" s="120">
        <v>10.166</v>
      </c>
      <c r="Q772" s="133">
        <v>329.04</v>
      </c>
      <c r="R772" s="121">
        <v>3.0895939703379529E-2</v>
      </c>
      <c r="S772" s="120">
        <v>71.83</v>
      </c>
      <c r="T772" s="150">
        <v>2.2192553488937516</v>
      </c>
      <c r="U772" s="150">
        <v>1853.7563822027719</v>
      </c>
      <c r="V772" s="151">
        <v>133.15532093362509</v>
      </c>
    </row>
    <row r="773" spans="1:22" ht="12.75" x14ac:dyDescent="0.2">
      <c r="A773" s="355"/>
      <c r="B773" s="43">
        <v>767</v>
      </c>
      <c r="C773" s="72" t="s">
        <v>891</v>
      </c>
      <c r="D773" s="72" t="s">
        <v>892</v>
      </c>
      <c r="E773" s="44" t="s">
        <v>924</v>
      </c>
      <c r="F773" s="82" t="s">
        <v>40</v>
      </c>
      <c r="G773" s="43">
        <v>4</v>
      </c>
      <c r="H773" s="43">
        <v>1972</v>
      </c>
      <c r="I773" s="46">
        <v>6.4630000000000001</v>
      </c>
      <c r="J773" s="46">
        <v>0.42320000000000002</v>
      </c>
      <c r="K773" s="46">
        <v>0.69199999999999995</v>
      </c>
      <c r="L773" s="46">
        <v>-6.6200000000000037E-2</v>
      </c>
      <c r="M773" s="46"/>
      <c r="N773" s="46">
        <v>5.4139999999999997</v>
      </c>
      <c r="O773" s="45">
        <v>174.59</v>
      </c>
      <c r="P773" s="46">
        <v>5.4139999999999997</v>
      </c>
      <c r="Q773" s="45">
        <v>174.59</v>
      </c>
      <c r="R773" s="141">
        <v>3.1009794375393779E-2</v>
      </c>
      <c r="S773" s="46">
        <v>68.2</v>
      </c>
      <c r="T773" s="47">
        <v>2.1148679764018556</v>
      </c>
      <c r="U773" s="47">
        <v>1860.5876625236269</v>
      </c>
      <c r="V773" s="91">
        <v>126.89207858411137</v>
      </c>
    </row>
    <row r="774" spans="1:22" ht="12.75" x14ac:dyDescent="0.2">
      <c r="A774" s="355"/>
      <c r="B774" s="43">
        <v>768</v>
      </c>
      <c r="C774" s="72" t="s">
        <v>139</v>
      </c>
      <c r="D774" s="72" t="s">
        <v>140</v>
      </c>
      <c r="E774" s="119" t="s">
        <v>540</v>
      </c>
      <c r="F774" s="119" t="s">
        <v>40</v>
      </c>
      <c r="G774" s="118">
        <v>100</v>
      </c>
      <c r="H774" s="118">
        <v>1962</v>
      </c>
      <c r="I774" s="120">
        <v>45.700699999999998</v>
      </c>
      <c r="J774" s="120">
        <v>0.59670000000000001</v>
      </c>
      <c r="K774" s="120"/>
      <c r="L774" s="120">
        <v>-0.10768999999999999</v>
      </c>
      <c r="M774" s="120"/>
      <c r="N774" s="120">
        <v>45.103999999999999</v>
      </c>
      <c r="O774" s="133">
        <v>1449.8</v>
      </c>
      <c r="P774" s="120">
        <v>41.091999999999999</v>
      </c>
      <c r="Q774" s="133">
        <v>1320.85</v>
      </c>
      <c r="R774" s="121">
        <v>3.1110269901957074E-2</v>
      </c>
      <c r="S774" s="120">
        <v>51.6661</v>
      </c>
      <c r="T774" s="150">
        <v>1.6073463157815044</v>
      </c>
      <c r="U774" s="150">
        <v>1866.6161941174244</v>
      </c>
      <c r="V774" s="151">
        <v>96.440778946890262</v>
      </c>
    </row>
    <row r="775" spans="1:22" s="99" customFormat="1" ht="12.75" x14ac:dyDescent="0.2">
      <c r="A775" s="355"/>
      <c r="B775" s="43">
        <v>769</v>
      </c>
      <c r="C775" s="72" t="s">
        <v>357</v>
      </c>
      <c r="D775" s="72" t="s">
        <v>358</v>
      </c>
      <c r="E775" s="44" t="s">
        <v>364</v>
      </c>
      <c r="F775" s="82" t="s">
        <v>178</v>
      </c>
      <c r="G775" s="43">
        <v>12</v>
      </c>
      <c r="H775" s="43">
        <v>1965</v>
      </c>
      <c r="I775" s="46">
        <v>15.9</v>
      </c>
      <c r="J775" s="46">
        <v>1.2</v>
      </c>
      <c r="K775" s="46">
        <v>0.1</v>
      </c>
      <c r="L775" s="46">
        <v>0.2</v>
      </c>
      <c r="M775" s="46">
        <v>0</v>
      </c>
      <c r="N775" s="46">
        <v>14.4</v>
      </c>
      <c r="O775" s="45">
        <v>461.7</v>
      </c>
      <c r="P775" s="46">
        <v>14.4</v>
      </c>
      <c r="Q775" s="45">
        <v>461.7</v>
      </c>
      <c r="R775" s="141">
        <v>3.1189999999999999E-2</v>
      </c>
      <c r="S775" s="46">
        <v>80</v>
      </c>
      <c r="T775" s="47">
        <v>2.4900000000000002</v>
      </c>
      <c r="U775" s="47">
        <v>1871.22</v>
      </c>
      <c r="V775" s="91">
        <v>149.69999999999999</v>
      </c>
    </row>
    <row r="776" spans="1:22" ht="12.75" x14ac:dyDescent="0.2">
      <c r="A776" s="355"/>
      <c r="B776" s="43">
        <v>770</v>
      </c>
      <c r="C776" s="72" t="s">
        <v>306</v>
      </c>
      <c r="D776" s="72" t="s">
        <v>307</v>
      </c>
      <c r="E776" s="250" t="s">
        <v>328</v>
      </c>
      <c r="F776" s="82" t="s">
        <v>40</v>
      </c>
      <c r="G776" s="251">
        <v>8</v>
      </c>
      <c r="H776" s="251">
        <v>1959</v>
      </c>
      <c r="I776" s="46">
        <v>9.6</v>
      </c>
      <c r="J776" s="46">
        <v>0</v>
      </c>
      <c r="K776" s="46">
        <v>0</v>
      </c>
      <c r="L776" s="46">
        <v>0</v>
      </c>
      <c r="M776" s="46"/>
      <c r="N776" s="46">
        <v>9.6</v>
      </c>
      <c r="O776" s="252">
        <v>303.8</v>
      </c>
      <c r="P776" s="46">
        <v>8.1</v>
      </c>
      <c r="Q776" s="252">
        <v>256.89999999999998</v>
      </c>
      <c r="R776" s="141">
        <v>3.1379999999999998E-2</v>
      </c>
      <c r="S776" s="46">
        <v>60</v>
      </c>
      <c r="T776" s="47">
        <v>1.88</v>
      </c>
      <c r="U776" s="47">
        <v>1883.06</v>
      </c>
      <c r="V776" s="91">
        <v>112.98</v>
      </c>
    </row>
    <row r="777" spans="1:22" ht="12.75" x14ac:dyDescent="0.2">
      <c r="A777" s="355"/>
      <c r="B777" s="43">
        <v>771</v>
      </c>
      <c r="C777" s="72" t="s">
        <v>139</v>
      </c>
      <c r="D777" s="72" t="s">
        <v>140</v>
      </c>
      <c r="E777" s="119" t="s">
        <v>542</v>
      </c>
      <c r="F777" s="119" t="s">
        <v>40</v>
      </c>
      <c r="G777" s="118">
        <v>80</v>
      </c>
      <c r="H777" s="118">
        <v>1961</v>
      </c>
      <c r="I777" s="120">
        <v>45.436</v>
      </c>
      <c r="J777" s="120">
        <v>3.0089999999999999</v>
      </c>
      <c r="K777" s="120"/>
      <c r="L777" s="120">
        <v>9.0380000000000002E-2</v>
      </c>
      <c r="M777" s="120"/>
      <c r="N777" s="120">
        <v>42.427</v>
      </c>
      <c r="O777" s="133">
        <v>1344.61</v>
      </c>
      <c r="P777" s="120">
        <v>42.427</v>
      </c>
      <c r="Q777" s="133">
        <v>1344.61</v>
      </c>
      <c r="R777" s="121">
        <v>3.1553387227523225E-2</v>
      </c>
      <c r="S777" s="120">
        <v>51.6661</v>
      </c>
      <c r="T777" s="150">
        <v>1.6302404598359377</v>
      </c>
      <c r="U777" s="150">
        <v>1893.2032336513935</v>
      </c>
      <c r="V777" s="151">
        <v>97.814427590156271</v>
      </c>
    </row>
    <row r="778" spans="1:22" ht="12.75" x14ac:dyDescent="0.2">
      <c r="A778" s="355"/>
      <c r="B778" s="43">
        <v>772</v>
      </c>
      <c r="C778" s="72" t="s">
        <v>96</v>
      </c>
      <c r="D778" s="72" t="s">
        <v>97</v>
      </c>
      <c r="E778" s="119" t="s">
        <v>131</v>
      </c>
      <c r="F778" s="119"/>
      <c r="G778" s="118">
        <v>25</v>
      </c>
      <c r="H778" s="118">
        <v>1957</v>
      </c>
      <c r="I778" s="120">
        <v>49.31</v>
      </c>
      <c r="J778" s="120">
        <v>0</v>
      </c>
      <c r="K778" s="120">
        <v>0</v>
      </c>
      <c r="L778" s="120">
        <v>0</v>
      </c>
      <c r="M778" s="120">
        <v>0</v>
      </c>
      <c r="N778" s="120">
        <v>49.31</v>
      </c>
      <c r="O778" s="133">
        <v>1561.46</v>
      </c>
      <c r="P778" s="120">
        <v>49.31</v>
      </c>
      <c r="Q778" s="133">
        <v>1561.46</v>
      </c>
      <c r="R778" s="121">
        <v>3.1579419261460427E-2</v>
      </c>
      <c r="S778" s="120">
        <v>53.4</v>
      </c>
      <c r="T778" s="150">
        <v>1.6863409885619867</v>
      </c>
      <c r="U778" s="150">
        <v>1894.7651556876258</v>
      </c>
      <c r="V778" s="151">
        <v>101.18045931371921</v>
      </c>
    </row>
    <row r="779" spans="1:22" ht="12.75" x14ac:dyDescent="0.2">
      <c r="A779" s="355"/>
      <c r="B779" s="43">
        <v>773</v>
      </c>
      <c r="C779" s="72" t="s">
        <v>891</v>
      </c>
      <c r="D779" s="72" t="s">
        <v>892</v>
      </c>
      <c r="E779" s="78" t="s">
        <v>930</v>
      </c>
      <c r="F779" s="82" t="s">
        <v>40</v>
      </c>
      <c r="G779" s="43">
        <v>9</v>
      </c>
      <c r="H779" s="43">
        <v>1971</v>
      </c>
      <c r="I779" s="46">
        <v>8.8170000000000002</v>
      </c>
      <c r="J779" s="46">
        <v>0</v>
      </c>
      <c r="K779" s="46">
        <v>0</v>
      </c>
      <c r="L779" s="46">
        <v>0</v>
      </c>
      <c r="M779" s="46">
        <v>1.5870599999999999</v>
      </c>
      <c r="N779" s="46">
        <v>7.22994</v>
      </c>
      <c r="O779" s="45">
        <v>410.2</v>
      </c>
      <c r="P779" s="46">
        <v>8.8170000000000002</v>
      </c>
      <c r="Q779" s="45">
        <v>278.89999999999998</v>
      </c>
      <c r="R779" s="141">
        <v>3.1613481534600217E-2</v>
      </c>
      <c r="S779" s="46">
        <v>68.2</v>
      </c>
      <c r="T779" s="47">
        <v>2.1560394406597347</v>
      </c>
      <c r="U779" s="47">
        <v>1896.8088920760131</v>
      </c>
      <c r="V779" s="91">
        <v>129.36236643958409</v>
      </c>
    </row>
    <row r="780" spans="1:22" ht="12.75" x14ac:dyDescent="0.2">
      <c r="A780" s="355"/>
      <c r="B780" s="43">
        <v>774</v>
      </c>
      <c r="C780" s="72" t="s">
        <v>891</v>
      </c>
      <c r="D780" s="72" t="s">
        <v>892</v>
      </c>
      <c r="E780" s="78" t="s">
        <v>929</v>
      </c>
      <c r="F780" s="82" t="s">
        <v>40</v>
      </c>
      <c r="G780" s="43">
        <v>10</v>
      </c>
      <c r="H780" s="43">
        <v>1989</v>
      </c>
      <c r="I780" s="46">
        <v>6.4</v>
      </c>
      <c r="J780" s="46">
        <v>0.31740000000000002</v>
      </c>
      <c r="K780" s="46">
        <v>1.1240000000000001</v>
      </c>
      <c r="L780" s="46">
        <v>-1.1400000000000021E-2</v>
      </c>
      <c r="M780" s="46">
        <v>0.89451610000000004</v>
      </c>
      <c r="N780" s="46">
        <v>4.0754839</v>
      </c>
      <c r="O780" s="45">
        <v>493.98</v>
      </c>
      <c r="P780" s="46">
        <v>4.97</v>
      </c>
      <c r="Q780" s="45">
        <v>157.02000000000001</v>
      </c>
      <c r="R780" s="141">
        <v>3.1652018851101769E-2</v>
      </c>
      <c r="S780" s="46">
        <v>68.2</v>
      </c>
      <c r="T780" s="47">
        <v>2.1586676856451406</v>
      </c>
      <c r="U780" s="47">
        <v>1899.1211310661063</v>
      </c>
      <c r="V780" s="91">
        <v>129.52006113870846</v>
      </c>
    </row>
    <row r="781" spans="1:22" ht="12.75" x14ac:dyDescent="0.2">
      <c r="A781" s="355"/>
      <c r="B781" s="43">
        <v>775</v>
      </c>
      <c r="C781" s="72" t="s">
        <v>137</v>
      </c>
      <c r="D781" s="72" t="s">
        <v>138</v>
      </c>
      <c r="E781" s="119" t="s">
        <v>531</v>
      </c>
      <c r="F781" s="119"/>
      <c r="G781" s="118">
        <v>13</v>
      </c>
      <c r="H781" s="118">
        <v>1957</v>
      </c>
      <c r="I781" s="120">
        <v>27.873000000000001</v>
      </c>
      <c r="J781" s="120">
        <v>1.9865999999999999</v>
      </c>
      <c r="K781" s="120">
        <v>1.2017</v>
      </c>
      <c r="L781" s="120">
        <v>-0.38379999999999997</v>
      </c>
      <c r="M781" s="120">
        <v>4.5122999999999998</v>
      </c>
      <c r="N781" s="120">
        <v>20.5562</v>
      </c>
      <c r="O781" s="133">
        <v>761.32</v>
      </c>
      <c r="P781" s="120">
        <v>19.390799999999999</v>
      </c>
      <c r="Q781" s="133">
        <v>612.62</v>
      </c>
      <c r="R781" s="121">
        <v>3.1652247722895106E-2</v>
      </c>
      <c r="S781" s="120">
        <v>58.97</v>
      </c>
      <c r="T781" s="150">
        <v>1.8665330482191245</v>
      </c>
      <c r="U781" s="150">
        <v>1899.1348633737064</v>
      </c>
      <c r="V781" s="151">
        <v>111.99198289314747</v>
      </c>
    </row>
    <row r="782" spans="1:22" ht="12.75" x14ac:dyDescent="0.2">
      <c r="A782" s="355"/>
      <c r="B782" s="43">
        <v>776</v>
      </c>
      <c r="C782" s="72" t="s">
        <v>139</v>
      </c>
      <c r="D782" s="72" t="s">
        <v>140</v>
      </c>
      <c r="E782" s="119" t="s">
        <v>391</v>
      </c>
      <c r="F782" s="119" t="s">
        <v>40</v>
      </c>
      <c r="G782" s="118">
        <v>6</v>
      </c>
      <c r="H782" s="118">
        <v>1953</v>
      </c>
      <c r="I782" s="120">
        <v>6.0909999999999993</v>
      </c>
      <c r="J782" s="120">
        <v>0.20399999999999999</v>
      </c>
      <c r="K782" s="120"/>
      <c r="L782" s="120">
        <v>4.9000000000000002E-2</v>
      </c>
      <c r="M782" s="120"/>
      <c r="N782" s="120">
        <v>5.8869999999999996</v>
      </c>
      <c r="O782" s="133">
        <v>272.16000000000003</v>
      </c>
      <c r="P782" s="120">
        <v>4.5408900000000001</v>
      </c>
      <c r="Q782" s="133">
        <v>142.96</v>
      </c>
      <c r="R782" s="121">
        <v>3.1763360380526018E-2</v>
      </c>
      <c r="S782" s="120">
        <v>51.6661</v>
      </c>
      <c r="T782" s="150">
        <v>1.6410889537562954</v>
      </c>
      <c r="U782" s="150">
        <v>1905.801622831561</v>
      </c>
      <c r="V782" s="151">
        <v>98.465337225377709</v>
      </c>
    </row>
    <row r="783" spans="1:22" ht="12.75" x14ac:dyDescent="0.2">
      <c r="A783" s="355"/>
      <c r="B783" s="43">
        <v>777</v>
      </c>
      <c r="C783" s="44" t="s">
        <v>172</v>
      </c>
      <c r="D783" s="44" t="s">
        <v>173</v>
      </c>
      <c r="E783" s="51" t="s">
        <v>180</v>
      </c>
      <c r="F783" s="51" t="s">
        <v>178</v>
      </c>
      <c r="G783" s="50">
        <v>5</v>
      </c>
      <c r="H783" s="50" t="s">
        <v>51</v>
      </c>
      <c r="I783" s="162">
        <f>SUM(J783:N783)</f>
        <v>7.4</v>
      </c>
      <c r="J783" s="162">
        <v>0.3155</v>
      </c>
      <c r="K783" s="162">
        <v>0.85440000000000005</v>
      </c>
      <c r="L783" s="162">
        <v>4.1500000000000002E-2</v>
      </c>
      <c r="M783" s="162">
        <v>0</v>
      </c>
      <c r="N783" s="162">
        <v>6.1886000000000001</v>
      </c>
      <c r="O783" s="181">
        <v>192.6</v>
      </c>
      <c r="P783" s="162">
        <f>N783</f>
        <v>6.1886000000000001</v>
      </c>
      <c r="Q783" s="181">
        <f>O783</f>
        <v>192.6</v>
      </c>
      <c r="R783" s="182">
        <f>P783/Q783</f>
        <v>3.2131879543094495E-2</v>
      </c>
      <c r="S783" s="162">
        <v>43.4</v>
      </c>
      <c r="T783" s="163">
        <f>R783*S783</f>
        <v>1.3945235721703011</v>
      </c>
      <c r="U783" s="163">
        <f>R783*60*1000</f>
        <v>1927.9127725856697</v>
      </c>
      <c r="V783" s="164">
        <f>U783*S783/1000</f>
        <v>83.671414330218056</v>
      </c>
    </row>
    <row r="784" spans="1:22" ht="12.75" x14ac:dyDescent="0.2">
      <c r="A784" s="355"/>
      <c r="B784" s="43">
        <v>778</v>
      </c>
      <c r="C784" s="72" t="s">
        <v>139</v>
      </c>
      <c r="D784" s="72" t="s">
        <v>140</v>
      </c>
      <c r="E784" s="119" t="s">
        <v>541</v>
      </c>
      <c r="F784" s="119" t="s">
        <v>40</v>
      </c>
      <c r="G784" s="118">
        <v>47</v>
      </c>
      <c r="H784" s="118">
        <v>1962</v>
      </c>
      <c r="I784" s="120">
        <v>68.707000000000008</v>
      </c>
      <c r="J784" s="120">
        <v>3.4169999999999998</v>
      </c>
      <c r="K784" s="120"/>
      <c r="L784" s="120">
        <v>-0.80879000000000001</v>
      </c>
      <c r="M784" s="120"/>
      <c r="N784" s="120">
        <v>65.290000000000006</v>
      </c>
      <c r="O784" s="133">
        <v>2030.66</v>
      </c>
      <c r="P784" s="120">
        <v>60.575539999999997</v>
      </c>
      <c r="Q784" s="133">
        <v>1884.03</v>
      </c>
      <c r="R784" s="121">
        <v>3.2152110104403858E-2</v>
      </c>
      <c r="S784" s="120">
        <v>51.6661</v>
      </c>
      <c r="T784" s="150">
        <v>1.6611741358651402</v>
      </c>
      <c r="U784" s="150">
        <v>1929.1266062642314</v>
      </c>
      <c r="V784" s="151">
        <v>99.670448151908403</v>
      </c>
    </row>
    <row r="785" spans="1:22" ht="12.75" x14ac:dyDescent="0.2">
      <c r="A785" s="355"/>
      <c r="B785" s="43">
        <v>779</v>
      </c>
      <c r="C785" s="72" t="s">
        <v>264</v>
      </c>
      <c r="D785" s="72" t="s">
        <v>265</v>
      </c>
      <c r="E785" s="72" t="s">
        <v>302</v>
      </c>
      <c r="F785" s="86" t="s">
        <v>40</v>
      </c>
      <c r="G785" s="73">
        <v>24</v>
      </c>
      <c r="H785" s="73">
        <v>1961</v>
      </c>
      <c r="I785" s="46">
        <v>29.47</v>
      </c>
      <c r="J785" s="46"/>
      <c r="K785" s="46"/>
      <c r="L785" s="46"/>
      <c r="M785" s="46">
        <v>0</v>
      </c>
      <c r="N785" s="46">
        <v>29.47</v>
      </c>
      <c r="O785" s="74">
        <v>909.58</v>
      </c>
      <c r="P785" s="46">
        <v>29.47</v>
      </c>
      <c r="Q785" s="74">
        <v>909.58</v>
      </c>
      <c r="R785" s="141">
        <v>3.2399999999999998E-2</v>
      </c>
      <c r="S785" s="46">
        <v>70.414000000000001</v>
      </c>
      <c r="T785" s="47">
        <v>2.2799999999999998</v>
      </c>
      <c r="U785" s="47">
        <v>1943.97</v>
      </c>
      <c r="V785" s="91">
        <v>136.88</v>
      </c>
    </row>
    <row r="786" spans="1:22" ht="12.75" x14ac:dyDescent="0.2">
      <c r="A786" s="355"/>
      <c r="B786" s="43">
        <v>780</v>
      </c>
      <c r="C786" s="72" t="s">
        <v>137</v>
      </c>
      <c r="D786" s="72" t="s">
        <v>138</v>
      </c>
      <c r="E786" s="119" t="s">
        <v>658</v>
      </c>
      <c r="F786" s="119"/>
      <c r="G786" s="118">
        <v>15</v>
      </c>
      <c r="H786" s="118">
        <v>1911</v>
      </c>
      <c r="I786" s="120">
        <v>31.6297</v>
      </c>
      <c r="J786" s="120">
        <v>1.6065</v>
      </c>
      <c r="K786" s="120">
        <v>0.21</v>
      </c>
      <c r="L786" s="120">
        <v>0</v>
      </c>
      <c r="M786" s="120">
        <v>5.5119999999999996</v>
      </c>
      <c r="N786" s="120">
        <v>24.301200000000001</v>
      </c>
      <c r="O786" s="133">
        <v>891.28</v>
      </c>
      <c r="P786" s="120">
        <v>25.500299999999999</v>
      </c>
      <c r="Q786" s="133">
        <v>783.01</v>
      </c>
      <c r="R786" s="121">
        <v>3.2567017024048225E-2</v>
      </c>
      <c r="S786" s="120">
        <v>58.97</v>
      </c>
      <c r="T786" s="150">
        <v>1.9204769939081239</v>
      </c>
      <c r="U786" s="150">
        <v>1954.0210214428935</v>
      </c>
      <c r="V786" s="151">
        <v>115.22861963448742</v>
      </c>
    </row>
    <row r="787" spans="1:22" ht="12.75" x14ac:dyDescent="0.2">
      <c r="A787" s="355"/>
      <c r="B787" s="43">
        <v>781</v>
      </c>
      <c r="C787" s="249" t="s">
        <v>141</v>
      </c>
      <c r="D787" s="249" t="s">
        <v>142</v>
      </c>
      <c r="E787" s="128" t="s">
        <v>409</v>
      </c>
      <c r="F787" s="129"/>
      <c r="G787" s="132">
        <v>4</v>
      </c>
      <c r="H787" s="131" t="s">
        <v>51</v>
      </c>
      <c r="I787" s="175">
        <v>8.85</v>
      </c>
      <c r="J787" s="171">
        <v>0.14000000000000001</v>
      </c>
      <c r="K787" s="171">
        <v>1.45</v>
      </c>
      <c r="L787" s="171"/>
      <c r="M787" s="171">
        <v>1.3068</v>
      </c>
      <c r="N787" s="171">
        <v>5.9531999999999998</v>
      </c>
      <c r="O787" s="176">
        <v>220.87</v>
      </c>
      <c r="P787" s="171">
        <v>7.26</v>
      </c>
      <c r="Q787" s="176">
        <v>220.87</v>
      </c>
      <c r="R787" s="173">
        <v>3.2870014035405438E-2</v>
      </c>
      <c r="S787" s="154">
        <v>61.8</v>
      </c>
      <c r="T787" s="155">
        <v>2.0313668673880558</v>
      </c>
      <c r="U787" s="155">
        <v>1972.2008421243263</v>
      </c>
      <c r="V787" s="156">
        <v>121.88201204328337</v>
      </c>
    </row>
    <row r="788" spans="1:22" ht="12.75" x14ac:dyDescent="0.2">
      <c r="A788" s="355"/>
      <c r="B788" s="43">
        <v>782</v>
      </c>
      <c r="C788" s="254" t="s">
        <v>32</v>
      </c>
      <c r="D788" s="254" t="s">
        <v>33</v>
      </c>
      <c r="E788" s="110" t="s">
        <v>91</v>
      </c>
      <c r="F788" s="110"/>
      <c r="G788" s="109">
        <v>6</v>
      </c>
      <c r="H788" s="109">
        <v>1959</v>
      </c>
      <c r="I788" s="111">
        <v>11.972</v>
      </c>
      <c r="J788" s="111">
        <v>0.94614600000000004</v>
      </c>
      <c r="K788" s="111">
        <v>0.91288800000000003</v>
      </c>
      <c r="L788" s="111">
        <v>-0.13014600000000001</v>
      </c>
      <c r="M788" s="111">
        <v>0</v>
      </c>
      <c r="N788" s="111">
        <v>10.243112</v>
      </c>
      <c r="O788" s="169">
        <v>310.93</v>
      </c>
      <c r="P788" s="111">
        <v>10.243112</v>
      </c>
      <c r="Q788" s="169">
        <v>310.93</v>
      </c>
      <c r="R788" s="170">
        <v>3.2943466375068342E-2</v>
      </c>
      <c r="S788" s="111">
        <v>55</v>
      </c>
      <c r="T788" s="111">
        <v>1.8118906506287589</v>
      </c>
      <c r="U788" s="111">
        <v>1976.6079825041006</v>
      </c>
      <c r="V788" s="112">
        <v>108.71343903772554</v>
      </c>
    </row>
    <row r="789" spans="1:22" ht="12.75" x14ac:dyDescent="0.2">
      <c r="A789" s="355"/>
      <c r="B789" s="43">
        <v>783</v>
      </c>
      <c r="C789" s="72" t="s">
        <v>182</v>
      </c>
      <c r="D789" s="72" t="s">
        <v>183</v>
      </c>
      <c r="E789" s="119" t="s">
        <v>194</v>
      </c>
      <c r="F789" s="119" t="s">
        <v>40</v>
      </c>
      <c r="G789" s="118">
        <v>4</v>
      </c>
      <c r="H789" s="118" t="s">
        <v>51</v>
      </c>
      <c r="I789" s="120">
        <v>4.4690000000000003</v>
      </c>
      <c r="J789" s="120">
        <v>0</v>
      </c>
      <c r="K789" s="120">
        <v>0</v>
      </c>
      <c r="L789" s="120">
        <v>0</v>
      </c>
      <c r="M789" s="120">
        <v>0</v>
      </c>
      <c r="N789" s="120">
        <v>4.4690000000000003</v>
      </c>
      <c r="O789" s="133">
        <v>135.59</v>
      </c>
      <c r="P789" s="120">
        <v>4.4690000000000003</v>
      </c>
      <c r="Q789" s="133">
        <v>135.59</v>
      </c>
      <c r="R789" s="121">
        <v>3.2959657791872557E-2</v>
      </c>
      <c r="S789" s="120">
        <v>60.2</v>
      </c>
      <c r="T789" s="150">
        <v>1.9841713990707279</v>
      </c>
      <c r="U789" s="150">
        <v>1977.5794675123534</v>
      </c>
      <c r="V789" s="151">
        <v>119.05028394424369</v>
      </c>
    </row>
    <row r="790" spans="1:22" ht="12.75" x14ac:dyDescent="0.2">
      <c r="A790" s="355"/>
      <c r="B790" s="43">
        <v>784</v>
      </c>
      <c r="C790" s="72" t="s">
        <v>264</v>
      </c>
      <c r="D790" s="72" t="s">
        <v>265</v>
      </c>
      <c r="E790" s="72" t="s">
        <v>304</v>
      </c>
      <c r="F790" s="86" t="s">
        <v>40</v>
      </c>
      <c r="G790" s="73">
        <v>6</v>
      </c>
      <c r="H790" s="73">
        <v>1962</v>
      </c>
      <c r="I790" s="46">
        <v>10.29</v>
      </c>
      <c r="J790" s="46"/>
      <c r="K790" s="46"/>
      <c r="L790" s="46"/>
      <c r="M790" s="46">
        <v>0</v>
      </c>
      <c r="N790" s="46">
        <v>10.29</v>
      </c>
      <c r="O790" s="74">
        <v>312.16000000000003</v>
      </c>
      <c r="P790" s="46">
        <v>10.29</v>
      </c>
      <c r="Q790" s="74">
        <v>312.16000000000003</v>
      </c>
      <c r="R790" s="141">
        <v>3.2960000000000003E-2</v>
      </c>
      <c r="S790" s="46">
        <v>70.414000000000001</v>
      </c>
      <c r="T790" s="47">
        <v>2.3199999999999998</v>
      </c>
      <c r="U790" s="47">
        <v>1977.83</v>
      </c>
      <c r="V790" s="91">
        <v>139.27000000000001</v>
      </c>
    </row>
    <row r="791" spans="1:22" ht="12.75" x14ac:dyDescent="0.2">
      <c r="A791" s="355"/>
      <c r="B791" s="43">
        <v>785</v>
      </c>
      <c r="C791" s="72" t="s">
        <v>306</v>
      </c>
      <c r="D791" s="72" t="s">
        <v>307</v>
      </c>
      <c r="E791" s="250" t="s">
        <v>331</v>
      </c>
      <c r="F791" s="82" t="s">
        <v>40</v>
      </c>
      <c r="G791" s="251">
        <v>9</v>
      </c>
      <c r="H791" s="251" t="s">
        <v>330</v>
      </c>
      <c r="I791" s="46">
        <v>8.4</v>
      </c>
      <c r="J791" s="46">
        <v>0</v>
      </c>
      <c r="K791" s="46">
        <v>0</v>
      </c>
      <c r="L791" s="46">
        <v>0</v>
      </c>
      <c r="M791" s="46">
        <v>0.8</v>
      </c>
      <c r="N791" s="46">
        <v>7.6</v>
      </c>
      <c r="O791" s="252">
        <v>255.1</v>
      </c>
      <c r="P791" s="46">
        <v>8.4</v>
      </c>
      <c r="Q791" s="252">
        <v>255.1</v>
      </c>
      <c r="R791" s="141">
        <v>3.2960000000000003E-2</v>
      </c>
      <c r="S791" s="46">
        <v>60</v>
      </c>
      <c r="T791" s="47">
        <v>1.98</v>
      </c>
      <c r="U791" s="47">
        <v>1977.66</v>
      </c>
      <c r="V791" s="91">
        <v>118.66</v>
      </c>
    </row>
    <row r="792" spans="1:22" ht="12.75" x14ac:dyDescent="0.2">
      <c r="A792" s="355"/>
      <c r="B792" s="43">
        <v>786</v>
      </c>
      <c r="C792" s="72" t="s">
        <v>357</v>
      </c>
      <c r="D792" s="72" t="s">
        <v>358</v>
      </c>
      <c r="E792" s="44" t="s">
        <v>602</v>
      </c>
      <c r="F792" s="82" t="s">
        <v>178</v>
      </c>
      <c r="G792" s="43">
        <v>12</v>
      </c>
      <c r="H792" s="43">
        <v>1960</v>
      </c>
      <c r="I792" s="46">
        <v>17.600000000000001</v>
      </c>
      <c r="J792" s="46">
        <v>0</v>
      </c>
      <c r="K792" s="46">
        <v>0</v>
      </c>
      <c r="L792" s="46">
        <v>0</v>
      </c>
      <c r="M792" s="46">
        <v>0</v>
      </c>
      <c r="N792" s="46">
        <v>17.600000000000001</v>
      </c>
      <c r="O792" s="45">
        <v>533.37</v>
      </c>
      <c r="P792" s="46">
        <v>17.600000000000001</v>
      </c>
      <c r="Q792" s="45">
        <v>533.37</v>
      </c>
      <c r="R792" s="141">
        <v>3.3000000000000002E-2</v>
      </c>
      <c r="S792" s="46">
        <v>80</v>
      </c>
      <c r="T792" s="47">
        <v>2.64</v>
      </c>
      <c r="U792" s="47">
        <v>1979.86</v>
      </c>
      <c r="V792" s="91">
        <v>158.38999999999999</v>
      </c>
    </row>
    <row r="793" spans="1:22" ht="12.75" x14ac:dyDescent="0.2">
      <c r="A793" s="355"/>
      <c r="B793" s="43">
        <v>787</v>
      </c>
      <c r="C793" s="254" t="s">
        <v>198</v>
      </c>
      <c r="D793" s="255" t="s">
        <v>200</v>
      </c>
      <c r="E793" s="119" t="s">
        <v>576</v>
      </c>
      <c r="F793" s="119" t="s">
        <v>178</v>
      </c>
      <c r="G793" s="118">
        <v>12</v>
      </c>
      <c r="H793" s="118" t="s">
        <v>51</v>
      </c>
      <c r="I793" s="120">
        <v>19.376991</v>
      </c>
      <c r="J793" s="120">
        <v>0.85705399999999998</v>
      </c>
      <c r="K793" s="120">
        <v>1.022581</v>
      </c>
      <c r="L793" s="120">
        <v>9.946E-3</v>
      </c>
      <c r="M793" s="120">
        <v>0</v>
      </c>
      <c r="N793" s="120">
        <v>17.487410000000001</v>
      </c>
      <c r="O793" s="133">
        <v>529.87</v>
      </c>
      <c r="P793" s="120">
        <v>17.487410000000001</v>
      </c>
      <c r="Q793" s="133">
        <v>529.87</v>
      </c>
      <c r="R793" s="121">
        <v>3.3003208334119689E-2</v>
      </c>
      <c r="S793" s="120">
        <v>57.552</v>
      </c>
      <c r="T793" s="150">
        <v>1.8994006460452564</v>
      </c>
      <c r="U793" s="150">
        <v>1980.1925000471813</v>
      </c>
      <c r="V793" s="151">
        <v>113.96403876271539</v>
      </c>
    </row>
    <row r="794" spans="1:22" ht="12.75" x14ac:dyDescent="0.2">
      <c r="A794" s="355"/>
      <c r="B794" s="43">
        <v>788</v>
      </c>
      <c r="C794" s="72" t="s">
        <v>195</v>
      </c>
      <c r="D794" s="72" t="s">
        <v>372</v>
      </c>
      <c r="E794" s="119" t="s">
        <v>571</v>
      </c>
      <c r="F794" s="119" t="s">
        <v>40</v>
      </c>
      <c r="G794" s="118">
        <v>7</v>
      </c>
      <c r="H794" s="118">
        <v>1986</v>
      </c>
      <c r="I794" s="120">
        <v>14.893819999999998</v>
      </c>
      <c r="J794" s="120">
        <v>1.224</v>
      </c>
      <c r="K794" s="120">
        <v>1.334686</v>
      </c>
      <c r="L794" s="120">
        <v>-7.918E-2</v>
      </c>
      <c r="M794" s="120"/>
      <c r="N794" s="120">
        <v>12.414313999999999</v>
      </c>
      <c r="O794" s="133">
        <v>374.89</v>
      </c>
      <c r="P794" s="120">
        <v>12.414313999999999</v>
      </c>
      <c r="Q794" s="133">
        <v>374.89</v>
      </c>
      <c r="R794" s="121">
        <v>3.3114550934940916E-2</v>
      </c>
      <c r="S794" s="120">
        <v>55.15</v>
      </c>
      <c r="T794" s="150">
        <v>1.8262674840619915</v>
      </c>
      <c r="U794" s="150">
        <v>1986.873056096455</v>
      </c>
      <c r="V794" s="151">
        <v>109.57604904371949</v>
      </c>
    </row>
    <row r="795" spans="1:22" ht="12.75" x14ac:dyDescent="0.2">
      <c r="A795" s="355"/>
      <c r="B795" s="43">
        <v>789</v>
      </c>
      <c r="C795" s="254" t="s">
        <v>198</v>
      </c>
      <c r="D795" s="255" t="s">
        <v>200</v>
      </c>
      <c r="E795" s="119" t="s">
        <v>575</v>
      </c>
      <c r="F795" s="119" t="s">
        <v>178</v>
      </c>
      <c r="G795" s="118">
        <v>6</v>
      </c>
      <c r="H795" s="118" t="s">
        <v>51</v>
      </c>
      <c r="I795" s="120">
        <v>5.3111740000000003</v>
      </c>
      <c r="J795" s="120">
        <v>7.8674999999999995E-2</v>
      </c>
      <c r="K795" s="120">
        <v>0.02</v>
      </c>
      <c r="L795" s="120">
        <v>0</v>
      </c>
      <c r="M795" s="120">
        <v>0</v>
      </c>
      <c r="N795" s="120">
        <v>5.2124990000000002</v>
      </c>
      <c r="O795" s="133">
        <v>156.38999999999999</v>
      </c>
      <c r="P795" s="120">
        <v>5.2124990000000002</v>
      </c>
      <c r="Q795" s="133">
        <v>156.38999999999999</v>
      </c>
      <c r="R795" s="121">
        <v>3.3330129803695895E-2</v>
      </c>
      <c r="S795" s="120">
        <v>57.552</v>
      </c>
      <c r="T795" s="150">
        <v>1.9182156304623061</v>
      </c>
      <c r="U795" s="150">
        <v>1999.8077882217538</v>
      </c>
      <c r="V795" s="151">
        <v>115.09293782773837</v>
      </c>
    </row>
    <row r="796" spans="1:22" ht="12.75" x14ac:dyDescent="0.2">
      <c r="A796" s="355"/>
      <c r="B796" s="43">
        <v>790</v>
      </c>
      <c r="C796" s="44" t="s">
        <v>172</v>
      </c>
      <c r="D796" s="44" t="s">
        <v>173</v>
      </c>
      <c r="E796" s="51" t="s">
        <v>554</v>
      </c>
      <c r="F796" s="51" t="s">
        <v>178</v>
      </c>
      <c r="G796" s="50">
        <v>12</v>
      </c>
      <c r="H796" s="50" t="s">
        <v>51</v>
      </c>
      <c r="I796" s="162">
        <f>SUM(J796:N796)</f>
        <v>18.899999999999999</v>
      </c>
      <c r="J796" s="162">
        <v>1.0306</v>
      </c>
      <c r="K796" s="162">
        <v>0</v>
      </c>
      <c r="L796" s="162">
        <v>0.19339999999999999</v>
      </c>
      <c r="M796" s="162">
        <v>0</v>
      </c>
      <c r="N796" s="162">
        <v>17.675999999999998</v>
      </c>
      <c r="O796" s="181">
        <v>529.6</v>
      </c>
      <c r="P796" s="162">
        <f>N796</f>
        <v>17.675999999999998</v>
      </c>
      <c r="Q796" s="181">
        <f>O796</f>
        <v>529.6</v>
      </c>
      <c r="R796" s="182">
        <f>P796/Q796</f>
        <v>3.3376132930513593E-2</v>
      </c>
      <c r="S796" s="162">
        <v>43.4</v>
      </c>
      <c r="T796" s="163">
        <f>R796*S796</f>
        <v>1.4485241691842898</v>
      </c>
      <c r="U796" s="163">
        <f>R796*60*1000</f>
        <v>2002.5679758308156</v>
      </c>
      <c r="V796" s="164">
        <f>U796*S796/1000</f>
        <v>86.911450151057394</v>
      </c>
    </row>
    <row r="797" spans="1:22" ht="12.75" x14ac:dyDescent="0.2">
      <c r="A797" s="355"/>
      <c r="B797" s="43">
        <v>791</v>
      </c>
      <c r="C797" s="72" t="s">
        <v>891</v>
      </c>
      <c r="D797" s="72" t="s">
        <v>892</v>
      </c>
      <c r="E797" s="78" t="s">
        <v>229</v>
      </c>
      <c r="F797" s="82" t="s">
        <v>40</v>
      </c>
      <c r="G797" s="43">
        <v>8</v>
      </c>
      <c r="H797" s="43">
        <v>1982</v>
      </c>
      <c r="I797" s="46">
        <v>11.266</v>
      </c>
      <c r="J797" s="46">
        <v>0.52900000000000003</v>
      </c>
      <c r="K797" s="46">
        <v>-0.01</v>
      </c>
      <c r="L797" s="46">
        <v>-0.22300000000000003</v>
      </c>
      <c r="M797" s="46"/>
      <c r="N797" s="46">
        <v>10.97</v>
      </c>
      <c r="O797" s="45">
        <v>328.66</v>
      </c>
      <c r="P797" s="46">
        <v>10.97</v>
      </c>
      <c r="Q797" s="45">
        <v>328.66</v>
      </c>
      <c r="R797" s="141">
        <v>3.3377958984969265E-2</v>
      </c>
      <c r="S797" s="46">
        <v>68.2</v>
      </c>
      <c r="T797" s="47">
        <v>2.2763768027749038</v>
      </c>
      <c r="U797" s="47">
        <v>2002.6775390981556</v>
      </c>
      <c r="V797" s="91">
        <v>136.58260816649423</v>
      </c>
    </row>
    <row r="798" spans="1:22" ht="12.75" x14ac:dyDescent="0.2">
      <c r="A798" s="355"/>
      <c r="B798" s="43">
        <v>792</v>
      </c>
      <c r="C798" s="44" t="s">
        <v>172</v>
      </c>
      <c r="D798" s="44" t="s">
        <v>173</v>
      </c>
      <c r="E798" s="51" t="s">
        <v>702</v>
      </c>
      <c r="F798" s="51" t="s">
        <v>178</v>
      </c>
      <c r="G798" s="50">
        <v>4</v>
      </c>
      <c r="H798" s="50" t="s">
        <v>51</v>
      </c>
      <c r="I798" s="162">
        <f>SUM(J798:N798)</f>
        <v>8.6999999999999993</v>
      </c>
      <c r="J798" s="162">
        <v>0.37330000000000002</v>
      </c>
      <c r="K798" s="162">
        <v>0.74639999999999995</v>
      </c>
      <c r="L798" s="162">
        <v>-6.7299999999999999E-2</v>
      </c>
      <c r="M798" s="162">
        <v>0</v>
      </c>
      <c r="N798" s="162">
        <v>7.6475999999999997</v>
      </c>
      <c r="O798" s="181">
        <v>228.92</v>
      </c>
      <c r="P798" s="162">
        <f>N798</f>
        <v>7.6475999999999997</v>
      </c>
      <c r="Q798" s="181">
        <f>O798</f>
        <v>228.92</v>
      </c>
      <c r="R798" s="182">
        <f>P798/Q798</f>
        <v>3.3407303861611046E-2</v>
      </c>
      <c r="S798" s="162">
        <v>43.4</v>
      </c>
      <c r="T798" s="163">
        <f>R798*S798</f>
        <v>1.4498769875939193</v>
      </c>
      <c r="U798" s="163">
        <f>R798*60*1000</f>
        <v>2004.4382316966628</v>
      </c>
      <c r="V798" s="164">
        <f>U798*S798/1000</f>
        <v>86.992619255635162</v>
      </c>
    </row>
    <row r="799" spans="1:22" ht="12.75" x14ac:dyDescent="0.2">
      <c r="A799" s="355"/>
      <c r="B799" s="43">
        <v>793</v>
      </c>
      <c r="C799" s="72" t="s">
        <v>139</v>
      </c>
      <c r="D799" s="72" t="s">
        <v>140</v>
      </c>
      <c r="E799" s="119" t="s">
        <v>394</v>
      </c>
      <c r="F799" s="119" t="s">
        <v>40</v>
      </c>
      <c r="G799" s="118">
        <v>8</v>
      </c>
      <c r="H799" s="118">
        <v>1953</v>
      </c>
      <c r="I799" s="120">
        <v>9.7419999999999991</v>
      </c>
      <c r="J799" s="120">
        <v>0.56100000000000005</v>
      </c>
      <c r="K799" s="120"/>
      <c r="L799" s="120">
        <v>-5.5E-2</v>
      </c>
      <c r="M799" s="120"/>
      <c r="N799" s="120">
        <v>9.1809999999999992</v>
      </c>
      <c r="O799" s="133">
        <v>273.27999999999997</v>
      </c>
      <c r="P799" s="120">
        <v>5.8369999999999997</v>
      </c>
      <c r="Q799" s="133">
        <v>173.76</v>
      </c>
      <c r="R799" s="121">
        <v>3.359231123388582E-2</v>
      </c>
      <c r="S799" s="120">
        <v>51.6661</v>
      </c>
      <c r="T799" s="150">
        <v>1.7355837114410682</v>
      </c>
      <c r="U799" s="150">
        <v>2015.5386740331492</v>
      </c>
      <c r="V799" s="151">
        <v>104.13502268646408</v>
      </c>
    </row>
    <row r="800" spans="1:22" ht="12.75" x14ac:dyDescent="0.2">
      <c r="A800" s="355"/>
      <c r="B800" s="43">
        <v>794</v>
      </c>
      <c r="C800" s="254" t="s">
        <v>198</v>
      </c>
      <c r="D800" s="255" t="s">
        <v>201</v>
      </c>
      <c r="E800" s="119" t="s">
        <v>574</v>
      </c>
      <c r="F800" s="119" t="s">
        <v>178</v>
      </c>
      <c r="G800" s="118">
        <v>12</v>
      </c>
      <c r="H800" s="118" t="s">
        <v>51</v>
      </c>
      <c r="I800" s="120">
        <v>18</v>
      </c>
      <c r="J800" s="120">
        <v>0</v>
      </c>
      <c r="K800" s="120">
        <v>0</v>
      </c>
      <c r="L800" s="120">
        <v>0</v>
      </c>
      <c r="M800" s="120">
        <v>1.8</v>
      </c>
      <c r="N800" s="120">
        <v>16.2</v>
      </c>
      <c r="O800" s="133">
        <v>535.41999999999996</v>
      </c>
      <c r="P800" s="120">
        <v>18</v>
      </c>
      <c r="Q800" s="133">
        <v>535.41999999999996</v>
      </c>
      <c r="R800" s="121">
        <v>3.3618467744947894E-2</v>
      </c>
      <c r="S800" s="120">
        <v>57.552</v>
      </c>
      <c r="T800" s="150">
        <v>1.9348100556572412</v>
      </c>
      <c r="U800" s="150">
        <v>2017.1080646968735</v>
      </c>
      <c r="V800" s="151">
        <v>116.08860333943446</v>
      </c>
    </row>
    <row r="801" spans="1:22" ht="12.75" x14ac:dyDescent="0.2">
      <c r="A801" s="355"/>
      <c r="B801" s="43">
        <v>795</v>
      </c>
      <c r="C801" s="72" t="s">
        <v>264</v>
      </c>
      <c r="D801" s="72" t="s">
        <v>265</v>
      </c>
      <c r="E801" s="72" t="s">
        <v>466</v>
      </c>
      <c r="F801" s="86" t="s">
        <v>40</v>
      </c>
      <c r="G801" s="73">
        <v>24</v>
      </c>
      <c r="H801" s="73">
        <v>1961</v>
      </c>
      <c r="I801" s="46">
        <v>30.82</v>
      </c>
      <c r="J801" s="46"/>
      <c r="K801" s="46"/>
      <c r="L801" s="46"/>
      <c r="M801" s="46">
        <v>0</v>
      </c>
      <c r="N801" s="46">
        <v>30.82</v>
      </c>
      <c r="O801" s="74">
        <v>916.4</v>
      </c>
      <c r="P801" s="46">
        <v>30.82</v>
      </c>
      <c r="Q801" s="74">
        <v>916.4</v>
      </c>
      <c r="R801" s="141">
        <v>3.363E-2</v>
      </c>
      <c r="S801" s="46">
        <v>70.414000000000001</v>
      </c>
      <c r="T801" s="47">
        <v>2.37</v>
      </c>
      <c r="U801" s="47">
        <v>2017.9</v>
      </c>
      <c r="V801" s="91">
        <v>142.09</v>
      </c>
    </row>
    <row r="802" spans="1:22" ht="12.75" x14ac:dyDescent="0.2">
      <c r="A802" s="355"/>
      <c r="B802" s="43">
        <v>796</v>
      </c>
      <c r="C802" s="249" t="s">
        <v>141</v>
      </c>
      <c r="D802" s="249" t="s">
        <v>142</v>
      </c>
      <c r="E802" s="128" t="s">
        <v>411</v>
      </c>
      <c r="F802" s="129"/>
      <c r="G802" s="132">
        <v>4</v>
      </c>
      <c r="H802" s="131" t="s">
        <v>51</v>
      </c>
      <c r="I802" s="175">
        <v>5.66</v>
      </c>
      <c r="J802" s="171">
        <v>0.34</v>
      </c>
      <c r="K802" s="171">
        <v>0</v>
      </c>
      <c r="L802" s="171"/>
      <c r="M802" s="171">
        <v>0.95760000000000001</v>
      </c>
      <c r="N802" s="171">
        <v>4.3624000000000001</v>
      </c>
      <c r="O802" s="176">
        <v>158.1</v>
      </c>
      <c r="P802" s="171">
        <v>5.32</v>
      </c>
      <c r="Q802" s="176">
        <v>158.1</v>
      </c>
      <c r="R802" s="173">
        <v>3.364958886780519E-2</v>
      </c>
      <c r="S802" s="154">
        <v>61.8</v>
      </c>
      <c r="T802" s="155">
        <v>2.0795445920303606</v>
      </c>
      <c r="U802" s="155">
        <v>2018.9753320683112</v>
      </c>
      <c r="V802" s="156">
        <v>124.77267552182163</v>
      </c>
    </row>
    <row r="803" spans="1:22" ht="12.75" x14ac:dyDescent="0.2">
      <c r="A803" s="355"/>
      <c r="B803" s="43">
        <v>797</v>
      </c>
      <c r="C803" s="253" t="s">
        <v>528</v>
      </c>
      <c r="D803" s="253" t="s">
        <v>529</v>
      </c>
      <c r="E803" s="119" t="s">
        <v>847</v>
      </c>
      <c r="F803" s="119" t="s">
        <v>178</v>
      </c>
      <c r="G803" s="118">
        <v>8</v>
      </c>
      <c r="H803" s="118" t="s">
        <v>51</v>
      </c>
      <c r="I803" s="120">
        <v>13.5</v>
      </c>
      <c r="J803" s="120">
        <v>0.158</v>
      </c>
      <c r="K803" s="120">
        <v>1.28</v>
      </c>
      <c r="L803" s="120">
        <v>-0.107</v>
      </c>
      <c r="M803" s="120">
        <v>2.19</v>
      </c>
      <c r="N803" s="120">
        <v>9.9789999999999992</v>
      </c>
      <c r="O803" s="133">
        <v>361.07</v>
      </c>
      <c r="P803" s="120">
        <v>12.169</v>
      </c>
      <c r="Q803" s="133">
        <v>361.07</v>
      </c>
      <c r="R803" s="121">
        <v>3.3702606142853191E-2</v>
      </c>
      <c r="S803" s="120">
        <v>71.83</v>
      </c>
      <c r="T803" s="150">
        <v>2.4208581992411444</v>
      </c>
      <c r="U803" s="150">
        <v>2022.1563685711917</v>
      </c>
      <c r="V803" s="151">
        <v>145.25149195446869</v>
      </c>
    </row>
    <row r="804" spans="1:22" ht="12.75" x14ac:dyDescent="0.2">
      <c r="A804" s="355"/>
      <c r="B804" s="43">
        <v>798</v>
      </c>
      <c r="C804" s="254" t="s">
        <v>198</v>
      </c>
      <c r="D804" s="255" t="s">
        <v>201</v>
      </c>
      <c r="E804" s="119" t="s">
        <v>426</v>
      </c>
      <c r="F804" s="119" t="s">
        <v>178</v>
      </c>
      <c r="G804" s="118">
        <v>4</v>
      </c>
      <c r="H804" s="118" t="s">
        <v>51</v>
      </c>
      <c r="I804" s="120">
        <v>5.8330010000000003</v>
      </c>
      <c r="J804" s="120">
        <v>0</v>
      </c>
      <c r="K804" s="120">
        <v>0</v>
      </c>
      <c r="L804" s="120">
        <v>0</v>
      </c>
      <c r="M804" s="120">
        <v>0</v>
      </c>
      <c r="N804" s="120">
        <v>5.8330010000000003</v>
      </c>
      <c r="O804" s="133">
        <v>172.05</v>
      </c>
      <c r="P804" s="120">
        <v>5.8330099999999998</v>
      </c>
      <c r="Q804" s="133">
        <v>172.05</v>
      </c>
      <c r="R804" s="121">
        <v>3.3902993315896537E-2</v>
      </c>
      <c r="S804" s="120">
        <v>57.552</v>
      </c>
      <c r="T804" s="150">
        <v>1.9511850713164776</v>
      </c>
      <c r="U804" s="150">
        <v>2034.1795989537923</v>
      </c>
      <c r="V804" s="151">
        <v>117.07110427898866</v>
      </c>
    </row>
    <row r="805" spans="1:22" ht="12.75" x14ac:dyDescent="0.2">
      <c r="A805" s="355"/>
      <c r="B805" s="43">
        <v>799</v>
      </c>
      <c r="C805" s="72" t="s">
        <v>366</v>
      </c>
      <c r="D805" s="72" t="s">
        <v>367</v>
      </c>
      <c r="E805" s="44" t="s">
        <v>962</v>
      </c>
      <c r="F805" s="82" t="s">
        <v>178</v>
      </c>
      <c r="G805" s="43">
        <v>12</v>
      </c>
      <c r="H805" s="43">
        <v>1992</v>
      </c>
      <c r="I805" s="46">
        <v>19.03</v>
      </c>
      <c r="J805" s="46">
        <v>0.8</v>
      </c>
      <c r="K805" s="46">
        <v>1.9</v>
      </c>
      <c r="L805" s="46">
        <v>0.28000000000000003</v>
      </c>
      <c r="M805" s="46"/>
      <c r="N805" s="46">
        <v>16.05</v>
      </c>
      <c r="O805" s="45"/>
      <c r="P805" s="46">
        <v>19.03</v>
      </c>
      <c r="Q805" s="45">
        <v>551.79</v>
      </c>
      <c r="R805" s="141">
        <v>3.4487758023885901E-2</v>
      </c>
      <c r="S805" s="46">
        <v>59.62</v>
      </c>
      <c r="T805" s="47">
        <v>2.0561601333840773</v>
      </c>
      <c r="U805" s="47">
        <v>2069.265481433154</v>
      </c>
      <c r="V805" s="91">
        <v>123.36960800304463</v>
      </c>
    </row>
    <row r="806" spans="1:22" ht="12.75" x14ac:dyDescent="0.2">
      <c r="A806" s="355"/>
      <c r="B806" s="43">
        <v>800</v>
      </c>
      <c r="C806" s="72" t="s">
        <v>139</v>
      </c>
      <c r="D806" s="72" t="s">
        <v>140</v>
      </c>
      <c r="E806" s="119" t="s">
        <v>393</v>
      </c>
      <c r="F806" s="119" t="s">
        <v>40</v>
      </c>
      <c r="G806" s="118">
        <v>65</v>
      </c>
      <c r="H806" s="118">
        <v>1963</v>
      </c>
      <c r="I806" s="120">
        <v>47.767000000000003</v>
      </c>
      <c r="J806" s="120">
        <v>2.448</v>
      </c>
      <c r="K806" s="120"/>
      <c r="L806" s="120">
        <v>0.51300000000000001</v>
      </c>
      <c r="M806" s="120"/>
      <c r="N806" s="120">
        <v>45.319000000000003</v>
      </c>
      <c r="O806" s="133">
        <v>1312.02</v>
      </c>
      <c r="P806" s="120">
        <v>45.319000000000003</v>
      </c>
      <c r="Q806" s="133">
        <v>1312.02</v>
      </c>
      <c r="R806" s="121">
        <v>3.4541394186064237E-2</v>
      </c>
      <c r="S806" s="120">
        <v>51.6661</v>
      </c>
      <c r="T806" s="150">
        <v>1.7846191261566136</v>
      </c>
      <c r="U806" s="150">
        <v>2072.4836511638541</v>
      </c>
      <c r="V806" s="151">
        <v>107.07714756939681</v>
      </c>
    </row>
    <row r="807" spans="1:22" ht="12.75" x14ac:dyDescent="0.2">
      <c r="A807" s="355"/>
      <c r="B807" s="43">
        <v>801</v>
      </c>
      <c r="C807" s="254" t="s">
        <v>198</v>
      </c>
      <c r="D807" s="255" t="s">
        <v>200</v>
      </c>
      <c r="E807" s="119" t="s">
        <v>755</v>
      </c>
      <c r="F807" s="119" t="s">
        <v>178</v>
      </c>
      <c r="G807" s="118">
        <v>4</v>
      </c>
      <c r="H807" s="118" t="s">
        <v>51</v>
      </c>
      <c r="I807" s="120">
        <v>3.7490000000000001</v>
      </c>
      <c r="J807" s="120">
        <v>0</v>
      </c>
      <c r="K807" s="120">
        <v>0</v>
      </c>
      <c r="L807" s="120">
        <v>0</v>
      </c>
      <c r="M807" s="120">
        <v>0</v>
      </c>
      <c r="N807" s="120">
        <v>3.7490000000000001</v>
      </c>
      <c r="O807" s="133">
        <v>108.51</v>
      </c>
      <c r="P807" s="120">
        <v>3.7490000000000001</v>
      </c>
      <c r="Q807" s="133">
        <v>108.51</v>
      </c>
      <c r="R807" s="121">
        <v>3.454981107732006E-2</v>
      </c>
      <c r="S807" s="120">
        <v>57.552</v>
      </c>
      <c r="T807" s="150">
        <v>1.988410727121924</v>
      </c>
      <c r="U807" s="150">
        <v>2072.9886646392038</v>
      </c>
      <c r="V807" s="151">
        <v>119.30464362731546</v>
      </c>
    </row>
    <row r="808" spans="1:22" ht="12.75" x14ac:dyDescent="0.2">
      <c r="A808" s="355"/>
      <c r="B808" s="43">
        <v>802</v>
      </c>
      <c r="C808" s="254" t="s">
        <v>198</v>
      </c>
      <c r="D808" s="255" t="s">
        <v>201</v>
      </c>
      <c r="E808" s="119" t="s">
        <v>427</v>
      </c>
      <c r="F808" s="119" t="s">
        <v>178</v>
      </c>
      <c r="G808" s="118">
        <v>8</v>
      </c>
      <c r="H808" s="118" t="s">
        <v>51</v>
      </c>
      <c r="I808" s="120">
        <v>12.154</v>
      </c>
      <c r="J808" s="120">
        <v>0</v>
      </c>
      <c r="K808" s="120">
        <v>0</v>
      </c>
      <c r="L808" s="120">
        <v>0</v>
      </c>
      <c r="M808" s="120">
        <v>0</v>
      </c>
      <c r="N808" s="120">
        <v>12.154</v>
      </c>
      <c r="O808" s="133">
        <v>351.29</v>
      </c>
      <c r="P808" s="120">
        <v>12.154</v>
      </c>
      <c r="Q808" s="133">
        <v>351.29</v>
      </c>
      <c r="R808" s="121">
        <v>3.4598195223319764E-2</v>
      </c>
      <c r="S808" s="120">
        <v>57.552</v>
      </c>
      <c r="T808" s="150">
        <v>1.9911953314924991</v>
      </c>
      <c r="U808" s="150">
        <v>2075.8917133991858</v>
      </c>
      <c r="V808" s="151">
        <v>119.47171988954995</v>
      </c>
    </row>
    <row r="809" spans="1:22" ht="12.75" x14ac:dyDescent="0.2">
      <c r="A809" s="355"/>
      <c r="B809" s="43">
        <v>803</v>
      </c>
      <c r="C809" s="72" t="s">
        <v>210</v>
      </c>
      <c r="D809" s="72" t="s">
        <v>211</v>
      </c>
      <c r="E809" s="119" t="s">
        <v>811</v>
      </c>
      <c r="F809" s="119" t="s">
        <v>178</v>
      </c>
      <c r="G809" s="118">
        <v>8</v>
      </c>
      <c r="H809" s="118">
        <v>1992</v>
      </c>
      <c r="I809" s="120">
        <v>14.180999999999999</v>
      </c>
      <c r="J809" s="120">
        <v>0.57899999999999996</v>
      </c>
      <c r="K809" s="120">
        <v>6.7000000000000004E-2</v>
      </c>
      <c r="L809" s="120">
        <v>-1.7999999999999999E-2</v>
      </c>
      <c r="M809" s="120"/>
      <c r="N809" s="120">
        <v>13.553000000000001</v>
      </c>
      <c r="O809" s="133">
        <v>390.46</v>
      </c>
      <c r="P809" s="120">
        <v>13.553000000000001</v>
      </c>
      <c r="Q809" s="133">
        <v>390.46</v>
      </c>
      <c r="R809" s="121">
        <v>3.471034164831225E-2</v>
      </c>
      <c r="S809" s="120">
        <v>71</v>
      </c>
      <c r="T809" s="150">
        <v>2.4644342570301698</v>
      </c>
      <c r="U809" s="150">
        <v>2082.6204988987351</v>
      </c>
      <c r="V809" s="151">
        <v>147.86605542181019</v>
      </c>
    </row>
    <row r="810" spans="1:22" ht="12.75" x14ac:dyDescent="0.2">
      <c r="A810" s="355"/>
      <c r="B810" s="43">
        <v>804</v>
      </c>
      <c r="C810" s="72" t="s">
        <v>137</v>
      </c>
      <c r="D810" s="72" t="s">
        <v>138</v>
      </c>
      <c r="E810" s="119" t="s">
        <v>532</v>
      </c>
      <c r="F810" s="119"/>
      <c r="G810" s="118">
        <v>11</v>
      </c>
      <c r="H810" s="118">
        <v>1892</v>
      </c>
      <c r="I810" s="120">
        <v>17.1678</v>
      </c>
      <c r="J810" s="120">
        <v>1.3415999999999999</v>
      </c>
      <c r="K810" s="120">
        <v>0.12</v>
      </c>
      <c r="L810" s="120">
        <v>0.13420000000000001</v>
      </c>
      <c r="M810" s="120">
        <v>0</v>
      </c>
      <c r="N810" s="120">
        <v>15.571999999999999</v>
      </c>
      <c r="O810" s="133">
        <v>447.66</v>
      </c>
      <c r="P810" s="120">
        <v>14.7879</v>
      </c>
      <c r="Q810" s="133">
        <v>425.12</v>
      </c>
      <c r="R810" s="121">
        <v>3.478523710952202E-2</v>
      </c>
      <c r="S810" s="120">
        <v>58.97</v>
      </c>
      <c r="T810" s="150">
        <v>2.0512854323485135</v>
      </c>
      <c r="U810" s="150">
        <v>2087.1142265713215</v>
      </c>
      <c r="V810" s="151">
        <v>123.07712594091083</v>
      </c>
    </row>
    <row r="811" spans="1:22" ht="12.75" x14ac:dyDescent="0.2">
      <c r="A811" s="355"/>
      <c r="B811" s="43">
        <v>805</v>
      </c>
      <c r="C811" s="72" t="s">
        <v>139</v>
      </c>
      <c r="D811" s="72" t="s">
        <v>140</v>
      </c>
      <c r="E811" s="119" t="s">
        <v>543</v>
      </c>
      <c r="F811" s="119" t="s">
        <v>40</v>
      </c>
      <c r="G811" s="118">
        <v>5</v>
      </c>
      <c r="H811" s="118">
        <v>1959</v>
      </c>
      <c r="I811" s="120">
        <v>11.63</v>
      </c>
      <c r="J811" s="120">
        <v>0.255</v>
      </c>
      <c r="K811" s="120">
        <v>0.53300000000000003</v>
      </c>
      <c r="L811" s="120">
        <v>-0.17699999999999999</v>
      </c>
      <c r="M811" s="120"/>
      <c r="N811" s="120">
        <v>10.842000000000001</v>
      </c>
      <c r="O811" s="133">
        <v>311.52</v>
      </c>
      <c r="P811" s="120">
        <v>7.56</v>
      </c>
      <c r="Q811" s="133">
        <v>217.22</v>
      </c>
      <c r="R811" s="121">
        <v>3.4803425098977991E-2</v>
      </c>
      <c r="S811" s="120">
        <v>51.6661</v>
      </c>
      <c r="T811" s="150">
        <v>1.7981572415063067</v>
      </c>
      <c r="U811" s="150">
        <v>2088.2055059386798</v>
      </c>
      <c r="V811" s="151">
        <v>107.88943449037842</v>
      </c>
    </row>
    <row r="812" spans="1:22" ht="12.75" x14ac:dyDescent="0.2">
      <c r="A812" s="355"/>
      <c r="B812" s="43">
        <v>806</v>
      </c>
      <c r="C812" s="72" t="s">
        <v>366</v>
      </c>
      <c r="D812" s="72" t="s">
        <v>367</v>
      </c>
      <c r="E812" s="44" t="s">
        <v>606</v>
      </c>
      <c r="F812" s="82" t="s">
        <v>178</v>
      </c>
      <c r="G812" s="43">
        <v>10</v>
      </c>
      <c r="H812" s="43">
        <v>1984</v>
      </c>
      <c r="I812" s="46">
        <v>17.79</v>
      </c>
      <c r="J812" s="46">
        <v>1.02</v>
      </c>
      <c r="K812" s="46">
        <v>1.6</v>
      </c>
      <c r="L812" s="46">
        <v>0.15</v>
      </c>
      <c r="M812" s="46"/>
      <c r="N812" s="46">
        <v>15.02</v>
      </c>
      <c r="O812" s="45"/>
      <c r="P812" s="46">
        <v>17.79</v>
      </c>
      <c r="Q812" s="45">
        <v>508.13</v>
      </c>
      <c r="R812" s="141">
        <v>3.5010725601716093E-2</v>
      </c>
      <c r="S812" s="46">
        <v>59.62</v>
      </c>
      <c r="T812" s="47">
        <v>2.0873394603743134</v>
      </c>
      <c r="U812" s="47">
        <v>2100.6435361029653</v>
      </c>
      <c r="V812" s="91">
        <v>125.24036762245878</v>
      </c>
    </row>
    <row r="813" spans="1:22" ht="12.75" x14ac:dyDescent="0.2">
      <c r="A813" s="355"/>
      <c r="B813" s="43">
        <v>807</v>
      </c>
      <c r="C813" s="72" t="s">
        <v>213</v>
      </c>
      <c r="D813" s="72" t="s">
        <v>447</v>
      </c>
      <c r="E813" s="44" t="s">
        <v>463</v>
      </c>
      <c r="F813" s="82" t="s">
        <v>455</v>
      </c>
      <c r="G813" s="43">
        <v>2</v>
      </c>
      <c r="H813" s="43">
        <v>1985</v>
      </c>
      <c r="I813" s="46">
        <v>5</v>
      </c>
      <c r="J813" s="46">
        <v>0.2</v>
      </c>
      <c r="K813" s="46">
        <v>0.4</v>
      </c>
      <c r="L813" s="46">
        <v>0.1</v>
      </c>
      <c r="M813" s="46">
        <v>0</v>
      </c>
      <c r="N813" s="46">
        <v>4.3</v>
      </c>
      <c r="O813" s="45">
        <v>121.2</v>
      </c>
      <c r="P813" s="46">
        <v>4.3</v>
      </c>
      <c r="Q813" s="45">
        <v>121.2</v>
      </c>
      <c r="R813" s="141">
        <v>3.5470000000000002E-2</v>
      </c>
      <c r="S813" s="46">
        <v>77.28</v>
      </c>
      <c r="T813" s="47">
        <v>2.74</v>
      </c>
      <c r="U813" s="47">
        <v>2128.36</v>
      </c>
      <c r="V813" s="91">
        <v>164.48</v>
      </c>
    </row>
    <row r="814" spans="1:22" ht="12.75" x14ac:dyDescent="0.2">
      <c r="A814" s="355"/>
      <c r="B814" s="43">
        <v>808</v>
      </c>
      <c r="C814" s="72" t="s">
        <v>891</v>
      </c>
      <c r="D814" s="72" t="s">
        <v>892</v>
      </c>
      <c r="E814" s="78" t="s">
        <v>589</v>
      </c>
      <c r="F814" s="82" t="s">
        <v>40</v>
      </c>
      <c r="G814" s="43">
        <v>8</v>
      </c>
      <c r="H814" s="43">
        <v>1961</v>
      </c>
      <c r="I814" s="46">
        <v>6.9349999999999996</v>
      </c>
      <c r="J814" s="46">
        <v>0</v>
      </c>
      <c r="K814" s="46">
        <v>0.433</v>
      </c>
      <c r="L814" s="46">
        <v>0</v>
      </c>
      <c r="M814" s="46">
        <v>0.65020719999999999</v>
      </c>
      <c r="N814" s="46">
        <v>5.8517928000000001</v>
      </c>
      <c r="O814" s="45">
        <v>229.5</v>
      </c>
      <c r="P814" s="46">
        <v>6.5019999999999998</v>
      </c>
      <c r="Q814" s="45">
        <v>180.96</v>
      </c>
      <c r="R814" s="141">
        <v>3.5930592396109635E-2</v>
      </c>
      <c r="S814" s="46">
        <v>68.2</v>
      </c>
      <c r="T814" s="47">
        <v>2.4504664014146771</v>
      </c>
      <c r="U814" s="47">
        <v>2155.8355437665782</v>
      </c>
      <c r="V814" s="91">
        <v>147.02798408488064</v>
      </c>
    </row>
    <row r="815" spans="1:22" ht="12.75" x14ac:dyDescent="0.2">
      <c r="A815" s="355"/>
      <c r="B815" s="43">
        <v>809</v>
      </c>
      <c r="C815" s="44" t="s">
        <v>172</v>
      </c>
      <c r="D815" s="44" t="s">
        <v>173</v>
      </c>
      <c r="E815" s="51" t="s">
        <v>181</v>
      </c>
      <c r="F815" s="51" t="s">
        <v>178</v>
      </c>
      <c r="G815" s="50">
        <v>4</v>
      </c>
      <c r="H815" s="50" t="s">
        <v>51</v>
      </c>
      <c r="I815" s="162">
        <f>SUM(J815:N815)</f>
        <v>7.5</v>
      </c>
      <c r="J815" s="162">
        <v>0.1052</v>
      </c>
      <c r="K815" s="162">
        <v>1.3486</v>
      </c>
      <c r="L815" s="162">
        <v>4.7800000000000002E-2</v>
      </c>
      <c r="M815" s="162">
        <v>0</v>
      </c>
      <c r="N815" s="162">
        <v>5.9984000000000002</v>
      </c>
      <c r="O815" s="181">
        <v>162.94</v>
      </c>
      <c r="P815" s="162">
        <f>N815</f>
        <v>5.9984000000000002</v>
      </c>
      <c r="Q815" s="181">
        <f>O815</f>
        <v>162.94</v>
      </c>
      <c r="R815" s="182">
        <f>P815/Q815</f>
        <v>3.6813551000368233E-2</v>
      </c>
      <c r="S815" s="162">
        <v>43.4</v>
      </c>
      <c r="T815" s="163">
        <f>R815*S815</f>
        <v>1.5977081134159812</v>
      </c>
      <c r="U815" s="163">
        <f>R815*60*1000</f>
        <v>2208.8130600220943</v>
      </c>
      <c r="V815" s="164">
        <f>U815*S815/1000</f>
        <v>95.862486804958877</v>
      </c>
    </row>
    <row r="816" spans="1:22" ht="12.75" x14ac:dyDescent="0.2">
      <c r="A816" s="355"/>
      <c r="B816" s="43">
        <v>810</v>
      </c>
      <c r="C816" s="72" t="s">
        <v>96</v>
      </c>
      <c r="D816" s="72" t="s">
        <v>97</v>
      </c>
      <c r="E816" s="119" t="s">
        <v>134</v>
      </c>
      <c r="F816" s="119"/>
      <c r="G816" s="118">
        <v>24</v>
      </c>
      <c r="H816" s="118">
        <v>1962</v>
      </c>
      <c r="I816" s="120">
        <v>14.802</v>
      </c>
      <c r="J816" s="120">
        <v>0</v>
      </c>
      <c r="K816" s="120">
        <v>0</v>
      </c>
      <c r="L816" s="120">
        <v>0</v>
      </c>
      <c r="M816" s="120">
        <v>0</v>
      </c>
      <c r="N816" s="120">
        <v>14.801999</v>
      </c>
      <c r="O816" s="133">
        <v>402.03</v>
      </c>
      <c r="P816" s="120">
        <v>14.801999</v>
      </c>
      <c r="Q816" s="133">
        <v>402.03</v>
      </c>
      <c r="R816" s="121">
        <v>3.6818145412033931E-2</v>
      </c>
      <c r="S816" s="120">
        <v>53.4</v>
      </c>
      <c r="T816" s="150">
        <v>1.9660889650026119</v>
      </c>
      <c r="U816" s="150">
        <v>2209.0887247220357</v>
      </c>
      <c r="V816" s="151">
        <v>117.96533790015671</v>
      </c>
    </row>
    <row r="817" spans="1:22" ht="12.75" x14ac:dyDescent="0.2">
      <c r="A817" s="355"/>
      <c r="B817" s="43">
        <v>811</v>
      </c>
      <c r="C817" s="72" t="s">
        <v>236</v>
      </c>
      <c r="D817" s="72" t="s">
        <v>237</v>
      </c>
      <c r="E817" s="119" t="s">
        <v>262</v>
      </c>
      <c r="F817" s="119" t="s">
        <v>40</v>
      </c>
      <c r="G817" s="118">
        <v>3</v>
      </c>
      <c r="H817" s="118" t="s">
        <v>51</v>
      </c>
      <c r="I817" s="135">
        <v>5.3680000000000003</v>
      </c>
      <c r="J817" s="135">
        <v>0</v>
      </c>
      <c r="K817" s="135">
        <v>0</v>
      </c>
      <c r="L817" s="135">
        <v>0</v>
      </c>
      <c r="M817" s="120">
        <v>0</v>
      </c>
      <c r="N817" s="120">
        <v>5.3680000000000003</v>
      </c>
      <c r="O817" s="133">
        <v>145.55000000000001</v>
      </c>
      <c r="P817" s="120">
        <v>5.3680000000000003</v>
      </c>
      <c r="Q817" s="133">
        <v>145.55000000000001</v>
      </c>
      <c r="R817" s="121">
        <v>3.6880796976983855E-2</v>
      </c>
      <c r="S817" s="120">
        <v>64.31</v>
      </c>
      <c r="T817" s="150">
        <v>2.3718040535898317</v>
      </c>
      <c r="U817" s="150">
        <v>2212.8478186190314</v>
      </c>
      <c r="V817" s="151">
        <v>142.30824321538989</v>
      </c>
    </row>
    <row r="818" spans="1:22" ht="12.75" x14ac:dyDescent="0.2">
      <c r="A818" s="355"/>
      <c r="B818" s="43">
        <v>812</v>
      </c>
      <c r="C818" s="253" t="s">
        <v>528</v>
      </c>
      <c r="D818" s="253" t="s">
        <v>529</v>
      </c>
      <c r="E818" s="119" t="s">
        <v>588</v>
      </c>
      <c r="F818" s="119" t="s">
        <v>178</v>
      </c>
      <c r="G818" s="118">
        <v>12</v>
      </c>
      <c r="H818" s="118" t="s">
        <v>51</v>
      </c>
      <c r="I818" s="120">
        <v>18.276</v>
      </c>
      <c r="J818" s="120">
        <v>0.26300000000000001</v>
      </c>
      <c r="K818" s="120">
        <v>1.76</v>
      </c>
      <c r="L818" s="120">
        <v>-5.8999999999999997E-2</v>
      </c>
      <c r="M818" s="120">
        <v>1.631</v>
      </c>
      <c r="N818" s="120">
        <v>14.680999999999999</v>
      </c>
      <c r="O818" s="133">
        <v>440.23</v>
      </c>
      <c r="P818" s="120">
        <v>16.312000000000001</v>
      </c>
      <c r="Q818" s="133">
        <v>440.23</v>
      </c>
      <c r="R818" s="121">
        <v>3.7053358471707973E-2</v>
      </c>
      <c r="S818" s="120">
        <v>71.83</v>
      </c>
      <c r="T818" s="150">
        <v>2.6615427390227837</v>
      </c>
      <c r="U818" s="150">
        <v>2223.2015083024785</v>
      </c>
      <c r="V818" s="151">
        <v>159.69256434136702</v>
      </c>
    </row>
    <row r="819" spans="1:22" ht="12.75" x14ac:dyDescent="0.2">
      <c r="A819" s="355"/>
      <c r="B819" s="43">
        <v>813</v>
      </c>
      <c r="C819" s="72" t="s">
        <v>213</v>
      </c>
      <c r="D819" s="72" t="s">
        <v>447</v>
      </c>
      <c r="E819" s="44" t="s">
        <v>229</v>
      </c>
      <c r="F819" s="82" t="s">
        <v>455</v>
      </c>
      <c r="G819" s="43">
        <v>8</v>
      </c>
      <c r="H819" s="43"/>
      <c r="I819" s="46">
        <v>22.8</v>
      </c>
      <c r="J819" s="46">
        <v>0.6</v>
      </c>
      <c r="K819" s="46">
        <v>1.6</v>
      </c>
      <c r="L819" s="46">
        <v>-0.1</v>
      </c>
      <c r="M819" s="46">
        <v>0</v>
      </c>
      <c r="N819" s="46">
        <v>13.8</v>
      </c>
      <c r="O819" s="45">
        <v>371.2</v>
      </c>
      <c r="P819" s="46">
        <v>13.8</v>
      </c>
      <c r="Q819" s="45">
        <v>371.2</v>
      </c>
      <c r="R819" s="141">
        <v>3.7170000000000002E-2</v>
      </c>
      <c r="S819" s="46">
        <v>77.28</v>
      </c>
      <c r="T819" s="47">
        <v>2.87</v>
      </c>
      <c r="U819" s="47">
        <v>2230.42</v>
      </c>
      <c r="V819" s="91">
        <v>172.37</v>
      </c>
    </row>
    <row r="820" spans="1:22" ht="12.75" x14ac:dyDescent="0.2">
      <c r="A820" s="355"/>
      <c r="B820" s="43">
        <v>814</v>
      </c>
      <c r="C820" s="254" t="s">
        <v>32</v>
      </c>
      <c r="D820" s="254" t="s">
        <v>33</v>
      </c>
      <c r="E820" s="110" t="s">
        <v>90</v>
      </c>
      <c r="F820" s="110"/>
      <c r="G820" s="109">
        <v>4</v>
      </c>
      <c r="H820" s="109">
        <v>1955</v>
      </c>
      <c r="I820" s="111">
        <v>8.0459999999999994</v>
      </c>
      <c r="J820" s="111">
        <v>0</v>
      </c>
      <c r="K820" s="111">
        <v>0</v>
      </c>
      <c r="L820" s="111">
        <v>0</v>
      </c>
      <c r="M820" s="111">
        <v>0</v>
      </c>
      <c r="N820" s="111">
        <v>8.0460010000000004</v>
      </c>
      <c r="O820" s="169">
        <v>214.32</v>
      </c>
      <c r="P820" s="111">
        <v>8.0460010000000004</v>
      </c>
      <c r="Q820" s="169">
        <v>214.32</v>
      </c>
      <c r="R820" s="170">
        <v>3.754199794699515E-2</v>
      </c>
      <c r="S820" s="111">
        <v>55</v>
      </c>
      <c r="T820" s="111">
        <v>2.0648098870847331</v>
      </c>
      <c r="U820" s="111">
        <v>2252.5198768197088</v>
      </c>
      <c r="V820" s="112">
        <v>123.88859322508398</v>
      </c>
    </row>
    <row r="821" spans="1:22" ht="12.75" x14ac:dyDescent="0.2">
      <c r="A821" s="355"/>
      <c r="B821" s="43">
        <v>815</v>
      </c>
      <c r="C821" s="72" t="s">
        <v>139</v>
      </c>
      <c r="D821" s="72" t="s">
        <v>140</v>
      </c>
      <c r="E821" s="119" t="s">
        <v>390</v>
      </c>
      <c r="F821" s="119" t="s">
        <v>40</v>
      </c>
      <c r="G821" s="118">
        <v>7</v>
      </c>
      <c r="H821" s="118">
        <v>1955</v>
      </c>
      <c r="I821" s="120">
        <v>9.9529999999999994</v>
      </c>
      <c r="J821" s="120">
        <v>0.56100000000000005</v>
      </c>
      <c r="K821" s="120"/>
      <c r="L821" s="120">
        <v>0.18123</v>
      </c>
      <c r="M821" s="120"/>
      <c r="N821" s="120">
        <v>9.3919999999999995</v>
      </c>
      <c r="O821" s="133">
        <v>249.66</v>
      </c>
      <c r="P821" s="120">
        <v>6.1470000000000002</v>
      </c>
      <c r="Q821" s="133">
        <v>163.41999999999999</v>
      </c>
      <c r="R821" s="121">
        <v>3.7614735038550978E-2</v>
      </c>
      <c r="S821" s="120">
        <v>51.6661</v>
      </c>
      <c r="T821" s="150">
        <v>1.9434066619752788</v>
      </c>
      <c r="U821" s="150">
        <v>2256.884102313059</v>
      </c>
      <c r="V821" s="151">
        <v>116.60439971851675</v>
      </c>
    </row>
    <row r="822" spans="1:22" ht="12.75" x14ac:dyDescent="0.2">
      <c r="A822" s="355"/>
      <c r="B822" s="43">
        <v>816</v>
      </c>
      <c r="C822" s="44" t="s">
        <v>172</v>
      </c>
      <c r="D822" s="44" t="s">
        <v>173</v>
      </c>
      <c r="E822" s="51" t="s">
        <v>703</v>
      </c>
      <c r="F822" s="51" t="s">
        <v>178</v>
      </c>
      <c r="G822" s="50">
        <v>10</v>
      </c>
      <c r="H822" s="50" t="s">
        <v>51</v>
      </c>
      <c r="I822" s="162">
        <f>SUM(J822:N822)</f>
        <v>12.299999999999999</v>
      </c>
      <c r="J822" s="162">
        <v>0.45900000000000002</v>
      </c>
      <c r="K822" s="162">
        <v>0</v>
      </c>
      <c r="L822" s="162">
        <v>0</v>
      </c>
      <c r="M822" s="162">
        <v>0</v>
      </c>
      <c r="N822" s="162">
        <v>11.840999999999999</v>
      </c>
      <c r="O822" s="181">
        <v>314.19</v>
      </c>
      <c r="P822" s="162">
        <f>N822</f>
        <v>11.840999999999999</v>
      </c>
      <c r="Q822" s="181">
        <f>O822</f>
        <v>314.19</v>
      </c>
      <c r="R822" s="182">
        <f>P822/Q822</f>
        <v>3.7687386613195838E-2</v>
      </c>
      <c r="S822" s="162">
        <v>43.4</v>
      </c>
      <c r="T822" s="163">
        <f>R822*S822</f>
        <v>1.6356325790126993</v>
      </c>
      <c r="U822" s="163">
        <f>R822*60*1000</f>
        <v>2261.2431967917505</v>
      </c>
      <c r="V822" s="164">
        <f>U822*S822/1000</f>
        <v>98.13795474076197</v>
      </c>
    </row>
    <row r="823" spans="1:22" ht="12.75" x14ac:dyDescent="0.2">
      <c r="A823" s="355"/>
      <c r="B823" s="43">
        <v>817</v>
      </c>
      <c r="C823" s="72" t="s">
        <v>96</v>
      </c>
      <c r="D823" s="72" t="s">
        <v>97</v>
      </c>
      <c r="E823" s="119" t="s">
        <v>136</v>
      </c>
      <c r="F823" s="119"/>
      <c r="G823" s="118">
        <v>8</v>
      </c>
      <c r="H823" s="118">
        <v>1901</v>
      </c>
      <c r="I823" s="120">
        <v>12.63</v>
      </c>
      <c r="J823" s="120">
        <v>0</v>
      </c>
      <c r="K823" s="120">
        <v>0</v>
      </c>
      <c r="L823" s="120">
        <v>0</v>
      </c>
      <c r="M823" s="120">
        <v>0</v>
      </c>
      <c r="N823" s="120">
        <v>12.63</v>
      </c>
      <c r="O823" s="133">
        <v>330.14</v>
      </c>
      <c r="P823" s="120">
        <v>11.266538438238324</v>
      </c>
      <c r="Q823" s="133">
        <v>294.5</v>
      </c>
      <c r="R823" s="121">
        <v>3.8256497243593632E-2</v>
      </c>
      <c r="S823" s="120">
        <v>53.4</v>
      </c>
      <c r="T823" s="150">
        <v>2.0428969528079</v>
      </c>
      <c r="U823" s="150">
        <v>2295.3898346156179</v>
      </c>
      <c r="V823" s="151">
        <v>122.57381716847399</v>
      </c>
    </row>
    <row r="824" spans="1:22" ht="12.75" x14ac:dyDescent="0.2">
      <c r="A824" s="355"/>
      <c r="B824" s="43">
        <v>818</v>
      </c>
      <c r="C824" s="72" t="s">
        <v>236</v>
      </c>
      <c r="D824" s="72" t="s">
        <v>237</v>
      </c>
      <c r="E824" s="119" t="s">
        <v>260</v>
      </c>
      <c r="F824" s="119" t="s">
        <v>40</v>
      </c>
      <c r="G824" s="118">
        <v>15</v>
      </c>
      <c r="H824" s="118" t="s">
        <v>51</v>
      </c>
      <c r="I824" s="135">
        <v>20.073</v>
      </c>
      <c r="J824" s="135">
        <v>0.56100000000000005</v>
      </c>
      <c r="K824" s="135">
        <v>0.113</v>
      </c>
      <c r="L824" s="135">
        <v>0</v>
      </c>
      <c r="M824" s="120">
        <v>0</v>
      </c>
      <c r="N824" s="120">
        <v>19.399000000000001</v>
      </c>
      <c r="O824" s="133">
        <v>502.04</v>
      </c>
      <c r="P824" s="120">
        <v>19.399000000000001</v>
      </c>
      <c r="Q824" s="133">
        <v>502.04</v>
      </c>
      <c r="R824" s="121">
        <v>3.8640347382678672E-2</v>
      </c>
      <c r="S824" s="120">
        <v>64.31</v>
      </c>
      <c r="T824" s="150">
        <v>2.4849607401800653</v>
      </c>
      <c r="U824" s="150">
        <v>2318.4208429607206</v>
      </c>
      <c r="V824" s="151">
        <v>149.09764441080395</v>
      </c>
    </row>
    <row r="825" spans="1:22" ht="12.75" x14ac:dyDescent="0.2">
      <c r="A825" s="355"/>
      <c r="B825" s="43">
        <v>819</v>
      </c>
      <c r="C825" s="72" t="s">
        <v>96</v>
      </c>
      <c r="D825" s="72" t="s">
        <v>97</v>
      </c>
      <c r="E825" s="119" t="s">
        <v>130</v>
      </c>
      <c r="F825" s="119"/>
      <c r="G825" s="118">
        <v>18</v>
      </c>
      <c r="H825" s="118">
        <v>1959</v>
      </c>
      <c r="I825" s="120">
        <v>40.020000000000003</v>
      </c>
      <c r="J825" s="120">
        <v>2.04</v>
      </c>
      <c r="K825" s="120">
        <v>0</v>
      </c>
      <c r="L825" s="120">
        <v>0</v>
      </c>
      <c r="M825" s="120">
        <v>0</v>
      </c>
      <c r="N825" s="120">
        <v>37.979999999999997</v>
      </c>
      <c r="O825" s="133">
        <v>963.76</v>
      </c>
      <c r="P825" s="120">
        <v>37.979999999999997</v>
      </c>
      <c r="Q825" s="133">
        <v>963.76</v>
      </c>
      <c r="R825" s="121">
        <v>3.9408151406989292E-2</v>
      </c>
      <c r="S825" s="120">
        <v>53.4</v>
      </c>
      <c r="T825" s="150">
        <v>2.1043952851332279</v>
      </c>
      <c r="U825" s="150">
        <v>2364.4890844193574</v>
      </c>
      <c r="V825" s="151">
        <v>126.26371710799368</v>
      </c>
    </row>
    <row r="826" spans="1:22" ht="12.75" x14ac:dyDescent="0.2">
      <c r="A826" s="355"/>
      <c r="B826" s="43">
        <v>820</v>
      </c>
      <c r="C826" s="254" t="s">
        <v>32</v>
      </c>
      <c r="D826" s="254" t="s">
        <v>33</v>
      </c>
      <c r="E826" s="110" t="s">
        <v>92</v>
      </c>
      <c r="F826" s="110"/>
      <c r="G826" s="109">
        <v>4</v>
      </c>
      <c r="H826" s="109">
        <v>1952</v>
      </c>
      <c r="I826" s="111">
        <v>4.2927780000000002</v>
      </c>
      <c r="J826" s="111">
        <v>0</v>
      </c>
      <c r="K826" s="111">
        <v>0</v>
      </c>
      <c r="L826" s="111">
        <v>0</v>
      </c>
      <c r="M826" s="111">
        <v>0</v>
      </c>
      <c r="N826" s="111">
        <v>4.2927780000000002</v>
      </c>
      <c r="O826" s="169">
        <v>108</v>
      </c>
      <c r="P826" s="111">
        <v>4.2927780000000002</v>
      </c>
      <c r="Q826" s="169">
        <v>108</v>
      </c>
      <c r="R826" s="170">
        <v>3.9747944444444447E-2</v>
      </c>
      <c r="S826" s="111">
        <v>55</v>
      </c>
      <c r="T826" s="111">
        <v>2.1861369444444447</v>
      </c>
      <c r="U826" s="111">
        <v>2384.876666666667</v>
      </c>
      <c r="V826" s="112">
        <v>131.16821666666667</v>
      </c>
    </row>
    <row r="827" spans="1:22" ht="12.75" x14ac:dyDescent="0.2">
      <c r="A827" s="355"/>
      <c r="B827" s="43">
        <v>821</v>
      </c>
      <c r="C827" s="72" t="s">
        <v>137</v>
      </c>
      <c r="D827" s="72" t="s">
        <v>138</v>
      </c>
      <c r="E827" s="119" t="s">
        <v>534</v>
      </c>
      <c r="F827" s="119"/>
      <c r="G827" s="118">
        <v>4</v>
      </c>
      <c r="H827" s="118">
        <v>1957</v>
      </c>
      <c r="I827" s="120">
        <v>5.7591000000000001</v>
      </c>
      <c r="J827" s="120">
        <v>0.71330000000000005</v>
      </c>
      <c r="K827" s="120">
        <v>0.03</v>
      </c>
      <c r="L827" s="120">
        <v>-5.7799999999999997E-2</v>
      </c>
      <c r="M827" s="120">
        <v>0.4526</v>
      </c>
      <c r="N827" s="120">
        <v>5.1609999999999996</v>
      </c>
      <c r="O827" s="133">
        <v>140.91</v>
      </c>
      <c r="P827" s="120">
        <v>5.6135999999999999</v>
      </c>
      <c r="Q827" s="133">
        <v>140.91</v>
      </c>
      <c r="R827" s="121">
        <v>3.9838194592292951E-2</v>
      </c>
      <c r="S827" s="120">
        <v>58.97</v>
      </c>
      <c r="T827" s="150">
        <v>2.3492583351075154</v>
      </c>
      <c r="U827" s="150">
        <v>2390.2916755375768</v>
      </c>
      <c r="V827" s="151">
        <v>140.9555001064509</v>
      </c>
    </row>
    <row r="828" spans="1:22" ht="12.75" x14ac:dyDescent="0.2">
      <c r="A828" s="355"/>
      <c r="B828" s="43">
        <v>822</v>
      </c>
      <c r="C828" s="72" t="s">
        <v>139</v>
      </c>
      <c r="D828" s="72" t="s">
        <v>140</v>
      </c>
      <c r="E828" s="119" t="s">
        <v>392</v>
      </c>
      <c r="F828" s="119" t="s">
        <v>40</v>
      </c>
      <c r="G828" s="118">
        <v>10</v>
      </c>
      <c r="H828" s="118">
        <v>1926</v>
      </c>
      <c r="I828" s="120">
        <v>12.274850000000001</v>
      </c>
      <c r="J828" s="120">
        <v>0.30599999999999999</v>
      </c>
      <c r="K828" s="120">
        <v>1.74485</v>
      </c>
      <c r="L828" s="120">
        <v>6.1219999999999997E-2</v>
      </c>
      <c r="M828" s="120"/>
      <c r="N828" s="120">
        <v>10.224</v>
      </c>
      <c r="O828" s="133">
        <v>254.15</v>
      </c>
      <c r="P828" s="120">
        <v>10.224</v>
      </c>
      <c r="Q828" s="133">
        <v>254.15</v>
      </c>
      <c r="R828" s="121">
        <v>4.0228211686012198E-2</v>
      </c>
      <c r="S828" s="120">
        <v>51.6661</v>
      </c>
      <c r="T828" s="150">
        <v>2.0784348077906749</v>
      </c>
      <c r="U828" s="150">
        <v>2413.6927011607318</v>
      </c>
      <c r="V828" s="151">
        <v>124.70608846744048</v>
      </c>
    </row>
    <row r="829" spans="1:22" ht="12.75" x14ac:dyDescent="0.2">
      <c r="A829" s="355"/>
      <c r="B829" s="43">
        <v>823</v>
      </c>
      <c r="C829" s="72" t="s">
        <v>366</v>
      </c>
      <c r="D829" s="72" t="s">
        <v>367</v>
      </c>
      <c r="E829" s="44" t="s">
        <v>958</v>
      </c>
      <c r="F829" s="82" t="s">
        <v>178</v>
      </c>
      <c r="G829" s="43">
        <v>50</v>
      </c>
      <c r="H829" s="43">
        <v>1972</v>
      </c>
      <c r="I829" s="46">
        <v>61.5</v>
      </c>
      <c r="J829" s="46">
        <v>3.7</v>
      </c>
      <c r="K829" s="46">
        <v>7.9</v>
      </c>
      <c r="L829" s="46">
        <v>0.8</v>
      </c>
      <c r="M829" s="46"/>
      <c r="N829" s="46">
        <v>49.1</v>
      </c>
      <c r="O829" s="45"/>
      <c r="P829" s="46">
        <v>61.5</v>
      </c>
      <c r="Q829" s="45">
        <v>1506.15</v>
      </c>
      <c r="R829" s="141">
        <v>4.0832586395777311E-2</v>
      </c>
      <c r="S829" s="46">
        <v>59.62</v>
      </c>
      <c r="T829" s="47">
        <v>2.4344388009162432</v>
      </c>
      <c r="U829" s="47">
        <v>2449.9551837466383</v>
      </c>
      <c r="V829" s="91">
        <v>146.06632805497458</v>
      </c>
    </row>
    <row r="830" spans="1:22" ht="12.75" x14ac:dyDescent="0.2">
      <c r="A830" s="355"/>
      <c r="B830" s="43">
        <v>824</v>
      </c>
      <c r="C830" s="72" t="s">
        <v>96</v>
      </c>
      <c r="D830" s="72" t="s">
        <v>97</v>
      </c>
      <c r="E830" s="119" t="s">
        <v>133</v>
      </c>
      <c r="F830" s="119"/>
      <c r="G830" s="118">
        <v>7</v>
      </c>
      <c r="H830" s="118">
        <v>1959</v>
      </c>
      <c r="I830" s="120">
        <v>13.17</v>
      </c>
      <c r="J830" s="120">
        <v>0</v>
      </c>
      <c r="K830" s="120">
        <v>0</v>
      </c>
      <c r="L830" s="120">
        <v>0</v>
      </c>
      <c r="M830" s="120">
        <v>0</v>
      </c>
      <c r="N830" s="120">
        <v>13.170000999999999</v>
      </c>
      <c r="O830" s="133">
        <v>321.98</v>
      </c>
      <c r="P830" s="120">
        <v>13.170000999999997</v>
      </c>
      <c r="Q830" s="133">
        <v>321.98</v>
      </c>
      <c r="R830" s="121">
        <v>4.0903164792844268E-2</v>
      </c>
      <c r="S830" s="120">
        <v>53.4</v>
      </c>
      <c r="T830" s="150">
        <v>2.1842289999378837</v>
      </c>
      <c r="U830" s="150">
        <v>2454.1898875706561</v>
      </c>
      <c r="V830" s="151">
        <v>131.05373999627304</v>
      </c>
    </row>
    <row r="831" spans="1:22" ht="12.75" x14ac:dyDescent="0.2">
      <c r="A831" s="355"/>
      <c r="B831" s="43">
        <v>825</v>
      </c>
      <c r="C831" s="254" t="s">
        <v>32</v>
      </c>
      <c r="D831" s="254" t="s">
        <v>33</v>
      </c>
      <c r="E831" s="110" t="s">
        <v>89</v>
      </c>
      <c r="F831" s="110"/>
      <c r="G831" s="109">
        <v>4</v>
      </c>
      <c r="H831" s="109">
        <v>1940</v>
      </c>
      <c r="I831" s="111">
        <v>17.361999999999998</v>
      </c>
      <c r="J831" s="111">
        <v>1.8147770000000001</v>
      </c>
      <c r="K831" s="111">
        <v>0.20400499999999999</v>
      </c>
      <c r="L831" s="111">
        <v>-0.48877599999999999</v>
      </c>
      <c r="M831" s="111">
        <v>0</v>
      </c>
      <c r="N831" s="111">
        <v>15.831994</v>
      </c>
      <c r="O831" s="169">
        <v>383.02000000000004</v>
      </c>
      <c r="P831" s="111">
        <v>15.831994</v>
      </c>
      <c r="Q831" s="169">
        <v>383.02000000000004</v>
      </c>
      <c r="R831" s="170">
        <v>4.1334640488747319E-2</v>
      </c>
      <c r="S831" s="111">
        <v>55</v>
      </c>
      <c r="T831" s="111">
        <v>2.2734052268811027</v>
      </c>
      <c r="U831" s="111">
        <v>2480.0784293248389</v>
      </c>
      <c r="V831" s="112">
        <v>136.40431361286613</v>
      </c>
    </row>
    <row r="832" spans="1:22" s="99" customFormat="1" ht="12.75" x14ac:dyDescent="0.2">
      <c r="A832" s="355"/>
      <c r="B832" s="43">
        <v>826</v>
      </c>
      <c r="C832" s="72" t="s">
        <v>96</v>
      </c>
      <c r="D832" s="72" t="s">
        <v>97</v>
      </c>
      <c r="E832" s="119" t="s">
        <v>135</v>
      </c>
      <c r="F832" s="119"/>
      <c r="G832" s="118">
        <v>8</v>
      </c>
      <c r="H832" s="118" t="s">
        <v>51</v>
      </c>
      <c r="I832" s="120">
        <v>16.164999999999999</v>
      </c>
      <c r="J832" s="120">
        <v>0.96899999999999997</v>
      </c>
      <c r="K832" s="120">
        <v>0</v>
      </c>
      <c r="L832" s="120">
        <v>0</v>
      </c>
      <c r="M832" s="120">
        <v>0</v>
      </c>
      <c r="N832" s="120">
        <v>15.196001000000001</v>
      </c>
      <c r="O832" s="133">
        <v>364.25</v>
      </c>
      <c r="P832" s="120">
        <v>15.196001000000001</v>
      </c>
      <c r="Q832" s="133">
        <v>364.25</v>
      </c>
      <c r="R832" s="121">
        <v>4.1718602608098836E-2</v>
      </c>
      <c r="S832" s="120">
        <v>53.4</v>
      </c>
      <c r="T832" s="150">
        <v>2.2277733792724779</v>
      </c>
      <c r="U832" s="150">
        <v>2503.1161564859303</v>
      </c>
      <c r="V832" s="151">
        <v>133.6664027563487</v>
      </c>
    </row>
    <row r="833" spans="1:22" s="99" customFormat="1" ht="12.75" x14ac:dyDescent="0.2">
      <c r="A833" s="355"/>
      <c r="B833" s="43">
        <v>827</v>
      </c>
      <c r="C833" s="72" t="s">
        <v>139</v>
      </c>
      <c r="D833" s="72" t="s">
        <v>140</v>
      </c>
      <c r="E833" s="119" t="s">
        <v>544</v>
      </c>
      <c r="F833" s="119" t="s">
        <v>40</v>
      </c>
      <c r="G833" s="118">
        <v>22</v>
      </c>
      <c r="H833" s="118">
        <v>1963</v>
      </c>
      <c r="I833" s="120">
        <v>20.954999999999998</v>
      </c>
      <c r="J833" s="120"/>
      <c r="K833" s="120"/>
      <c r="L833" s="120"/>
      <c r="M833" s="120"/>
      <c r="N833" s="120">
        <v>20.954999999999998</v>
      </c>
      <c r="O833" s="133">
        <v>502.1</v>
      </c>
      <c r="P833" s="120">
        <v>20.954999999999998</v>
      </c>
      <c r="Q833" s="133">
        <v>502.1</v>
      </c>
      <c r="R833" s="121">
        <v>4.1734714200358486E-2</v>
      </c>
      <c r="S833" s="120">
        <v>51.6661</v>
      </c>
      <c r="T833" s="150">
        <v>2.1562699173471414</v>
      </c>
      <c r="U833" s="150">
        <v>2504.0828520215091</v>
      </c>
      <c r="V833" s="151">
        <v>129.37619504082849</v>
      </c>
    </row>
    <row r="834" spans="1:22" s="99" customFormat="1" ht="12.75" x14ac:dyDescent="0.2">
      <c r="A834" s="355"/>
      <c r="B834" s="43">
        <v>828</v>
      </c>
      <c r="C834" s="254" t="s">
        <v>32</v>
      </c>
      <c r="D834" s="254" t="s">
        <v>33</v>
      </c>
      <c r="E834" s="110" t="s">
        <v>94</v>
      </c>
      <c r="F834" s="110"/>
      <c r="G834" s="109">
        <v>8</v>
      </c>
      <c r="H834" s="109" t="s">
        <v>51</v>
      </c>
      <c r="I834" s="111">
        <v>10.462999999999999</v>
      </c>
      <c r="J834" s="111">
        <v>0</v>
      </c>
      <c r="K834" s="111">
        <v>0</v>
      </c>
      <c r="L834" s="111">
        <v>0</v>
      </c>
      <c r="M834" s="111">
        <v>0</v>
      </c>
      <c r="N834" s="111">
        <v>10.462999999999999</v>
      </c>
      <c r="O834" s="169">
        <v>248.01</v>
      </c>
      <c r="P834" s="111">
        <v>10.462999999999999</v>
      </c>
      <c r="Q834" s="169">
        <v>248.01</v>
      </c>
      <c r="R834" s="170">
        <v>4.2187815007459377E-2</v>
      </c>
      <c r="S834" s="111">
        <v>55</v>
      </c>
      <c r="T834" s="111">
        <v>2.3203298254102656</v>
      </c>
      <c r="U834" s="111">
        <v>2531.2689004475624</v>
      </c>
      <c r="V834" s="112">
        <v>139.21978952461592</v>
      </c>
    </row>
    <row r="835" spans="1:22" s="99" customFormat="1" ht="12.75" x14ac:dyDescent="0.2">
      <c r="A835" s="355"/>
      <c r="B835" s="43">
        <v>829</v>
      </c>
      <c r="C835" s="254" t="s">
        <v>32</v>
      </c>
      <c r="D835" s="254" t="s">
        <v>33</v>
      </c>
      <c r="E835" s="110" t="s">
        <v>93</v>
      </c>
      <c r="F835" s="110"/>
      <c r="G835" s="109">
        <v>13</v>
      </c>
      <c r="H835" s="109" t="s">
        <v>51</v>
      </c>
      <c r="I835" s="111">
        <v>16.803999999999998</v>
      </c>
      <c r="J835" s="111">
        <v>0</v>
      </c>
      <c r="K835" s="111">
        <v>0</v>
      </c>
      <c r="L835" s="111">
        <v>0</v>
      </c>
      <c r="M835" s="111">
        <v>0</v>
      </c>
      <c r="N835" s="111">
        <v>16.803999999999998</v>
      </c>
      <c r="O835" s="169">
        <v>397.64</v>
      </c>
      <c r="P835" s="111">
        <v>16.803999999999998</v>
      </c>
      <c r="Q835" s="169">
        <v>397.64</v>
      </c>
      <c r="R835" s="170">
        <v>4.2259330047278942E-2</v>
      </c>
      <c r="S835" s="111">
        <v>55</v>
      </c>
      <c r="T835" s="111">
        <v>2.3242631526003419</v>
      </c>
      <c r="U835" s="111">
        <v>2535.5598028367367</v>
      </c>
      <c r="V835" s="112">
        <v>139.45578915602053</v>
      </c>
    </row>
    <row r="836" spans="1:22" s="99" customFormat="1" ht="12.75" x14ac:dyDescent="0.2">
      <c r="A836" s="355"/>
      <c r="B836" s="43">
        <v>830</v>
      </c>
      <c r="C836" s="249" t="s">
        <v>141</v>
      </c>
      <c r="D836" s="249" t="s">
        <v>142</v>
      </c>
      <c r="E836" s="128" t="s">
        <v>171</v>
      </c>
      <c r="F836" s="129"/>
      <c r="G836" s="132">
        <v>4</v>
      </c>
      <c r="H836" s="130" t="s">
        <v>51</v>
      </c>
      <c r="I836" s="171">
        <v>9.15</v>
      </c>
      <c r="J836" s="171">
        <v>0.19</v>
      </c>
      <c r="K836" s="171">
        <v>0.52</v>
      </c>
      <c r="L836" s="171">
        <v>0.02</v>
      </c>
      <c r="M836" s="171">
        <v>1.5155999999999998</v>
      </c>
      <c r="N836" s="171">
        <v>6.9043999999999999</v>
      </c>
      <c r="O836" s="176">
        <v>191.55</v>
      </c>
      <c r="P836" s="171">
        <v>8.42</v>
      </c>
      <c r="Q836" s="176">
        <v>191.55</v>
      </c>
      <c r="R836" s="173">
        <v>4.3957191333855387E-2</v>
      </c>
      <c r="S836" s="154">
        <v>61.8</v>
      </c>
      <c r="T836" s="155">
        <v>2.716554424432263</v>
      </c>
      <c r="U836" s="155">
        <v>2637.4314800313236</v>
      </c>
      <c r="V836" s="156">
        <v>162.99326546593579</v>
      </c>
    </row>
    <row r="837" spans="1:22" s="99" customFormat="1" ht="12.75" x14ac:dyDescent="0.2">
      <c r="A837" s="355"/>
      <c r="B837" s="43">
        <v>831</v>
      </c>
      <c r="C837" s="72" t="s">
        <v>137</v>
      </c>
      <c r="D837" s="72" t="s">
        <v>138</v>
      </c>
      <c r="E837" s="119" t="s">
        <v>533</v>
      </c>
      <c r="F837" s="119"/>
      <c r="G837" s="118">
        <v>5</v>
      </c>
      <c r="H837" s="118">
        <v>1855</v>
      </c>
      <c r="I837" s="120">
        <v>13.9534</v>
      </c>
      <c r="J837" s="120">
        <v>0.57899999999999996</v>
      </c>
      <c r="K837" s="120">
        <v>6.0000000000000001E-3</v>
      </c>
      <c r="L837" s="120">
        <v>8.0799999999999997E-2</v>
      </c>
      <c r="M837" s="120">
        <v>0</v>
      </c>
      <c r="N837" s="120">
        <v>13.233599999999999</v>
      </c>
      <c r="O837" s="133">
        <v>293.06</v>
      </c>
      <c r="P837" s="120">
        <v>11.348800000000001</v>
      </c>
      <c r="Q837" s="133">
        <v>251.32</v>
      </c>
      <c r="R837" s="121">
        <v>4.515677224255929E-2</v>
      </c>
      <c r="S837" s="120">
        <v>58.97</v>
      </c>
      <c r="T837" s="150">
        <v>2.6628948591437211</v>
      </c>
      <c r="U837" s="150">
        <v>2709.4063345535574</v>
      </c>
      <c r="V837" s="151">
        <v>159.77369154862325</v>
      </c>
    </row>
    <row r="838" spans="1:22" s="99" customFormat="1" ht="12.75" x14ac:dyDescent="0.2">
      <c r="A838" s="355"/>
      <c r="B838" s="43">
        <v>832</v>
      </c>
      <c r="C838" s="72" t="s">
        <v>366</v>
      </c>
      <c r="D838" s="72" t="s">
        <v>367</v>
      </c>
      <c r="E838" s="44" t="s">
        <v>959</v>
      </c>
      <c r="F838" s="82" t="s">
        <v>178</v>
      </c>
      <c r="G838" s="43">
        <v>40</v>
      </c>
      <c r="H838" s="43">
        <v>1972</v>
      </c>
      <c r="I838" s="46">
        <v>48.87</v>
      </c>
      <c r="J838" s="46">
        <v>3.3</v>
      </c>
      <c r="K838" s="46">
        <v>5.6</v>
      </c>
      <c r="L838" s="46">
        <v>0.9</v>
      </c>
      <c r="M838" s="46"/>
      <c r="N838" s="46">
        <v>39.07</v>
      </c>
      <c r="O838" s="45"/>
      <c r="P838" s="46">
        <v>48.87</v>
      </c>
      <c r="Q838" s="45">
        <v>1070.7</v>
      </c>
      <c r="R838" s="141">
        <v>4.5643037265340428E-2</v>
      </c>
      <c r="S838" s="46">
        <v>59.62</v>
      </c>
      <c r="T838" s="47">
        <v>2.7212378817595964</v>
      </c>
      <c r="U838" s="47">
        <v>2738.5822359204253</v>
      </c>
      <c r="V838" s="91">
        <v>163.27427290557574</v>
      </c>
    </row>
    <row r="839" spans="1:22" s="99" customFormat="1" ht="12.75" x14ac:dyDescent="0.2">
      <c r="A839" s="355"/>
      <c r="B839" s="43">
        <v>833</v>
      </c>
      <c r="C839" s="254" t="s">
        <v>32</v>
      </c>
      <c r="D839" s="254" t="s">
        <v>33</v>
      </c>
      <c r="E839" s="110" t="s">
        <v>95</v>
      </c>
      <c r="F839" s="110"/>
      <c r="G839" s="109">
        <v>6</v>
      </c>
      <c r="H839" s="109">
        <v>1940</v>
      </c>
      <c r="I839" s="111">
        <v>11.958</v>
      </c>
      <c r="J839" s="111">
        <v>5.3679999999999999E-2</v>
      </c>
      <c r="K839" s="111">
        <v>0</v>
      </c>
      <c r="L839" s="111">
        <v>0</v>
      </c>
      <c r="M839" s="111">
        <v>0</v>
      </c>
      <c r="N839" s="111">
        <v>11.55</v>
      </c>
      <c r="O839" s="169">
        <v>250.65</v>
      </c>
      <c r="P839" s="111">
        <v>11.55</v>
      </c>
      <c r="Q839" s="169">
        <v>250.65</v>
      </c>
      <c r="R839" s="170">
        <v>4.6080191502094553E-2</v>
      </c>
      <c r="S839" s="111">
        <v>55</v>
      </c>
      <c r="T839" s="111">
        <v>2.5344105326152002</v>
      </c>
      <c r="U839" s="111">
        <v>2764.8114901256731</v>
      </c>
      <c r="V839" s="112">
        <v>152.06463195691202</v>
      </c>
    </row>
    <row r="840" spans="1:22" s="99" customFormat="1" ht="12.75" x14ac:dyDescent="0.2">
      <c r="A840" s="355"/>
      <c r="B840" s="43">
        <v>834</v>
      </c>
      <c r="C840" s="72" t="s">
        <v>137</v>
      </c>
      <c r="D840" s="72" t="s">
        <v>138</v>
      </c>
      <c r="E840" s="119" t="s">
        <v>536</v>
      </c>
      <c r="F840" s="119"/>
      <c r="G840" s="118">
        <v>3</v>
      </c>
      <c r="H840" s="118">
        <v>1982</v>
      </c>
      <c r="I840" s="120">
        <v>10.382999999999999</v>
      </c>
      <c r="J840" s="120">
        <v>0</v>
      </c>
      <c r="K840" s="120">
        <v>0</v>
      </c>
      <c r="L840" s="120">
        <v>0</v>
      </c>
      <c r="M840" s="120">
        <v>0.93600000000000005</v>
      </c>
      <c r="N840" s="120">
        <v>9.4469999999999992</v>
      </c>
      <c r="O840" s="133">
        <v>365.81</v>
      </c>
      <c r="P840" s="120">
        <v>2.0661999999999998</v>
      </c>
      <c r="Q840" s="133">
        <v>42.8</v>
      </c>
      <c r="R840" s="121">
        <v>4.8275700934579439E-2</v>
      </c>
      <c r="S840" s="120">
        <v>58.97</v>
      </c>
      <c r="T840" s="150">
        <v>2.8468180841121495</v>
      </c>
      <c r="U840" s="150">
        <v>2896.5420560747662</v>
      </c>
      <c r="V840" s="151">
        <v>170.80908504672897</v>
      </c>
    </row>
    <row r="841" spans="1:22" s="99" customFormat="1" ht="12.75" x14ac:dyDescent="0.2">
      <c r="A841" s="355"/>
      <c r="B841" s="43">
        <v>835</v>
      </c>
      <c r="C841" s="72" t="s">
        <v>366</v>
      </c>
      <c r="D841" s="72" t="s">
        <v>367</v>
      </c>
      <c r="E841" s="44" t="s">
        <v>607</v>
      </c>
      <c r="F841" s="82" t="s">
        <v>178</v>
      </c>
      <c r="G841" s="43">
        <v>8</v>
      </c>
      <c r="H841" s="43">
        <v>1992</v>
      </c>
      <c r="I841" s="46">
        <v>18.7</v>
      </c>
      <c r="J841" s="46">
        <v>0.8</v>
      </c>
      <c r="K841" s="46">
        <v>1.9</v>
      </c>
      <c r="L841" s="46">
        <v>0.4</v>
      </c>
      <c r="M841" s="46"/>
      <c r="N841" s="46">
        <v>15.6</v>
      </c>
      <c r="O841" s="45"/>
      <c r="P841" s="46">
        <v>18.7</v>
      </c>
      <c r="Q841" s="45">
        <v>372.64</v>
      </c>
      <c r="R841" s="141">
        <v>5.0182481751824819E-2</v>
      </c>
      <c r="S841" s="46">
        <v>59.62</v>
      </c>
      <c r="T841" s="47">
        <v>2.9918795620437955</v>
      </c>
      <c r="U841" s="47">
        <v>3010.9489051094893</v>
      </c>
      <c r="V841" s="91">
        <v>179.51277372262774</v>
      </c>
    </row>
    <row r="842" spans="1:22" s="99" customFormat="1" ht="12.75" x14ac:dyDescent="0.2">
      <c r="A842" s="355"/>
      <c r="B842" s="43">
        <v>836</v>
      </c>
      <c r="C842" s="72" t="s">
        <v>366</v>
      </c>
      <c r="D842" s="72" t="s">
        <v>367</v>
      </c>
      <c r="E842" s="44" t="s">
        <v>963</v>
      </c>
      <c r="F842" s="82" t="s">
        <v>178</v>
      </c>
      <c r="G842" s="43">
        <v>28</v>
      </c>
      <c r="H842" s="43">
        <v>1970</v>
      </c>
      <c r="I842" s="46">
        <v>18.513999999999999</v>
      </c>
      <c r="J842" s="46">
        <v>0.9</v>
      </c>
      <c r="K842" s="46">
        <v>0</v>
      </c>
      <c r="L842" s="46">
        <v>-0.35699999999999998</v>
      </c>
      <c r="M842" s="46"/>
      <c r="N842" s="46">
        <v>17.971</v>
      </c>
      <c r="O842" s="45"/>
      <c r="P842" s="46">
        <v>18.513999999999999</v>
      </c>
      <c r="Q842" s="45">
        <v>358.27</v>
      </c>
      <c r="R842" s="141">
        <v>5.1676110196220731E-2</v>
      </c>
      <c r="S842" s="46">
        <v>59.62</v>
      </c>
      <c r="T842" s="47">
        <v>3.0809296898986798</v>
      </c>
      <c r="U842" s="47">
        <v>3100.5666117732439</v>
      </c>
      <c r="V842" s="91">
        <v>184.85578139392081</v>
      </c>
    </row>
    <row r="843" spans="1:22" s="99" customFormat="1" ht="12.75" x14ac:dyDescent="0.2">
      <c r="A843" s="355"/>
      <c r="B843" s="43">
        <v>837</v>
      </c>
      <c r="C843" s="72" t="s">
        <v>236</v>
      </c>
      <c r="D843" s="72" t="s">
        <v>237</v>
      </c>
      <c r="E843" s="119" t="s">
        <v>263</v>
      </c>
      <c r="F843" s="119" t="s">
        <v>40</v>
      </c>
      <c r="G843" s="118">
        <v>4</v>
      </c>
      <c r="H843" s="118" t="s">
        <v>51</v>
      </c>
      <c r="I843" s="135">
        <v>8.0419999999999998</v>
      </c>
      <c r="J843" s="135">
        <v>0</v>
      </c>
      <c r="K843" s="135">
        <v>0</v>
      </c>
      <c r="L843" s="135">
        <v>0</v>
      </c>
      <c r="M843" s="120">
        <v>0</v>
      </c>
      <c r="N843" s="120">
        <v>8.0419999999999998</v>
      </c>
      <c r="O843" s="133">
        <v>151.85</v>
      </c>
      <c r="P843" s="120">
        <v>8.0419999999999998</v>
      </c>
      <c r="Q843" s="133">
        <v>151.85</v>
      </c>
      <c r="R843" s="121">
        <v>5.2960158050707938E-2</v>
      </c>
      <c r="S843" s="120">
        <v>64.31</v>
      </c>
      <c r="T843" s="150">
        <v>3.4058677642410276</v>
      </c>
      <c r="U843" s="150">
        <v>3177.6094830424763</v>
      </c>
      <c r="V843" s="151">
        <v>204.35206585446167</v>
      </c>
    </row>
    <row r="844" spans="1:22" s="99" customFormat="1" ht="12.75" x14ac:dyDescent="0.2">
      <c r="A844" s="355"/>
      <c r="B844" s="43">
        <v>838</v>
      </c>
      <c r="C844" s="72" t="s">
        <v>137</v>
      </c>
      <c r="D844" s="72" t="s">
        <v>138</v>
      </c>
      <c r="E844" s="119" t="s">
        <v>535</v>
      </c>
      <c r="F844" s="119"/>
      <c r="G844" s="118">
        <v>5</v>
      </c>
      <c r="H844" s="118">
        <v>1900</v>
      </c>
      <c r="I844" s="120">
        <v>11.3</v>
      </c>
      <c r="J844" s="120">
        <v>0.61199999999999999</v>
      </c>
      <c r="K844" s="120">
        <v>8.4000000000000005E-2</v>
      </c>
      <c r="L844" s="120">
        <v>0.20399999999999999</v>
      </c>
      <c r="M844" s="120">
        <v>0</v>
      </c>
      <c r="N844" s="120">
        <v>10.4</v>
      </c>
      <c r="O844" s="133">
        <v>195.62</v>
      </c>
      <c r="P844" s="120">
        <v>8.7461000000000002</v>
      </c>
      <c r="Q844" s="133">
        <v>164.51</v>
      </c>
      <c r="R844" s="121">
        <v>5.3164549267521732E-2</v>
      </c>
      <c r="S844" s="120">
        <v>58.97</v>
      </c>
      <c r="T844" s="150">
        <v>3.1351134703057566</v>
      </c>
      <c r="U844" s="150">
        <v>3189.8729560513043</v>
      </c>
      <c r="V844" s="151">
        <v>188.10680821834544</v>
      </c>
    </row>
    <row r="845" spans="1:22" s="99" customFormat="1" ht="13.5" thickBot="1" x14ac:dyDescent="0.25">
      <c r="A845" s="356"/>
      <c r="B845" s="92">
        <v>839</v>
      </c>
      <c r="C845" s="332" t="s">
        <v>137</v>
      </c>
      <c r="D845" s="332" t="s">
        <v>138</v>
      </c>
      <c r="E845" s="123" t="s">
        <v>659</v>
      </c>
      <c r="F845" s="123"/>
      <c r="G845" s="122">
        <v>8</v>
      </c>
      <c r="H845" s="122">
        <v>1930</v>
      </c>
      <c r="I845" s="124">
        <v>21.7194</v>
      </c>
      <c r="J845" s="124">
        <v>0</v>
      </c>
      <c r="K845" s="124">
        <v>0</v>
      </c>
      <c r="L845" s="124">
        <v>0</v>
      </c>
      <c r="M845" s="124">
        <v>3.9095</v>
      </c>
      <c r="N845" s="124">
        <v>17.809899999999999</v>
      </c>
      <c r="O845" s="137">
        <v>363.97</v>
      </c>
      <c r="P845" s="124">
        <v>14.1523</v>
      </c>
      <c r="Q845" s="137">
        <v>231.93</v>
      </c>
      <c r="R845" s="125">
        <v>6.1019704221101194E-2</v>
      </c>
      <c r="S845" s="124">
        <v>58.97</v>
      </c>
      <c r="T845" s="152">
        <v>3.5983319579183375</v>
      </c>
      <c r="U845" s="152">
        <v>3661.1822532660717</v>
      </c>
      <c r="V845" s="153">
        <v>215.89991747510027</v>
      </c>
    </row>
    <row r="847" spans="1:22" customFormat="1" ht="12.75" x14ac:dyDescent="0.2">
      <c r="A847" s="20"/>
      <c r="B847" s="20"/>
      <c r="C847" s="18"/>
      <c r="D847" s="19"/>
      <c r="E847" s="20"/>
      <c r="F847" s="87"/>
      <c r="G847" s="26"/>
      <c r="H847" s="26"/>
      <c r="I847" s="26"/>
      <c r="J847" s="26"/>
      <c r="K847" s="26"/>
      <c r="L847" s="26"/>
      <c r="M847" s="26"/>
      <c r="N847" s="26"/>
      <c r="O847" s="26"/>
      <c r="P847" s="26"/>
      <c r="Q847" s="27"/>
      <c r="R847" s="26"/>
      <c r="S847" s="26"/>
      <c r="T847" s="26"/>
      <c r="U847" s="26"/>
      <c r="V847" s="26"/>
    </row>
    <row r="848" spans="1:22" customFormat="1" ht="12.75" x14ac:dyDescent="0.2">
      <c r="A848" s="20"/>
      <c r="B848" s="20"/>
      <c r="C848" s="23" t="s">
        <v>373</v>
      </c>
      <c r="D848" s="21"/>
      <c r="E848" s="20"/>
      <c r="F848" s="87"/>
      <c r="G848" s="26"/>
      <c r="H848" s="26"/>
      <c r="I848" s="26"/>
      <c r="J848" s="26"/>
      <c r="K848" s="26"/>
      <c r="L848" s="26"/>
      <c r="M848" s="27"/>
      <c r="N848" s="26"/>
      <c r="O848" s="26"/>
      <c r="P848" s="26"/>
      <c r="Q848" s="27"/>
      <c r="R848" s="26"/>
      <c r="S848" s="26"/>
      <c r="T848" s="26"/>
      <c r="U848" s="26"/>
      <c r="V848" s="26"/>
    </row>
    <row r="849" spans="1:22" customFormat="1" ht="12.75" x14ac:dyDescent="0.2">
      <c r="A849" s="20"/>
      <c r="B849" s="20"/>
      <c r="C849" s="24" t="s">
        <v>374</v>
      </c>
      <c r="D849" s="21"/>
      <c r="E849" s="20"/>
      <c r="F849" s="87"/>
      <c r="G849" s="26"/>
      <c r="H849" s="26"/>
      <c r="I849" s="26"/>
      <c r="J849" s="26"/>
      <c r="K849" s="26"/>
      <c r="L849" s="26"/>
      <c r="M849" s="27"/>
      <c r="N849" s="26"/>
      <c r="O849" s="26"/>
      <c r="P849" s="26"/>
      <c r="Q849" s="27"/>
      <c r="R849" s="26"/>
      <c r="S849" s="26"/>
      <c r="T849" s="26"/>
      <c r="U849" s="26"/>
      <c r="V849" s="26"/>
    </row>
    <row r="850" spans="1:22" customFormat="1" ht="12.75" x14ac:dyDescent="0.2">
      <c r="A850" s="20"/>
      <c r="B850" s="20"/>
      <c r="C850" s="24" t="s">
        <v>375</v>
      </c>
      <c r="D850" s="21"/>
      <c r="E850" s="20"/>
      <c r="F850" s="87"/>
      <c r="G850" s="26"/>
      <c r="H850" s="26"/>
      <c r="I850" s="26"/>
      <c r="J850" s="26"/>
      <c r="K850" s="26"/>
      <c r="L850" s="26"/>
      <c r="M850" s="27"/>
      <c r="N850" s="26"/>
      <c r="O850" s="26"/>
      <c r="P850" s="26"/>
      <c r="Q850" s="27"/>
      <c r="R850" s="26"/>
      <c r="S850" s="26"/>
      <c r="T850" s="26"/>
      <c r="U850" s="26"/>
      <c r="V850" s="26"/>
    </row>
    <row r="851" spans="1:22" customFormat="1" ht="12.75" x14ac:dyDescent="0.2">
      <c r="A851" s="20"/>
      <c r="B851" s="20"/>
      <c r="C851" s="24" t="s">
        <v>376</v>
      </c>
      <c r="D851" s="21"/>
      <c r="E851" s="20"/>
      <c r="F851" s="87"/>
      <c r="G851" s="26"/>
      <c r="H851" s="26"/>
      <c r="I851" s="26"/>
      <c r="J851" s="26"/>
      <c r="K851" s="26"/>
      <c r="L851" s="26"/>
      <c r="M851" s="27"/>
      <c r="N851" s="26"/>
      <c r="O851" s="26"/>
      <c r="P851" s="26"/>
      <c r="Q851" s="27"/>
      <c r="R851" s="26"/>
      <c r="S851" s="26"/>
      <c r="T851" s="26"/>
      <c r="U851" s="26"/>
      <c r="V851" s="26"/>
    </row>
    <row r="852" spans="1:22" customFormat="1" ht="12.75" x14ac:dyDescent="0.2">
      <c r="A852" s="20"/>
      <c r="B852" s="20"/>
      <c r="C852" s="24" t="s">
        <v>377</v>
      </c>
      <c r="D852" s="21"/>
      <c r="E852" s="20"/>
      <c r="F852" s="87"/>
      <c r="G852" s="26"/>
      <c r="H852" s="26"/>
      <c r="I852" s="26"/>
      <c r="J852" s="26"/>
      <c r="K852" s="26"/>
      <c r="L852" s="26"/>
      <c r="M852" s="27"/>
      <c r="N852" s="26"/>
      <c r="O852" s="26"/>
      <c r="P852" s="26"/>
      <c r="Q852" s="27"/>
      <c r="R852" s="26"/>
      <c r="S852" s="26"/>
      <c r="T852" s="26"/>
      <c r="U852" s="26"/>
      <c r="V852" s="26"/>
    </row>
    <row r="853" spans="1:22" customFormat="1" ht="12.75" x14ac:dyDescent="0.2">
      <c r="A853" s="20"/>
      <c r="B853" s="20"/>
      <c r="C853" s="24"/>
      <c r="D853" s="21"/>
      <c r="E853" s="20"/>
      <c r="F853" s="87"/>
      <c r="G853" s="26"/>
      <c r="H853" s="26"/>
      <c r="I853" s="26"/>
      <c r="J853" s="26"/>
      <c r="K853" s="26"/>
      <c r="L853" s="26"/>
      <c r="M853" s="27"/>
      <c r="N853" s="26"/>
      <c r="O853" s="26"/>
      <c r="P853" s="26"/>
      <c r="Q853" s="27"/>
      <c r="R853" s="26"/>
      <c r="S853" s="26"/>
      <c r="T853" s="26"/>
      <c r="U853" s="26"/>
      <c r="V853" s="26"/>
    </row>
    <row r="854" spans="1:22" customFormat="1" ht="12.75" x14ac:dyDescent="0.2">
      <c r="A854" s="20"/>
      <c r="B854" s="20"/>
      <c r="C854" s="24"/>
      <c r="D854" s="21"/>
      <c r="E854" s="20"/>
      <c r="F854" s="87"/>
      <c r="G854" s="26"/>
      <c r="H854" s="26"/>
      <c r="I854" s="26"/>
      <c r="J854" s="26"/>
      <c r="K854" s="26"/>
      <c r="L854" s="26"/>
      <c r="M854" s="27"/>
      <c r="N854" s="26"/>
      <c r="O854" s="26"/>
      <c r="P854" s="26"/>
      <c r="Q854" s="27"/>
      <c r="R854" s="26"/>
      <c r="S854" s="26"/>
      <c r="T854" s="26"/>
      <c r="U854" s="26"/>
      <c r="V854" s="26"/>
    </row>
    <row r="855" spans="1:22" customFormat="1" ht="12.75" x14ac:dyDescent="0.2">
      <c r="A855" s="20"/>
      <c r="B855" s="20"/>
      <c r="C855" s="24" t="s">
        <v>378</v>
      </c>
      <c r="D855" s="21"/>
      <c r="E855" s="20"/>
      <c r="F855" s="87"/>
      <c r="G855" s="26"/>
      <c r="H855" s="26"/>
      <c r="I855" s="26"/>
      <c r="J855" s="26"/>
      <c r="K855" s="26"/>
      <c r="L855" s="26"/>
      <c r="M855" s="27"/>
      <c r="N855" s="26"/>
      <c r="O855" s="26"/>
      <c r="P855" s="26"/>
      <c r="Q855" s="27"/>
      <c r="R855" s="26"/>
      <c r="S855" s="26"/>
      <c r="T855" s="26"/>
      <c r="U855" s="26"/>
      <c r="V855" s="26"/>
    </row>
    <row r="856" spans="1:22" customFormat="1" ht="12.75" x14ac:dyDescent="0.2">
      <c r="A856" s="20"/>
      <c r="B856" s="20"/>
      <c r="C856" s="25" t="s">
        <v>379</v>
      </c>
      <c r="D856" s="21"/>
      <c r="E856" s="20"/>
      <c r="F856" s="87"/>
      <c r="G856" s="26"/>
      <c r="H856" s="26"/>
      <c r="I856" s="26"/>
      <c r="J856" s="26"/>
      <c r="K856" s="26"/>
      <c r="L856" s="26"/>
      <c r="M856" s="27"/>
      <c r="N856" s="26"/>
      <c r="O856" s="26"/>
      <c r="P856" s="26"/>
      <c r="Q856" s="27"/>
      <c r="R856" s="26"/>
      <c r="S856" s="26"/>
      <c r="T856" s="26"/>
      <c r="U856" s="26"/>
      <c r="V856" s="26"/>
    </row>
    <row r="857" spans="1:22" customFormat="1" ht="12.75" x14ac:dyDescent="0.2">
      <c r="A857" s="20"/>
      <c r="B857" s="20"/>
      <c r="C857" s="25" t="s">
        <v>380</v>
      </c>
      <c r="D857" s="21"/>
      <c r="E857" s="20"/>
      <c r="F857" s="87"/>
      <c r="G857" s="26"/>
      <c r="H857" s="26"/>
      <c r="I857" s="26"/>
      <c r="J857" s="26"/>
      <c r="K857" s="26"/>
      <c r="L857" s="26"/>
      <c r="M857" s="27"/>
      <c r="N857" s="26"/>
      <c r="O857" s="26"/>
      <c r="P857" s="26"/>
      <c r="Q857" s="27"/>
      <c r="R857" s="26"/>
      <c r="S857" s="26"/>
      <c r="T857" s="26"/>
      <c r="U857" s="26"/>
      <c r="V857" s="26"/>
    </row>
    <row r="858" spans="1:22" customFormat="1" ht="12.75" x14ac:dyDescent="0.2">
      <c r="A858" s="20"/>
      <c r="B858" s="20"/>
      <c r="C858" s="25" t="s">
        <v>381</v>
      </c>
      <c r="D858" s="21"/>
      <c r="E858" s="20"/>
      <c r="F858" s="87"/>
      <c r="G858" s="26"/>
      <c r="H858" s="26"/>
      <c r="I858" s="26"/>
      <c r="J858" s="26"/>
      <c r="K858" s="26"/>
      <c r="L858" s="26"/>
      <c r="M858" s="27"/>
      <c r="N858" s="26"/>
      <c r="O858" s="26"/>
      <c r="P858" s="26"/>
      <c r="Q858" s="27"/>
      <c r="R858" s="26"/>
      <c r="S858" s="26"/>
      <c r="T858" s="26"/>
      <c r="U858" s="26"/>
      <c r="V858" s="26"/>
    </row>
    <row r="859" spans="1:22" customFormat="1" ht="12.75" x14ac:dyDescent="0.2">
      <c r="A859" s="20"/>
      <c r="B859" s="20"/>
      <c r="C859" s="18"/>
      <c r="D859" s="19"/>
      <c r="E859" s="20"/>
      <c r="F859" s="87"/>
      <c r="G859" s="26"/>
      <c r="H859" s="26"/>
      <c r="I859" s="26"/>
      <c r="J859" s="26"/>
      <c r="K859" s="26"/>
      <c r="L859" s="26"/>
      <c r="M859" s="26"/>
      <c r="N859" s="26"/>
      <c r="O859" s="26"/>
      <c r="P859" s="26"/>
      <c r="Q859" s="27"/>
      <c r="R859" s="26"/>
      <c r="S859" s="26"/>
      <c r="T859" s="26"/>
      <c r="U859" s="26"/>
      <c r="V859" s="26"/>
    </row>
    <row r="860" spans="1:22" customFormat="1" ht="12.75" x14ac:dyDescent="0.2">
      <c r="A860" s="20"/>
      <c r="B860" s="20"/>
      <c r="C860" s="18"/>
      <c r="D860" s="19"/>
      <c r="E860" s="20"/>
      <c r="F860" s="87"/>
      <c r="G860" s="26"/>
      <c r="H860" s="26"/>
      <c r="I860" s="26"/>
      <c r="J860" s="26"/>
      <c r="K860" s="26"/>
      <c r="L860" s="26"/>
      <c r="M860" s="26"/>
      <c r="N860" s="26"/>
      <c r="O860" s="26"/>
      <c r="P860" s="26"/>
      <c r="Q860" s="27"/>
      <c r="R860" s="26"/>
      <c r="S860" s="26"/>
      <c r="T860" s="26"/>
      <c r="U860" s="26"/>
      <c r="V860" s="26"/>
    </row>
  </sheetData>
  <autoFilter ref="C7:V83" xr:uid="{00000000-0009-0000-0000-000000000000}"/>
  <sortState xmlns:xlrd2="http://schemas.microsoft.com/office/spreadsheetml/2017/richdata2" ref="A667:V845">
    <sortCondition ref="R667:R845"/>
  </sortState>
  <mergeCells count="22">
    <mergeCell ref="A8:A217"/>
    <mergeCell ref="A218:A453"/>
    <mergeCell ref="A454:A666"/>
    <mergeCell ref="A667:A845"/>
    <mergeCell ref="A1:V1"/>
    <mergeCell ref="U4:U5"/>
    <mergeCell ref="V4:V5"/>
    <mergeCell ref="I4:N4"/>
    <mergeCell ref="O4:O5"/>
    <mergeCell ref="P4:P5"/>
    <mergeCell ref="Q4:Q5"/>
    <mergeCell ref="R4:R5"/>
    <mergeCell ref="S4:S5"/>
    <mergeCell ref="B4:B6"/>
    <mergeCell ref="E4:E6"/>
    <mergeCell ref="F4:F6"/>
    <mergeCell ref="A4:A6"/>
    <mergeCell ref="G4:G5"/>
    <mergeCell ref="T4:T5"/>
    <mergeCell ref="H4:H5"/>
    <mergeCell ref="C4:C6"/>
    <mergeCell ref="D4:D6"/>
  </mergeCells>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Lietuvoje</vt:lpstr>
      <vt:lpstr>Lietuvoje!Print_Titles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Ramune</cp:lastModifiedBy>
  <dcterms:created xsi:type="dcterms:W3CDTF">2018-01-11T07:29:18Z</dcterms:created>
  <dcterms:modified xsi:type="dcterms:W3CDTF">2019-01-22T09:08:23Z</dcterms:modified>
</cp:coreProperties>
</file>