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822" activeTab="5"/>
  </bookViews>
  <sheets>
    <sheet name="Architektu g. 25 (1 š.p.)" sheetId="1" r:id="rId1"/>
    <sheet name="Architektu g. 25 (2 š.p.)" sheetId="2" r:id="rId2"/>
    <sheet name="Architektu g. 25 (3 š.p.)" sheetId="3" r:id="rId3"/>
    <sheet name="Blindziu 31" sheetId="4" r:id="rId4"/>
    <sheet name="Nočios 4" sheetId="5" r:id="rId5"/>
    <sheet name="Didlaukio g. 37" sheetId="6" r:id="rId6"/>
  </sheets>
  <definedNames>
    <definedName name="_xlnm.Print_Titles" localSheetId="0">'Architektu g. 25 (1 š.p.)'!$4:$4</definedName>
  </definedNames>
  <calcPr fullCalcOnLoad="1"/>
</workbook>
</file>

<file path=xl/sharedStrings.xml><?xml version="1.0" encoding="utf-8"?>
<sst xmlns="http://schemas.openxmlformats.org/spreadsheetml/2006/main" count="302" uniqueCount="39">
  <si>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</si>
  <si>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</si>
  <si>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</si>
  <si>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</si>
  <si>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</si>
  <si>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</si>
  <si>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</si>
  <si>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</si>
  <si>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</si>
  <si>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</si>
  <si>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</si>
  <si>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</si>
  <si>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</si>
  <si>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</si>
  <si>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</si>
  <si>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</si>
  <si>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</si>
  <si>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</si>
  <si>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</si>
  <si>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</si>
  <si>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MWh/m²</t>
  </si>
  <si>
    <t>m²</t>
  </si>
  <si>
    <t>Lt/m²</t>
  </si>
  <si>
    <t>2007 m.</t>
  </si>
  <si>
    <t>2008 m.</t>
  </si>
  <si>
    <t>2009 m.</t>
  </si>
  <si>
    <t>2010 m.</t>
  </si>
  <si>
    <t>Šilumos suvartojimai daugiabučiame gyv. name Blindžių g. 31</t>
  </si>
  <si>
    <t>Šilumos suvartojimai daugiabučiame gyv. name Architektų g. 25 (3 š.p.)</t>
  </si>
  <si>
    <t>Šilumos suvartojimai daugiabučiame gyv. name Architektų g. 25 (2 š.p.)</t>
  </si>
  <si>
    <t>Šilumos suvartojimai daugiabučiame gyv. name Architektų g. 25 (1 š.p.)</t>
  </si>
  <si>
    <t>Šilumos suvartojimai daugiabučiame gyv. name Nočios g. 4</t>
  </si>
  <si>
    <t>Šilumos suvartojimai daugiabučiame gyv. name Didlaukio g. 37</t>
  </si>
  <si>
    <t>Metai</t>
  </si>
  <si>
    <t>Mėnuo</t>
  </si>
  <si>
    <t>Didlaukio g. 37</t>
  </si>
  <si>
    <t>iki 1992</t>
  </si>
  <si>
    <t>Mokėjimai už šilumą 60 m² ploto buto šildymui                 (su PVM)</t>
  </si>
  <si>
    <t>Lt/mėn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</si>
</sst>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3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165" fontId="1" fillId="34" borderId="13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1" fillId="33" borderId="11" xfId="0" applyNumberFormat="1" applyFont="1" applyFill="1" applyBorder="1" applyAlignment="1">
      <alignment horizontal="center"/>
    </xf>
    <xf numFmtId="169" fontId="1" fillId="33" borderId="13" xfId="0" applyNumberFormat="1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 horizontal="center"/>
    </xf>
    <xf numFmtId="169" fontId="1" fillId="34" borderId="11" xfId="0" applyNumberFormat="1" applyFont="1" applyFill="1" applyBorder="1" applyAlignment="1">
      <alignment horizontal="center"/>
    </xf>
    <xf numFmtId="169" fontId="1" fillId="34" borderId="13" xfId="0" applyNumberFormat="1" applyFont="1" applyFill="1" applyBorder="1" applyAlignment="1">
      <alignment horizontal="center"/>
    </xf>
    <xf numFmtId="169" fontId="1" fillId="35" borderId="10" xfId="0" applyNumberFormat="1" applyFont="1" applyFill="1" applyBorder="1" applyAlignment="1">
      <alignment horizontal="center"/>
    </xf>
    <xf numFmtId="169" fontId="1" fillId="35" borderId="11" xfId="0" applyNumberFormat="1" applyFont="1" applyFill="1" applyBorder="1" applyAlignment="1">
      <alignment horizontal="center"/>
    </xf>
    <xf numFmtId="169" fontId="1" fillId="36" borderId="11" xfId="0" applyNumberFormat="1" applyFont="1" applyFill="1" applyBorder="1" applyAlignment="1">
      <alignment horizontal="center"/>
    </xf>
    <xf numFmtId="169" fontId="1" fillId="36" borderId="12" xfId="0" applyNumberFormat="1" applyFont="1" applyFill="1" applyBorder="1" applyAlignment="1">
      <alignment horizontal="center"/>
    </xf>
    <xf numFmtId="169" fontId="1" fillId="33" borderId="12" xfId="0" applyNumberFormat="1" applyFont="1" applyFill="1" applyBorder="1" applyAlignment="1">
      <alignment horizontal="center"/>
    </xf>
    <xf numFmtId="170" fontId="1" fillId="34" borderId="10" xfId="0" applyNumberFormat="1" applyFont="1" applyFill="1" applyBorder="1" applyAlignment="1">
      <alignment horizontal="center"/>
    </xf>
    <xf numFmtId="170" fontId="1" fillId="34" borderId="11" xfId="0" applyNumberFormat="1" applyFont="1" applyFill="1" applyBorder="1" applyAlignment="1">
      <alignment horizontal="center"/>
    </xf>
    <xf numFmtId="169" fontId="1" fillId="36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164" fontId="1" fillId="35" borderId="11" xfId="0" applyNumberFormat="1" applyFont="1" applyFill="1" applyBorder="1" applyAlignment="1">
      <alignment horizontal="center"/>
    </xf>
    <xf numFmtId="164" fontId="1" fillId="36" borderId="10" xfId="0" applyNumberFormat="1" applyFont="1" applyFill="1" applyBorder="1" applyAlignment="1">
      <alignment horizontal="center"/>
    </xf>
    <xf numFmtId="164" fontId="1" fillId="36" borderId="11" xfId="0" applyNumberFormat="1" applyFont="1" applyFill="1" applyBorder="1" applyAlignment="1">
      <alignment horizontal="center"/>
    </xf>
    <xf numFmtId="164" fontId="1" fillId="36" borderId="12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4" borderId="16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6" borderId="16" xfId="0" applyNumberFormat="1" applyFont="1" applyFill="1" applyBorder="1" applyAlignment="1">
      <alignment horizontal="center"/>
    </xf>
    <xf numFmtId="2" fontId="1" fillId="36" borderId="15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64" fontId="1" fillId="33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170" fontId="1" fillId="34" borderId="13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1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 horizontal="center"/>
    </xf>
    <xf numFmtId="169" fontId="1" fillId="35" borderId="13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2" fontId="1" fillId="35" borderId="17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/>
    </xf>
    <xf numFmtId="169" fontId="1" fillId="37" borderId="11" xfId="0" applyNumberFormat="1" applyFont="1" applyFill="1" applyBorder="1" applyAlignment="1">
      <alignment horizontal="center"/>
    </xf>
    <xf numFmtId="164" fontId="1" fillId="37" borderId="11" xfId="0" applyNumberFormat="1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/>
    </xf>
    <xf numFmtId="169" fontId="1" fillId="37" borderId="18" xfId="0" applyNumberFormat="1" applyFont="1" applyFill="1" applyBorder="1" applyAlignment="1">
      <alignment horizontal="center"/>
    </xf>
    <xf numFmtId="164" fontId="1" fillId="37" borderId="18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169" fontId="1" fillId="35" borderId="12" xfId="0" applyNumberFormat="1" applyFont="1" applyFill="1" applyBorder="1" applyAlignment="1">
      <alignment horizontal="center"/>
    </xf>
    <xf numFmtId="164" fontId="1" fillId="35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169" fontId="1" fillId="37" borderId="12" xfId="0" applyNumberFormat="1" applyFont="1" applyFill="1" applyBorder="1" applyAlignment="1">
      <alignment horizontal="center"/>
    </xf>
    <xf numFmtId="164" fontId="1" fillId="37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170" fontId="1" fillId="34" borderId="12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169" fontId="1" fillId="35" borderId="18" xfId="0" applyNumberFormat="1" applyFont="1" applyFill="1" applyBorder="1" applyAlignment="1">
      <alignment horizontal="center"/>
    </xf>
    <xf numFmtId="164" fontId="1" fillId="35" borderId="18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170" fontId="1" fillId="34" borderId="18" xfId="0" applyNumberFormat="1" applyFont="1" applyFill="1" applyBorder="1" applyAlignment="1">
      <alignment horizontal="center"/>
    </xf>
    <xf numFmtId="164" fontId="1" fillId="34" borderId="18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2" fontId="1" fillId="35" borderId="18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37" borderId="18" xfId="0" applyNumberFormat="1" applyFont="1" applyFill="1" applyBorder="1" applyAlignment="1">
      <alignment horizontal="center"/>
    </xf>
    <xf numFmtId="2" fontId="1" fillId="37" borderId="11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169" fontId="1" fillId="35" borderId="10" xfId="0" applyNumberFormat="1" applyFont="1" applyFill="1" applyBorder="1" applyAlignment="1">
      <alignment horizontal="center"/>
    </xf>
    <xf numFmtId="169" fontId="1" fillId="35" borderId="11" xfId="0" applyNumberFormat="1" applyFont="1" applyFill="1" applyBorder="1" applyAlignment="1">
      <alignment horizontal="center"/>
    </xf>
    <xf numFmtId="169" fontId="1" fillId="35" borderId="13" xfId="0" applyNumberFormat="1" applyFont="1" applyFill="1" applyBorder="1" applyAlignment="1">
      <alignment horizontal="center"/>
    </xf>
    <xf numFmtId="169" fontId="1" fillId="36" borderId="10" xfId="0" applyNumberFormat="1" applyFont="1" applyFill="1" applyBorder="1" applyAlignment="1">
      <alignment horizontal="center"/>
    </xf>
    <xf numFmtId="169" fontId="1" fillId="36" borderId="11" xfId="0" applyNumberFormat="1" applyFont="1" applyFill="1" applyBorder="1" applyAlignment="1">
      <alignment horizontal="center"/>
    </xf>
    <xf numFmtId="169" fontId="1" fillId="36" borderId="12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169" fontId="1" fillId="33" borderId="11" xfId="0" applyNumberFormat="1" applyFont="1" applyFill="1" applyBorder="1" applyAlignment="1">
      <alignment/>
    </xf>
    <xf numFmtId="169" fontId="1" fillId="34" borderId="11" xfId="0" applyNumberFormat="1" applyFont="1" applyFill="1" applyBorder="1" applyAlignment="1">
      <alignment/>
    </xf>
    <xf numFmtId="169" fontId="1" fillId="35" borderId="11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 horizontal="center"/>
    </xf>
    <xf numFmtId="169" fontId="1" fillId="33" borderId="13" xfId="0" applyNumberFormat="1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 horizontal="center"/>
    </xf>
    <xf numFmtId="169" fontId="1" fillId="34" borderId="11" xfId="0" applyNumberFormat="1" applyFont="1" applyFill="1" applyBorder="1" applyAlignment="1">
      <alignment horizontal="center"/>
    </xf>
    <xf numFmtId="169" fontId="1" fillId="34" borderId="13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 horizontal="center"/>
    </xf>
    <xf numFmtId="169" fontId="1" fillId="33" borderId="12" xfId="0" applyNumberFormat="1" applyFont="1" applyFill="1" applyBorder="1" applyAlignment="1">
      <alignment horizontal="center"/>
    </xf>
    <xf numFmtId="169" fontId="1" fillId="34" borderId="18" xfId="0" applyNumberFormat="1" applyFont="1" applyFill="1" applyBorder="1" applyAlignment="1">
      <alignment horizontal="center"/>
    </xf>
    <xf numFmtId="169" fontId="1" fillId="34" borderId="12" xfId="0" applyNumberFormat="1" applyFont="1" applyFill="1" applyBorder="1" applyAlignment="1">
      <alignment horizontal="center"/>
    </xf>
    <xf numFmtId="169" fontId="1" fillId="35" borderId="18" xfId="0" applyNumberFormat="1" applyFont="1" applyFill="1" applyBorder="1" applyAlignment="1">
      <alignment horizontal="center"/>
    </xf>
    <xf numFmtId="169" fontId="1" fillId="35" borderId="12" xfId="0" applyNumberFormat="1" applyFont="1" applyFill="1" applyBorder="1" applyAlignment="1">
      <alignment horizontal="center"/>
    </xf>
    <xf numFmtId="169" fontId="1" fillId="37" borderId="18" xfId="0" applyNumberFormat="1" applyFont="1" applyFill="1" applyBorder="1" applyAlignment="1">
      <alignment horizontal="center"/>
    </xf>
    <xf numFmtId="169" fontId="1" fillId="37" borderId="11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/>
    </xf>
    <xf numFmtId="165" fontId="1" fillId="33" borderId="11" xfId="0" applyNumberFormat="1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165" fontId="1" fillId="34" borderId="18" xfId="0" applyNumberFormat="1" applyFont="1" applyFill="1" applyBorder="1" applyAlignment="1">
      <alignment/>
    </xf>
    <xf numFmtId="165" fontId="1" fillId="34" borderId="11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165" fontId="1" fillId="35" borderId="18" xfId="0" applyNumberFormat="1" applyFont="1" applyFill="1" applyBorder="1" applyAlignment="1">
      <alignment/>
    </xf>
    <xf numFmtId="165" fontId="1" fillId="35" borderId="11" xfId="0" applyNumberFormat="1" applyFont="1" applyFill="1" applyBorder="1" applyAlignment="1">
      <alignment/>
    </xf>
    <xf numFmtId="165" fontId="1" fillId="35" borderId="12" xfId="0" applyNumberFormat="1" applyFont="1" applyFill="1" applyBorder="1" applyAlignment="1">
      <alignment/>
    </xf>
    <xf numFmtId="165" fontId="1" fillId="37" borderId="18" xfId="0" applyNumberFormat="1" applyFont="1" applyFill="1" applyBorder="1" applyAlignment="1">
      <alignment/>
    </xf>
    <xf numFmtId="165" fontId="1" fillId="37" borderId="11" xfId="0" applyNumberFormat="1" applyFont="1" applyFill="1" applyBorder="1" applyAlignment="1">
      <alignment/>
    </xf>
    <xf numFmtId="165" fontId="1" fillId="37" borderId="12" xfId="0" applyNumberFormat="1" applyFont="1" applyFill="1" applyBorder="1" applyAlignment="1">
      <alignment/>
    </xf>
    <xf numFmtId="2" fontId="1" fillId="37" borderId="12" xfId="0" applyNumberFormat="1" applyFont="1" applyFill="1" applyBorder="1" applyAlignment="1">
      <alignment horizontal="center"/>
    </xf>
    <xf numFmtId="169" fontId="1" fillId="37" borderId="12" xfId="0" applyNumberFormat="1" applyFont="1" applyFill="1" applyBorder="1" applyAlignment="1">
      <alignment horizontal="center"/>
    </xf>
    <xf numFmtId="169" fontId="1" fillId="33" borderId="10" xfId="0" applyNumberFormat="1" applyFont="1" applyFill="1" applyBorder="1" applyAlignment="1">
      <alignment/>
    </xf>
    <xf numFmtId="169" fontId="1" fillId="33" borderId="12" xfId="0" applyNumberFormat="1" applyFont="1" applyFill="1" applyBorder="1" applyAlignment="1">
      <alignment/>
    </xf>
    <xf numFmtId="169" fontId="1" fillId="34" borderId="18" xfId="0" applyNumberFormat="1" applyFont="1" applyFill="1" applyBorder="1" applyAlignment="1">
      <alignment/>
    </xf>
    <xf numFmtId="169" fontId="1" fillId="34" borderId="12" xfId="0" applyNumberFormat="1" applyFont="1" applyFill="1" applyBorder="1" applyAlignment="1">
      <alignment/>
    </xf>
    <xf numFmtId="169" fontId="1" fillId="35" borderId="18" xfId="0" applyNumberFormat="1" applyFont="1" applyFill="1" applyBorder="1" applyAlignment="1">
      <alignment/>
    </xf>
    <xf numFmtId="169" fontId="1" fillId="35" borderId="12" xfId="0" applyNumberFormat="1" applyFont="1" applyFill="1" applyBorder="1" applyAlignment="1">
      <alignment/>
    </xf>
    <xf numFmtId="169" fontId="1" fillId="37" borderId="18" xfId="0" applyNumberFormat="1" applyFont="1" applyFill="1" applyBorder="1" applyAlignment="1">
      <alignment/>
    </xf>
    <xf numFmtId="169" fontId="1" fillId="37" borderId="11" xfId="0" applyNumberFormat="1" applyFont="1" applyFill="1" applyBorder="1" applyAlignment="1">
      <alignment/>
    </xf>
    <xf numFmtId="169" fontId="1" fillId="37" borderId="12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6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1" fillId="33" borderId="10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  <xf numFmtId="169" fontId="1" fillId="33" borderId="12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9" fontId="1" fillId="34" borderId="10" xfId="0" applyNumberFormat="1" applyFont="1" applyFill="1" applyBorder="1" applyAlignment="1">
      <alignment/>
    </xf>
    <xf numFmtId="165" fontId="1" fillId="34" borderId="11" xfId="0" applyNumberFormat="1" applyFont="1" applyFill="1" applyBorder="1" applyAlignment="1">
      <alignment/>
    </xf>
    <xf numFmtId="169" fontId="1" fillId="34" borderId="11" xfId="0" applyNumberFormat="1" applyFont="1" applyFill="1" applyBorder="1" applyAlignment="1">
      <alignment/>
    </xf>
    <xf numFmtId="165" fontId="1" fillId="34" borderId="12" xfId="0" applyNumberFormat="1" applyFont="1" applyFill="1" applyBorder="1" applyAlignment="1">
      <alignment/>
    </xf>
    <xf numFmtId="169" fontId="1" fillId="34" borderId="12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169" fontId="1" fillId="35" borderId="10" xfId="0" applyNumberFormat="1" applyFont="1" applyFill="1" applyBorder="1" applyAlignment="1">
      <alignment/>
    </xf>
    <xf numFmtId="165" fontId="1" fillId="35" borderId="11" xfId="0" applyNumberFormat="1" applyFont="1" applyFill="1" applyBorder="1" applyAlignment="1">
      <alignment/>
    </xf>
    <xf numFmtId="169" fontId="1" fillId="35" borderId="11" xfId="0" applyNumberFormat="1" applyFont="1" applyFill="1" applyBorder="1" applyAlignment="1">
      <alignment/>
    </xf>
    <xf numFmtId="165" fontId="1" fillId="35" borderId="12" xfId="0" applyNumberFormat="1" applyFont="1" applyFill="1" applyBorder="1" applyAlignment="1">
      <alignment/>
    </xf>
    <xf numFmtId="169" fontId="1" fillId="35" borderId="12" xfId="0" applyNumberFormat="1" applyFont="1" applyFill="1" applyBorder="1" applyAlignment="1">
      <alignment/>
    </xf>
    <xf numFmtId="165" fontId="1" fillId="37" borderId="10" xfId="0" applyNumberFormat="1" applyFont="1" applyFill="1" applyBorder="1" applyAlignment="1">
      <alignment/>
    </xf>
    <xf numFmtId="169" fontId="1" fillId="37" borderId="10" xfId="0" applyNumberFormat="1" applyFont="1" applyFill="1" applyBorder="1" applyAlignment="1">
      <alignment/>
    </xf>
    <xf numFmtId="165" fontId="1" fillId="37" borderId="11" xfId="0" applyNumberFormat="1" applyFont="1" applyFill="1" applyBorder="1" applyAlignment="1">
      <alignment/>
    </xf>
    <xf numFmtId="169" fontId="1" fillId="37" borderId="11" xfId="0" applyNumberFormat="1" applyFont="1" applyFill="1" applyBorder="1" applyAlignment="1">
      <alignment/>
    </xf>
    <xf numFmtId="165" fontId="1" fillId="37" borderId="12" xfId="0" applyNumberFormat="1" applyFont="1" applyFill="1" applyBorder="1" applyAlignment="1">
      <alignment/>
    </xf>
    <xf numFmtId="169" fontId="1" fillId="37" borderId="1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9" fontId="1" fillId="33" borderId="10" xfId="0" applyNumberFormat="1" applyFont="1" applyFill="1" applyBorder="1" applyAlignment="1">
      <alignment horizontal="right"/>
    </xf>
    <xf numFmtId="169" fontId="1" fillId="33" borderId="11" xfId="0" applyNumberFormat="1" applyFont="1" applyFill="1" applyBorder="1" applyAlignment="1">
      <alignment horizontal="right"/>
    </xf>
    <xf numFmtId="169" fontId="1" fillId="33" borderId="12" xfId="0" applyNumberFormat="1" applyFont="1" applyFill="1" applyBorder="1" applyAlignment="1">
      <alignment horizontal="right"/>
    </xf>
    <xf numFmtId="169" fontId="1" fillId="34" borderId="10" xfId="0" applyNumberFormat="1" applyFont="1" applyFill="1" applyBorder="1" applyAlignment="1">
      <alignment horizontal="right"/>
    </xf>
    <xf numFmtId="169" fontId="1" fillId="34" borderId="11" xfId="0" applyNumberFormat="1" applyFont="1" applyFill="1" applyBorder="1" applyAlignment="1">
      <alignment horizontal="right"/>
    </xf>
    <xf numFmtId="169" fontId="1" fillId="34" borderId="12" xfId="0" applyNumberFormat="1" applyFont="1" applyFill="1" applyBorder="1" applyAlignment="1">
      <alignment horizontal="right"/>
    </xf>
    <xf numFmtId="169" fontId="1" fillId="35" borderId="10" xfId="0" applyNumberFormat="1" applyFont="1" applyFill="1" applyBorder="1" applyAlignment="1">
      <alignment horizontal="right"/>
    </xf>
    <xf numFmtId="169" fontId="1" fillId="35" borderId="11" xfId="0" applyNumberFormat="1" applyFont="1" applyFill="1" applyBorder="1" applyAlignment="1">
      <alignment horizontal="right"/>
    </xf>
    <xf numFmtId="169" fontId="1" fillId="35" borderId="12" xfId="0" applyNumberFormat="1" applyFont="1" applyFill="1" applyBorder="1" applyAlignment="1">
      <alignment horizontal="right"/>
    </xf>
    <xf numFmtId="169" fontId="1" fillId="37" borderId="10" xfId="0" applyNumberFormat="1" applyFont="1" applyFill="1" applyBorder="1" applyAlignment="1">
      <alignment horizontal="right"/>
    </xf>
    <xf numFmtId="169" fontId="1" fillId="37" borderId="11" xfId="0" applyNumberFormat="1" applyFont="1" applyFill="1" applyBorder="1" applyAlignment="1">
      <alignment horizontal="right"/>
    </xf>
    <xf numFmtId="169" fontId="1" fillId="37" borderId="12" xfId="0" applyNumberFormat="1" applyFont="1" applyFill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69" fontId="1" fillId="0" borderId="0" xfId="0" applyNumberFormat="1" applyFont="1" applyFill="1" applyAlignment="1">
      <alignment horizontal="right"/>
    </xf>
    <xf numFmtId="0" fontId="1" fillId="33" borderId="18" xfId="0" applyFont="1" applyFill="1" applyBorder="1" applyAlignment="1">
      <alignment horizontal="center"/>
    </xf>
    <xf numFmtId="165" fontId="1" fillId="33" borderId="18" xfId="0" applyNumberFormat="1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165" fontId="1" fillId="36" borderId="11" xfId="0" applyNumberFormat="1" applyFont="1" applyFill="1" applyBorder="1" applyAlignment="1">
      <alignment horizontal="center"/>
    </xf>
    <xf numFmtId="165" fontId="1" fillId="36" borderId="12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64" fontId="1" fillId="33" borderId="1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165" fontId="1" fillId="35" borderId="13" xfId="0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 shrinkToFit="1"/>
    </xf>
    <xf numFmtId="0" fontId="0" fillId="0" borderId="3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textRotation="90" wrapText="1"/>
    </xf>
    <xf numFmtId="0" fontId="1" fillId="36" borderId="23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textRotation="90" wrapText="1"/>
    </xf>
    <xf numFmtId="0" fontId="1" fillId="33" borderId="23" xfId="0" applyFont="1" applyFill="1" applyBorder="1" applyAlignment="1">
      <alignment horizontal="center" vertical="center" textRotation="90" wrapText="1"/>
    </xf>
    <xf numFmtId="0" fontId="1" fillId="33" borderId="26" xfId="0" applyFont="1" applyFill="1" applyBorder="1" applyAlignment="1">
      <alignment horizontal="center" vertical="center" textRotation="90" wrapText="1"/>
    </xf>
    <xf numFmtId="0" fontId="7" fillId="34" borderId="30" xfId="0" applyFont="1" applyFill="1" applyBorder="1" applyAlignment="1">
      <alignment horizontal="center" vertical="center" textRotation="90" wrapText="1"/>
    </xf>
    <xf numFmtId="0" fontId="1" fillId="34" borderId="23" xfId="0" applyFont="1" applyFill="1" applyBorder="1" applyAlignment="1">
      <alignment horizontal="center" vertical="center" textRotation="90" wrapText="1"/>
    </xf>
    <xf numFmtId="0" fontId="1" fillId="34" borderId="26" xfId="0" applyFont="1" applyFill="1" applyBorder="1" applyAlignment="1">
      <alignment horizontal="center" vertical="center" textRotation="90" wrapText="1"/>
    </xf>
    <xf numFmtId="0" fontId="7" fillId="35" borderId="30" xfId="0" applyFont="1" applyFill="1" applyBorder="1" applyAlignment="1">
      <alignment horizontal="center" vertical="center" textRotation="90" wrapText="1"/>
    </xf>
    <xf numFmtId="0" fontId="1" fillId="35" borderId="23" xfId="0" applyFont="1" applyFill="1" applyBorder="1" applyAlignment="1">
      <alignment horizontal="center" vertical="center" textRotation="90" wrapText="1"/>
    </xf>
    <xf numFmtId="0" fontId="1" fillId="35" borderId="26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7" fillId="34" borderId="24" xfId="0" applyFont="1" applyFill="1" applyBorder="1" applyAlignment="1">
      <alignment horizontal="center" vertical="center" textRotation="90" wrapText="1"/>
    </xf>
    <xf numFmtId="0" fontId="1" fillId="34" borderId="25" xfId="0" applyFont="1" applyFill="1" applyBorder="1" applyAlignment="1">
      <alignment horizontal="center" vertical="center" textRotation="90" wrapText="1"/>
    </xf>
    <xf numFmtId="0" fontId="7" fillId="35" borderId="24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7" fillId="37" borderId="18" xfId="0" applyFont="1" applyFill="1" applyBorder="1" applyAlignment="1">
      <alignment horizontal="center" vertical="center" textRotation="90" wrapText="1"/>
    </xf>
    <xf numFmtId="0" fontId="1" fillId="37" borderId="11" xfId="0" applyFont="1" applyFill="1" applyBorder="1" applyAlignment="1">
      <alignment horizontal="center" vertical="center" textRotation="90" wrapText="1"/>
    </xf>
    <xf numFmtId="0" fontId="1" fillId="33" borderId="25" xfId="0" applyFont="1" applyFill="1" applyBorder="1" applyAlignment="1">
      <alignment horizontal="center" vertical="center" textRotation="90" wrapText="1"/>
    </xf>
    <xf numFmtId="0" fontId="7" fillId="37" borderId="24" xfId="0" applyFont="1" applyFill="1" applyBorder="1" applyAlignment="1">
      <alignment horizontal="center" vertical="center" textRotation="90" wrapText="1"/>
    </xf>
    <xf numFmtId="0" fontId="1" fillId="37" borderId="23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7" fillId="37" borderId="30" xfId="0" applyFont="1" applyFill="1" applyBorder="1" applyAlignment="1">
      <alignment horizontal="center" vertical="center" textRotation="90" wrapText="1"/>
    </xf>
    <xf numFmtId="169" fontId="1" fillId="0" borderId="32" xfId="0" applyNumberFormat="1" applyFont="1" applyFill="1" applyBorder="1" applyAlignment="1">
      <alignment horizontal="center" vertical="center" wrapText="1"/>
    </xf>
    <xf numFmtId="169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A1">
      <selection activeCell="B53" sqref="B53:D56"/>
    </sheetView>
  </sheetViews>
  <sheetFormatPr defaultColWidth="9.140625" defaultRowHeight="12.75"/>
  <cols>
    <col min="1" max="1" width="12.7109375" style="1" customWidth="1"/>
    <col min="2" max="2" width="4.57421875" style="11" customWidth="1"/>
    <col min="3" max="3" width="8.57421875" style="10" hidden="1" customWidth="1"/>
    <col min="4" max="4" width="6.28125" style="11" customWidth="1"/>
    <col min="5" max="5" width="7.7109375" style="11" customWidth="1"/>
    <col min="6" max="6" width="6.421875" style="1" customWidth="1"/>
    <col min="7" max="7" width="10.28125" style="1" customWidth="1"/>
    <col min="8" max="8" width="11.140625" style="1" customWidth="1"/>
    <col min="9" max="9" width="10.140625" style="1" customWidth="1"/>
    <col min="10" max="10" width="8.421875" style="1" customWidth="1"/>
    <col min="11" max="11" width="12.7109375" style="1" customWidth="1"/>
    <col min="12" max="12" width="8.140625" style="1" customWidth="1"/>
    <col min="13" max="13" width="10.7109375" style="1" customWidth="1"/>
    <col min="14" max="14" width="10.140625" style="1" customWidth="1"/>
    <col min="15" max="15" width="12.140625" style="1" customWidth="1"/>
    <col min="16" max="16" width="14.00390625" style="1" customWidth="1"/>
    <col min="17" max="16384" width="9.140625" style="1" customWidth="1"/>
  </cols>
  <sheetData>
    <row r="2" spans="1:16" ht="19.5" customHeight="1" thickBot="1">
      <c r="A2" s="294" t="s">
        <v>30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12.75" customHeight="1">
      <c r="A3" s="310" t="s">
        <v>1</v>
      </c>
      <c r="B3" s="313" t="s">
        <v>0</v>
      </c>
      <c r="C3" s="298" t="s">
        <v>2</v>
      </c>
      <c r="D3" s="298" t="s">
        <v>3</v>
      </c>
      <c r="E3" s="298" t="s">
        <v>16</v>
      </c>
      <c r="F3" s="302" t="s">
        <v>12</v>
      </c>
      <c r="G3" s="303"/>
      <c r="H3" s="303"/>
      <c r="I3" s="304"/>
      <c r="J3" s="298" t="s">
        <v>4</v>
      </c>
      <c r="K3" s="298" t="s">
        <v>15</v>
      </c>
      <c r="L3" s="298" t="s">
        <v>5</v>
      </c>
      <c r="M3" s="298" t="s">
        <v>6</v>
      </c>
      <c r="N3" s="296" t="s">
        <v>11</v>
      </c>
      <c r="O3" s="296" t="s">
        <v>19</v>
      </c>
      <c r="P3" s="305" t="s">
        <v>37</v>
      </c>
    </row>
    <row r="4" spans="1:16" s="4" customFormat="1" ht="33.75">
      <c r="A4" s="311"/>
      <c r="B4" s="314"/>
      <c r="C4" s="299"/>
      <c r="D4" s="301"/>
      <c r="E4" s="301"/>
      <c r="F4" s="3" t="s">
        <v>18</v>
      </c>
      <c r="G4" s="3" t="s">
        <v>13</v>
      </c>
      <c r="H4" s="3" t="s">
        <v>17</v>
      </c>
      <c r="I4" s="3" t="s">
        <v>14</v>
      </c>
      <c r="J4" s="301"/>
      <c r="K4" s="301"/>
      <c r="L4" s="301"/>
      <c r="M4" s="301"/>
      <c r="N4" s="297"/>
      <c r="O4" s="297"/>
      <c r="P4" s="306"/>
    </row>
    <row r="5" spans="1:16" s="6" customFormat="1" ht="13.5" customHeight="1" thickBot="1">
      <c r="A5" s="312"/>
      <c r="B5" s="315"/>
      <c r="C5" s="300"/>
      <c r="D5" s="5" t="s">
        <v>7</v>
      </c>
      <c r="E5" s="5" t="s">
        <v>8</v>
      </c>
      <c r="F5" s="5" t="s">
        <v>9</v>
      </c>
      <c r="G5" s="5" t="s">
        <v>9</v>
      </c>
      <c r="H5" s="5" t="s">
        <v>9</v>
      </c>
      <c r="I5" s="5" t="s">
        <v>9</v>
      </c>
      <c r="J5" s="5" t="s">
        <v>21</v>
      </c>
      <c r="K5" s="5" t="s">
        <v>9</v>
      </c>
      <c r="L5" s="5" t="s">
        <v>21</v>
      </c>
      <c r="M5" s="5" t="s">
        <v>20</v>
      </c>
      <c r="N5" s="5" t="s">
        <v>10</v>
      </c>
      <c r="O5" s="5" t="s">
        <v>22</v>
      </c>
      <c r="P5" s="270" t="s">
        <v>38</v>
      </c>
    </row>
    <row r="6" spans="1:16" ht="11.25" customHeight="1">
      <c r="A6" s="316" t="s">
        <v>23</v>
      </c>
      <c r="B6" s="15">
        <v>1</v>
      </c>
      <c r="C6" s="2"/>
      <c r="D6" s="15">
        <v>30</v>
      </c>
      <c r="E6" s="15">
        <v>1969</v>
      </c>
      <c r="F6" s="25">
        <v>37.478</v>
      </c>
      <c r="G6" s="31">
        <v>2.950452</v>
      </c>
      <c r="H6" s="55">
        <v>4.8</v>
      </c>
      <c r="I6" s="31">
        <v>29.727548</v>
      </c>
      <c r="J6" s="15">
        <v>1724.34</v>
      </c>
      <c r="K6" s="31">
        <f>I6</f>
        <v>29.727548</v>
      </c>
      <c r="L6" s="15">
        <v>1724.34</v>
      </c>
      <c r="M6" s="45">
        <f>K6/L6</f>
        <v>0.01723995731700245</v>
      </c>
      <c r="N6" s="255">
        <v>129.2025</v>
      </c>
      <c r="O6" s="255">
        <f>M6*N6</f>
        <v>2.227445585250009</v>
      </c>
      <c r="P6" s="262">
        <f>O6*60</f>
        <v>133.64673511500052</v>
      </c>
    </row>
    <row r="7" spans="1:16" ht="11.25">
      <c r="A7" s="317"/>
      <c r="B7" s="7">
        <v>2</v>
      </c>
      <c r="C7" s="14"/>
      <c r="D7" s="7">
        <v>30</v>
      </c>
      <c r="E7" s="7">
        <v>1969</v>
      </c>
      <c r="F7" s="26">
        <v>48.62</v>
      </c>
      <c r="G7" s="32">
        <v>3.293376</v>
      </c>
      <c r="H7" s="56">
        <v>4.8</v>
      </c>
      <c r="I7" s="32">
        <v>40.526624</v>
      </c>
      <c r="J7" s="7">
        <v>1724.34</v>
      </c>
      <c r="K7" s="32">
        <f>I7</f>
        <v>40.526624</v>
      </c>
      <c r="L7" s="7">
        <v>1724.34</v>
      </c>
      <c r="M7" s="46">
        <f>K7/L7</f>
        <v>0.02350268740503613</v>
      </c>
      <c r="N7" s="255">
        <v>129.2025</v>
      </c>
      <c r="O7" s="56">
        <f aca="true" t="shared" si="0" ref="O7:O51">M7*N7</f>
        <v>3.0366059694491803</v>
      </c>
      <c r="P7" s="66">
        <f aca="true" t="shared" si="1" ref="P7:P51">O7*60</f>
        <v>182.1963581669508</v>
      </c>
    </row>
    <row r="8" spans="1:16" ht="11.25">
      <c r="A8" s="317"/>
      <c r="B8" s="7">
        <v>3</v>
      </c>
      <c r="C8" s="14"/>
      <c r="D8" s="7">
        <v>30</v>
      </c>
      <c r="E8" s="7">
        <v>1969</v>
      </c>
      <c r="F8" s="26">
        <v>30.219</v>
      </c>
      <c r="G8" s="32">
        <v>2.746452</v>
      </c>
      <c r="H8" s="56">
        <v>4.8</v>
      </c>
      <c r="I8" s="32">
        <v>22.672548</v>
      </c>
      <c r="J8" s="7">
        <v>1724.34</v>
      </c>
      <c r="K8" s="32">
        <f aca="true" t="shared" si="2" ref="K8:K16">I8</f>
        <v>22.672548</v>
      </c>
      <c r="L8" s="7">
        <v>1724.34</v>
      </c>
      <c r="M8" s="46">
        <f aca="true" t="shared" si="3" ref="M8:M16">K8/L8</f>
        <v>0.01314853683148335</v>
      </c>
      <c r="N8" s="255">
        <v>129.2025</v>
      </c>
      <c r="O8" s="56">
        <f t="shared" si="0"/>
        <v>1.6988238299697274</v>
      </c>
      <c r="P8" s="66">
        <f t="shared" si="1"/>
        <v>101.92942979818365</v>
      </c>
    </row>
    <row r="9" spans="1:16" ht="11.25">
      <c r="A9" s="317"/>
      <c r="B9" s="7">
        <v>4</v>
      </c>
      <c r="C9" s="14"/>
      <c r="D9" s="7">
        <v>30</v>
      </c>
      <c r="E9" s="7">
        <v>1969</v>
      </c>
      <c r="F9" s="26">
        <v>18.888</v>
      </c>
      <c r="G9" s="32">
        <v>3.965369</v>
      </c>
      <c r="H9" s="56">
        <v>4.78668</v>
      </c>
      <c r="I9" s="32">
        <v>10.135951</v>
      </c>
      <c r="J9" s="7">
        <v>1724.34</v>
      </c>
      <c r="K9" s="32">
        <f t="shared" si="2"/>
        <v>10.135951</v>
      </c>
      <c r="L9" s="7">
        <v>1724.34</v>
      </c>
      <c r="M9" s="46">
        <f t="shared" si="3"/>
        <v>0.005878162659336326</v>
      </c>
      <c r="N9" s="255">
        <v>129.2025</v>
      </c>
      <c r="O9" s="56">
        <f t="shared" si="0"/>
        <v>0.7594733109929016</v>
      </c>
      <c r="P9" s="66">
        <f t="shared" si="1"/>
        <v>45.56839865957409</v>
      </c>
    </row>
    <row r="10" spans="1:16" ht="11.25">
      <c r="A10" s="317"/>
      <c r="B10" s="7">
        <v>5</v>
      </c>
      <c r="C10" s="14"/>
      <c r="D10" s="7">
        <v>30</v>
      </c>
      <c r="E10" s="7">
        <v>1969</v>
      </c>
      <c r="F10" s="26">
        <v>10.784</v>
      </c>
      <c r="G10" s="32">
        <v>3.397722</v>
      </c>
      <c r="H10" s="56">
        <v>7.386278</v>
      </c>
      <c r="I10" s="32">
        <v>0</v>
      </c>
      <c r="J10" s="7">
        <v>1724.34</v>
      </c>
      <c r="K10" s="32">
        <f t="shared" si="2"/>
        <v>0</v>
      </c>
      <c r="L10" s="7">
        <v>1724.34</v>
      </c>
      <c r="M10" s="46">
        <f t="shared" si="3"/>
        <v>0</v>
      </c>
      <c r="N10" s="255">
        <v>129.2025</v>
      </c>
      <c r="O10" s="56">
        <f t="shared" si="0"/>
        <v>0</v>
      </c>
      <c r="P10" s="66">
        <f t="shared" si="1"/>
        <v>0</v>
      </c>
    </row>
    <row r="11" spans="1:16" ht="11.25">
      <c r="A11" s="317"/>
      <c r="B11" s="7">
        <v>6</v>
      </c>
      <c r="C11" s="14"/>
      <c r="D11" s="7">
        <v>30</v>
      </c>
      <c r="E11" s="7">
        <v>1969</v>
      </c>
      <c r="F11" s="26">
        <v>8.33</v>
      </c>
      <c r="G11" s="32">
        <v>2.18076</v>
      </c>
      <c r="H11" s="56">
        <v>6.14924</v>
      </c>
      <c r="I11" s="32">
        <v>0</v>
      </c>
      <c r="J11" s="7">
        <v>1724.34</v>
      </c>
      <c r="K11" s="32">
        <f t="shared" si="2"/>
        <v>0</v>
      </c>
      <c r="L11" s="7">
        <v>1724.34</v>
      </c>
      <c r="M11" s="46">
        <f t="shared" si="3"/>
        <v>0</v>
      </c>
      <c r="N11" s="255">
        <v>129.2025</v>
      </c>
      <c r="O11" s="56">
        <f t="shared" si="0"/>
        <v>0</v>
      </c>
      <c r="P11" s="66">
        <f t="shared" si="1"/>
        <v>0</v>
      </c>
    </row>
    <row r="12" spans="1:16" ht="11.25">
      <c r="A12" s="317"/>
      <c r="B12" s="7">
        <v>7</v>
      </c>
      <c r="C12" s="14"/>
      <c r="D12" s="7">
        <v>30</v>
      </c>
      <c r="E12" s="7">
        <v>1969</v>
      </c>
      <c r="F12" s="26">
        <v>8.397</v>
      </c>
      <c r="G12" s="32">
        <v>4.276452</v>
      </c>
      <c r="H12" s="56">
        <v>4.120548</v>
      </c>
      <c r="I12" s="32">
        <v>0</v>
      </c>
      <c r="J12" s="7">
        <v>1724.34</v>
      </c>
      <c r="K12" s="32">
        <f t="shared" si="2"/>
        <v>0</v>
      </c>
      <c r="L12" s="7">
        <v>1724.34</v>
      </c>
      <c r="M12" s="46">
        <f t="shared" si="3"/>
        <v>0</v>
      </c>
      <c r="N12" s="56">
        <v>152.9535</v>
      </c>
      <c r="O12" s="56">
        <f t="shared" si="0"/>
        <v>0</v>
      </c>
      <c r="P12" s="66">
        <f t="shared" si="1"/>
        <v>0</v>
      </c>
    </row>
    <row r="13" spans="1:16" ht="11.25">
      <c r="A13" s="317"/>
      <c r="B13" s="7">
        <v>8</v>
      </c>
      <c r="C13" s="14"/>
      <c r="D13" s="7">
        <v>30</v>
      </c>
      <c r="E13" s="7">
        <v>1969</v>
      </c>
      <c r="F13" s="26">
        <v>8.968</v>
      </c>
      <c r="G13" s="32">
        <v>2.567952</v>
      </c>
      <c r="H13" s="56">
        <v>6.400048</v>
      </c>
      <c r="I13" s="32">
        <v>0</v>
      </c>
      <c r="J13" s="7">
        <v>1724.34</v>
      </c>
      <c r="K13" s="32">
        <f t="shared" si="2"/>
        <v>0</v>
      </c>
      <c r="L13" s="7">
        <v>1724.34</v>
      </c>
      <c r="M13" s="46">
        <f t="shared" si="3"/>
        <v>0</v>
      </c>
      <c r="N13" s="56">
        <v>152.9535</v>
      </c>
      <c r="O13" s="56">
        <f t="shared" si="0"/>
        <v>0</v>
      </c>
      <c r="P13" s="66">
        <f t="shared" si="1"/>
        <v>0</v>
      </c>
    </row>
    <row r="14" spans="1:16" ht="11.25">
      <c r="A14" s="317"/>
      <c r="B14" s="7">
        <v>9</v>
      </c>
      <c r="C14" s="14"/>
      <c r="D14" s="7">
        <v>30</v>
      </c>
      <c r="E14" s="7">
        <v>1969</v>
      </c>
      <c r="F14" s="26">
        <v>10.187</v>
      </c>
      <c r="G14" s="32">
        <v>2.97126</v>
      </c>
      <c r="H14" s="56">
        <v>7.21574</v>
      </c>
      <c r="I14" s="32">
        <v>0</v>
      </c>
      <c r="J14" s="7">
        <v>1724.34</v>
      </c>
      <c r="K14" s="32">
        <f t="shared" si="2"/>
        <v>0</v>
      </c>
      <c r="L14" s="7">
        <v>1724.34</v>
      </c>
      <c r="M14" s="46">
        <f t="shared" si="3"/>
        <v>0</v>
      </c>
      <c r="N14" s="56">
        <v>152.9535</v>
      </c>
      <c r="O14" s="56">
        <f t="shared" si="0"/>
        <v>0</v>
      </c>
      <c r="P14" s="66">
        <f t="shared" si="1"/>
        <v>0</v>
      </c>
    </row>
    <row r="15" spans="1:16" ht="11.25">
      <c r="A15" s="317"/>
      <c r="B15" s="7">
        <v>10</v>
      </c>
      <c r="C15" s="14"/>
      <c r="D15" s="7">
        <v>30</v>
      </c>
      <c r="E15" s="7">
        <v>1969</v>
      </c>
      <c r="F15" s="26">
        <v>18.38</v>
      </c>
      <c r="G15" s="32">
        <v>4.225452</v>
      </c>
      <c r="H15" s="73">
        <v>4.8</v>
      </c>
      <c r="I15" s="33">
        <v>9.354548</v>
      </c>
      <c r="J15" s="7">
        <v>1724.34</v>
      </c>
      <c r="K15" s="32">
        <f t="shared" si="2"/>
        <v>9.354548</v>
      </c>
      <c r="L15" s="7">
        <v>1724.34</v>
      </c>
      <c r="M15" s="46">
        <f t="shared" si="3"/>
        <v>0.005425002029762112</v>
      </c>
      <c r="N15" s="56">
        <v>152.9535</v>
      </c>
      <c r="O15" s="56">
        <f t="shared" si="0"/>
        <v>0.8297730479592191</v>
      </c>
      <c r="P15" s="66">
        <f t="shared" si="1"/>
        <v>49.78638287755315</v>
      </c>
    </row>
    <row r="16" spans="1:16" ht="11.25">
      <c r="A16" s="317"/>
      <c r="B16" s="7">
        <v>11</v>
      </c>
      <c r="C16" s="14"/>
      <c r="D16" s="7">
        <v>30</v>
      </c>
      <c r="E16" s="7">
        <v>1969</v>
      </c>
      <c r="F16" s="26">
        <v>37.113</v>
      </c>
      <c r="G16" s="32">
        <v>3.35376</v>
      </c>
      <c r="H16" s="73">
        <v>4.8</v>
      </c>
      <c r="I16" s="33">
        <v>28.95924</v>
      </c>
      <c r="J16" s="7">
        <v>1724.34</v>
      </c>
      <c r="K16" s="32">
        <f t="shared" si="2"/>
        <v>28.95924</v>
      </c>
      <c r="L16" s="7">
        <v>1724.34</v>
      </c>
      <c r="M16" s="46">
        <f t="shared" si="3"/>
        <v>0.016794390897386827</v>
      </c>
      <c r="N16" s="56">
        <v>152.9535</v>
      </c>
      <c r="O16" s="56">
        <f t="shared" si="0"/>
        <v>2.568760868123456</v>
      </c>
      <c r="P16" s="66">
        <f t="shared" si="1"/>
        <v>154.12565208740736</v>
      </c>
    </row>
    <row r="17" spans="1:16" ht="12" thickBot="1">
      <c r="A17" s="318"/>
      <c r="B17" s="23">
        <v>12</v>
      </c>
      <c r="C17" s="22"/>
      <c r="D17" s="23">
        <v>30</v>
      </c>
      <c r="E17" s="23">
        <v>1969</v>
      </c>
      <c r="F17" s="27">
        <v>43.375</v>
      </c>
      <c r="G17" s="33">
        <v>3.460452</v>
      </c>
      <c r="H17" s="57">
        <v>4.8</v>
      </c>
      <c r="I17" s="41">
        <v>35.114548</v>
      </c>
      <c r="J17" s="23">
        <v>1724.34</v>
      </c>
      <c r="K17" s="41">
        <f>I17</f>
        <v>35.114548</v>
      </c>
      <c r="L17" s="23">
        <v>1724.34</v>
      </c>
      <c r="M17" s="47">
        <f>K17/L17</f>
        <v>0.020364051173202502</v>
      </c>
      <c r="N17" s="73">
        <v>152.9535</v>
      </c>
      <c r="O17" s="73">
        <f t="shared" si="0"/>
        <v>3.1147529011204287</v>
      </c>
      <c r="P17" s="272">
        <f t="shared" si="1"/>
        <v>186.88517406722573</v>
      </c>
    </row>
    <row r="18" spans="1:16" ht="11.25" customHeight="1">
      <c r="A18" s="319" t="s">
        <v>24</v>
      </c>
      <c r="B18" s="16">
        <v>1</v>
      </c>
      <c r="C18" s="2"/>
      <c r="D18" s="16">
        <v>30</v>
      </c>
      <c r="E18" s="16">
        <v>1969</v>
      </c>
      <c r="F18" s="28">
        <v>43.46</v>
      </c>
      <c r="G18" s="34">
        <v>3.103452</v>
      </c>
      <c r="H18" s="58">
        <v>4.8</v>
      </c>
      <c r="I18" s="34">
        <v>35.556548</v>
      </c>
      <c r="J18" s="16">
        <v>1724.34</v>
      </c>
      <c r="K18" s="42">
        <v>35.556548</v>
      </c>
      <c r="L18" s="16">
        <v>1724.34</v>
      </c>
      <c r="M18" s="48">
        <f>K18/L18</f>
        <v>0.020620381131331408</v>
      </c>
      <c r="N18" s="58">
        <v>152.9535</v>
      </c>
      <c r="O18" s="58">
        <f t="shared" si="0"/>
        <v>3.1539594653710985</v>
      </c>
      <c r="P18" s="67">
        <f t="shared" si="1"/>
        <v>189.2375679222659</v>
      </c>
    </row>
    <row r="19" spans="1:16" ht="11.25">
      <c r="A19" s="320"/>
      <c r="B19" s="8">
        <v>2</v>
      </c>
      <c r="C19" s="14"/>
      <c r="D19" s="8">
        <v>30</v>
      </c>
      <c r="E19" s="8">
        <v>1969</v>
      </c>
      <c r="F19" s="29">
        <v>34.555</v>
      </c>
      <c r="G19" s="35">
        <v>4.675068</v>
      </c>
      <c r="H19" s="59">
        <v>4.8</v>
      </c>
      <c r="I19" s="35">
        <v>25.079932</v>
      </c>
      <c r="J19" s="8">
        <v>1724.34</v>
      </c>
      <c r="K19" s="43">
        <v>25.079932</v>
      </c>
      <c r="L19" s="8">
        <v>1724.34</v>
      </c>
      <c r="M19" s="49">
        <f>K19/L19</f>
        <v>0.014544655926325435</v>
      </c>
      <c r="N19" s="59">
        <v>152.9535</v>
      </c>
      <c r="O19" s="59">
        <f t="shared" si="0"/>
        <v>2.224656030227217</v>
      </c>
      <c r="P19" s="68">
        <f t="shared" si="1"/>
        <v>133.47936181363303</v>
      </c>
    </row>
    <row r="20" spans="1:16" ht="11.25">
      <c r="A20" s="320"/>
      <c r="B20" s="8">
        <v>3</v>
      </c>
      <c r="C20" s="14"/>
      <c r="D20" s="8">
        <v>30</v>
      </c>
      <c r="E20" s="8">
        <v>1969</v>
      </c>
      <c r="F20" s="29">
        <v>29.804</v>
      </c>
      <c r="G20" s="35">
        <v>3.001452</v>
      </c>
      <c r="H20" s="59">
        <v>4.8</v>
      </c>
      <c r="I20" s="35">
        <v>22.002548</v>
      </c>
      <c r="J20" s="8">
        <v>1724.34</v>
      </c>
      <c r="K20" s="43">
        <v>22.002548</v>
      </c>
      <c r="L20" s="8">
        <v>1724.34</v>
      </c>
      <c r="M20" s="49">
        <f aca="true" t="shared" si="4" ref="M20:M28">K20/L20</f>
        <v>0.012759982370066229</v>
      </c>
      <c r="N20" s="59">
        <v>152.9535</v>
      </c>
      <c r="O20" s="59">
        <f t="shared" si="0"/>
        <v>1.9516839634399248</v>
      </c>
      <c r="P20" s="68">
        <f t="shared" si="1"/>
        <v>117.10103780639548</v>
      </c>
    </row>
    <row r="21" spans="1:16" ht="11.25">
      <c r="A21" s="320"/>
      <c r="B21" s="8">
        <v>4</v>
      </c>
      <c r="C21" s="14"/>
      <c r="D21" s="8">
        <v>30</v>
      </c>
      <c r="E21" s="8">
        <v>1969</v>
      </c>
      <c r="F21" s="29">
        <v>15.255</v>
      </c>
      <c r="G21" s="35">
        <v>3.65976</v>
      </c>
      <c r="H21" s="59">
        <v>4.8</v>
      </c>
      <c r="I21" s="35">
        <v>6.79524</v>
      </c>
      <c r="J21" s="8">
        <v>1724.34</v>
      </c>
      <c r="K21" s="43">
        <v>6.79524</v>
      </c>
      <c r="L21" s="8">
        <v>1724.34</v>
      </c>
      <c r="M21" s="49">
        <f t="shared" si="4"/>
        <v>0.003940777340895647</v>
      </c>
      <c r="N21" s="59">
        <v>152.9535</v>
      </c>
      <c r="O21" s="59">
        <f t="shared" si="0"/>
        <v>0.6027556870106823</v>
      </c>
      <c r="P21" s="68">
        <f t="shared" si="1"/>
        <v>36.16534122064094</v>
      </c>
    </row>
    <row r="22" spans="1:16" ht="11.25">
      <c r="A22" s="320"/>
      <c r="B22" s="8">
        <v>5</v>
      </c>
      <c r="C22" s="14"/>
      <c r="D22" s="8">
        <v>30</v>
      </c>
      <c r="E22" s="8">
        <v>1969</v>
      </c>
      <c r="F22" s="29">
        <v>10.059</v>
      </c>
      <c r="G22" s="35">
        <v>3.205452</v>
      </c>
      <c r="H22" s="59">
        <v>6.853548</v>
      </c>
      <c r="I22" s="35">
        <v>0</v>
      </c>
      <c r="J22" s="8">
        <v>1724.34</v>
      </c>
      <c r="K22" s="43">
        <v>0</v>
      </c>
      <c r="L22" s="8">
        <v>1724.34</v>
      </c>
      <c r="M22" s="49">
        <f t="shared" si="4"/>
        <v>0</v>
      </c>
      <c r="N22" s="59">
        <v>152.9535</v>
      </c>
      <c r="O22" s="59">
        <f t="shared" si="0"/>
        <v>0</v>
      </c>
      <c r="P22" s="68">
        <f t="shared" si="1"/>
        <v>0</v>
      </c>
    </row>
    <row r="23" spans="1:16" ht="11.25">
      <c r="A23" s="320"/>
      <c r="B23" s="8">
        <v>6</v>
      </c>
      <c r="C23" s="14"/>
      <c r="D23" s="8">
        <v>30</v>
      </c>
      <c r="E23" s="8">
        <v>1969</v>
      </c>
      <c r="F23" s="29">
        <v>8.618</v>
      </c>
      <c r="G23" s="35">
        <v>3.60876</v>
      </c>
      <c r="H23" s="59">
        <v>5.00924</v>
      </c>
      <c r="I23" s="35">
        <v>0</v>
      </c>
      <c r="J23" s="8">
        <v>1724.34</v>
      </c>
      <c r="K23" s="43">
        <v>0</v>
      </c>
      <c r="L23" s="8">
        <v>1724.34</v>
      </c>
      <c r="M23" s="49">
        <f t="shared" si="4"/>
        <v>0</v>
      </c>
      <c r="N23" s="59">
        <v>152.9535</v>
      </c>
      <c r="O23" s="59">
        <f t="shared" si="0"/>
        <v>0</v>
      </c>
      <c r="P23" s="68">
        <f t="shared" si="1"/>
        <v>0</v>
      </c>
    </row>
    <row r="24" spans="1:16" ht="11.25">
      <c r="A24" s="320"/>
      <c r="B24" s="8">
        <v>7</v>
      </c>
      <c r="C24" s="14"/>
      <c r="D24" s="8">
        <v>30</v>
      </c>
      <c r="E24" s="8">
        <v>1969</v>
      </c>
      <c r="F24" s="29">
        <v>8.468</v>
      </c>
      <c r="G24" s="35">
        <v>3.052452</v>
      </c>
      <c r="H24" s="59">
        <v>5.415548</v>
      </c>
      <c r="I24" s="35">
        <v>0</v>
      </c>
      <c r="J24" s="8">
        <v>1724.34</v>
      </c>
      <c r="K24" s="43">
        <v>0</v>
      </c>
      <c r="L24" s="8">
        <v>1724.34</v>
      </c>
      <c r="M24" s="49">
        <f t="shared" si="4"/>
        <v>0</v>
      </c>
      <c r="N24" s="59">
        <v>152.9535</v>
      </c>
      <c r="O24" s="59">
        <f t="shared" si="0"/>
        <v>0</v>
      </c>
      <c r="P24" s="68">
        <f t="shared" si="1"/>
        <v>0</v>
      </c>
    </row>
    <row r="25" spans="1:16" ht="11.25">
      <c r="A25" s="320"/>
      <c r="B25" s="8">
        <v>8</v>
      </c>
      <c r="C25" s="14"/>
      <c r="D25" s="8">
        <v>30</v>
      </c>
      <c r="E25" s="8">
        <v>1969</v>
      </c>
      <c r="F25" s="29">
        <v>8.46</v>
      </c>
      <c r="G25" s="35">
        <v>2.746452</v>
      </c>
      <c r="H25" s="59">
        <v>5.713548</v>
      </c>
      <c r="I25" s="35">
        <v>0</v>
      </c>
      <c r="J25" s="8">
        <v>1724.34</v>
      </c>
      <c r="K25" s="43">
        <v>0</v>
      </c>
      <c r="L25" s="8">
        <v>1724.34</v>
      </c>
      <c r="M25" s="49">
        <f t="shared" si="4"/>
        <v>0</v>
      </c>
      <c r="N25" s="59">
        <v>236.88</v>
      </c>
      <c r="O25" s="59">
        <f t="shared" si="0"/>
        <v>0</v>
      </c>
      <c r="P25" s="68">
        <f t="shared" si="1"/>
        <v>0</v>
      </c>
    </row>
    <row r="26" spans="1:16" ht="11.25">
      <c r="A26" s="320"/>
      <c r="B26" s="8">
        <v>9</v>
      </c>
      <c r="C26" s="14"/>
      <c r="D26" s="8">
        <v>30</v>
      </c>
      <c r="E26" s="8">
        <v>1969</v>
      </c>
      <c r="F26" s="29">
        <v>7.618</v>
      </c>
      <c r="G26" s="35">
        <v>2.88303</v>
      </c>
      <c r="H26" s="59">
        <v>4.73497</v>
      </c>
      <c r="I26" s="35">
        <v>0</v>
      </c>
      <c r="J26" s="8">
        <v>1724.34</v>
      </c>
      <c r="K26" s="43">
        <v>0</v>
      </c>
      <c r="L26" s="8">
        <v>1724.34</v>
      </c>
      <c r="M26" s="49">
        <f t="shared" si="4"/>
        <v>0</v>
      </c>
      <c r="N26" s="59">
        <v>236.88</v>
      </c>
      <c r="O26" s="59">
        <f t="shared" si="0"/>
        <v>0</v>
      </c>
      <c r="P26" s="68">
        <f t="shared" si="1"/>
        <v>0</v>
      </c>
    </row>
    <row r="27" spans="1:16" ht="11.25">
      <c r="A27" s="320"/>
      <c r="B27" s="8">
        <v>10</v>
      </c>
      <c r="C27" s="14"/>
      <c r="D27" s="8">
        <v>30</v>
      </c>
      <c r="E27" s="8">
        <v>1969</v>
      </c>
      <c r="F27" s="29">
        <v>14.539</v>
      </c>
      <c r="G27" s="35">
        <v>3.562452</v>
      </c>
      <c r="H27" s="59">
        <v>4.8</v>
      </c>
      <c r="I27" s="35">
        <v>6.176548</v>
      </c>
      <c r="J27" s="8">
        <v>1724.34</v>
      </c>
      <c r="K27" s="43">
        <v>6.176548</v>
      </c>
      <c r="L27" s="8">
        <v>1724.34</v>
      </c>
      <c r="M27" s="49">
        <f t="shared" si="4"/>
        <v>0.0035819780321746297</v>
      </c>
      <c r="N27" s="59">
        <v>236.88</v>
      </c>
      <c r="O27" s="59">
        <f t="shared" si="0"/>
        <v>0.8484989562615263</v>
      </c>
      <c r="P27" s="68">
        <f t="shared" si="1"/>
        <v>50.90993737569158</v>
      </c>
    </row>
    <row r="28" spans="1:16" ht="11.25">
      <c r="A28" s="320"/>
      <c r="B28" s="8">
        <v>11</v>
      </c>
      <c r="C28" s="14"/>
      <c r="D28" s="8">
        <v>30</v>
      </c>
      <c r="E28" s="8">
        <v>1969</v>
      </c>
      <c r="F28" s="29">
        <v>28.232</v>
      </c>
      <c r="G28" s="35">
        <v>3.65976</v>
      </c>
      <c r="H28" s="59">
        <v>4.8</v>
      </c>
      <c r="I28" s="35">
        <v>19.77224</v>
      </c>
      <c r="J28" s="8">
        <v>1724.34</v>
      </c>
      <c r="K28" s="43">
        <v>19.77224</v>
      </c>
      <c r="L28" s="8">
        <v>1724.34</v>
      </c>
      <c r="M28" s="49">
        <f t="shared" si="4"/>
        <v>0.011466555319716529</v>
      </c>
      <c r="N28" s="59">
        <v>236.88</v>
      </c>
      <c r="O28" s="59">
        <f t="shared" si="0"/>
        <v>2.7161976241344514</v>
      </c>
      <c r="P28" s="68">
        <f t="shared" si="1"/>
        <v>162.97185744806708</v>
      </c>
    </row>
    <row r="29" spans="1:16" ht="13.5" customHeight="1" thickBot="1">
      <c r="A29" s="321"/>
      <c r="B29" s="24">
        <v>12</v>
      </c>
      <c r="C29" s="22"/>
      <c r="D29" s="24">
        <v>30</v>
      </c>
      <c r="E29" s="24">
        <v>1969</v>
      </c>
      <c r="F29" s="30">
        <v>33.116</v>
      </c>
      <c r="G29" s="36">
        <v>4.021452</v>
      </c>
      <c r="H29" s="84">
        <v>4.8</v>
      </c>
      <c r="I29" s="36">
        <v>24.294548</v>
      </c>
      <c r="J29" s="24">
        <v>1724.34</v>
      </c>
      <c r="K29" s="82">
        <v>24.294548</v>
      </c>
      <c r="L29" s="24">
        <v>1724.34</v>
      </c>
      <c r="M29" s="83">
        <f>K29/L29</f>
        <v>0.014089186587331964</v>
      </c>
      <c r="N29" s="84">
        <v>236.88</v>
      </c>
      <c r="O29" s="84">
        <f t="shared" si="0"/>
        <v>3.337446518807196</v>
      </c>
      <c r="P29" s="85">
        <f t="shared" si="1"/>
        <v>200.24679112843174</v>
      </c>
    </row>
    <row r="30" spans="1:16" ht="11.25" customHeight="1">
      <c r="A30" s="322" t="s">
        <v>25</v>
      </c>
      <c r="B30" s="17">
        <v>1</v>
      </c>
      <c r="C30" s="17"/>
      <c r="D30" s="17">
        <v>30</v>
      </c>
      <c r="E30" s="17">
        <v>1969</v>
      </c>
      <c r="F30" s="87">
        <v>38.976</v>
      </c>
      <c r="G30" s="141">
        <v>3.409452</v>
      </c>
      <c r="H30" s="89">
        <v>4.8</v>
      </c>
      <c r="I30" s="149">
        <v>30.766548</v>
      </c>
      <c r="J30" s="17">
        <v>1724.34</v>
      </c>
      <c r="K30" s="37">
        <f aca="true" t="shared" si="5" ref="K30:K41">I30</f>
        <v>30.766548</v>
      </c>
      <c r="L30" s="17">
        <v>1724.34</v>
      </c>
      <c r="M30" s="50">
        <f>K30/L30</f>
        <v>0.01784250669821497</v>
      </c>
      <c r="N30" s="60">
        <v>236.88</v>
      </c>
      <c r="O30" s="60">
        <f t="shared" si="0"/>
        <v>4.226532986673162</v>
      </c>
      <c r="P30" s="69">
        <f t="shared" si="1"/>
        <v>253.5919792003897</v>
      </c>
    </row>
    <row r="31" spans="1:16" ht="11.25">
      <c r="A31" s="323"/>
      <c r="B31" s="9">
        <v>2</v>
      </c>
      <c r="C31" s="9"/>
      <c r="D31" s="9">
        <v>30</v>
      </c>
      <c r="E31" s="9">
        <v>1969</v>
      </c>
      <c r="F31" s="86">
        <v>34.012</v>
      </c>
      <c r="G31" s="101">
        <v>2.987376</v>
      </c>
      <c r="H31" s="88">
        <v>4.8</v>
      </c>
      <c r="I31" s="150">
        <v>26.224624</v>
      </c>
      <c r="J31" s="9">
        <v>1724.34</v>
      </c>
      <c r="K31" s="38">
        <f t="shared" si="5"/>
        <v>26.224624</v>
      </c>
      <c r="L31" s="9">
        <v>1724.34</v>
      </c>
      <c r="M31" s="51">
        <f>K31/L31</f>
        <v>0.015208499483860492</v>
      </c>
      <c r="N31" s="61">
        <v>236.88</v>
      </c>
      <c r="O31" s="61">
        <f t="shared" si="0"/>
        <v>3.602589357736873</v>
      </c>
      <c r="P31" s="70">
        <f t="shared" si="1"/>
        <v>216.15536146421238</v>
      </c>
    </row>
    <row r="32" spans="1:16" ht="11.25">
      <c r="A32" s="323"/>
      <c r="B32" s="9">
        <v>3</v>
      </c>
      <c r="C32" s="9"/>
      <c r="D32" s="9">
        <v>30</v>
      </c>
      <c r="E32" s="9">
        <v>1969</v>
      </c>
      <c r="F32" s="86">
        <v>30.557</v>
      </c>
      <c r="G32" s="101">
        <v>3.715452</v>
      </c>
      <c r="H32" s="88">
        <v>4.8</v>
      </c>
      <c r="I32" s="150">
        <v>22.041548</v>
      </c>
      <c r="J32" s="9">
        <v>1724.34</v>
      </c>
      <c r="K32" s="38">
        <f t="shared" si="5"/>
        <v>22.041548</v>
      </c>
      <c r="L32" s="9">
        <v>1724.34</v>
      </c>
      <c r="M32" s="51">
        <f aca="true" t="shared" si="6" ref="M32:M40">K32/L32</f>
        <v>0.012782599719312896</v>
      </c>
      <c r="N32" s="61">
        <v>236.88</v>
      </c>
      <c r="O32" s="61">
        <f t="shared" si="0"/>
        <v>3.027942221510839</v>
      </c>
      <c r="P32" s="70">
        <f t="shared" si="1"/>
        <v>181.67653329065033</v>
      </c>
    </row>
    <row r="33" spans="1:16" ht="11.25">
      <c r="A33" s="323"/>
      <c r="B33" s="9">
        <v>4</v>
      </c>
      <c r="C33" s="9"/>
      <c r="D33" s="9">
        <v>30</v>
      </c>
      <c r="E33" s="9">
        <v>1969</v>
      </c>
      <c r="F33" s="86">
        <v>15.299</v>
      </c>
      <c r="G33" s="101">
        <v>2.94576</v>
      </c>
      <c r="H33" s="88">
        <v>4.8</v>
      </c>
      <c r="I33" s="150">
        <v>7.55324</v>
      </c>
      <c r="J33" s="9">
        <v>1724.34</v>
      </c>
      <c r="K33" s="38">
        <f t="shared" si="5"/>
        <v>7.55324</v>
      </c>
      <c r="L33" s="9">
        <v>1724.34</v>
      </c>
      <c r="M33" s="51">
        <f t="shared" si="6"/>
        <v>0.004380365821125764</v>
      </c>
      <c r="N33" s="61">
        <v>236.88</v>
      </c>
      <c r="O33" s="61">
        <f t="shared" si="0"/>
        <v>1.037621055708271</v>
      </c>
      <c r="P33" s="70">
        <f t="shared" si="1"/>
        <v>62.25726334249626</v>
      </c>
    </row>
    <row r="34" spans="1:16" ht="11.25">
      <c r="A34" s="323"/>
      <c r="B34" s="9">
        <v>5</v>
      </c>
      <c r="C34" s="9"/>
      <c r="D34" s="9">
        <v>30</v>
      </c>
      <c r="E34" s="9">
        <v>1969</v>
      </c>
      <c r="F34" s="86">
        <v>9.003</v>
      </c>
      <c r="G34" s="101">
        <v>4.675655</v>
      </c>
      <c r="H34" s="88">
        <v>4.327346</v>
      </c>
      <c r="I34" s="150">
        <v>0</v>
      </c>
      <c r="J34" s="9">
        <v>1724.34</v>
      </c>
      <c r="K34" s="38">
        <f t="shared" si="5"/>
        <v>0</v>
      </c>
      <c r="L34" s="9">
        <v>1724.34</v>
      </c>
      <c r="M34" s="51">
        <f t="shared" si="6"/>
        <v>0</v>
      </c>
      <c r="N34" s="61">
        <v>236.88</v>
      </c>
      <c r="O34" s="61">
        <f t="shared" si="0"/>
        <v>0</v>
      </c>
      <c r="P34" s="70">
        <f t="shared" si="1"/>
        <v>0</v>
      </c>
    </row>
    <row r="35" spans="1:16" ht="11.25">
      <c r="A35" s="323"/>
      <c r="B35" s="9">
        <v>6</v>
      </c>
      <c r="C35" s="9"/>
      <c r="D35" s="9">
        <v>30</v>
      </c>
      <c r="E35" s="9">
        <v>1969</v>
      </c>
      <c r="F35" s="86">
        <v>8.722</v>
      </c>
      <c r="G35" s="101">
        <v>2.99676</v>
      </c>
      <c r="H35" s="88">
        <v>5.72524</v>
      </c>
      <c r="I35" s="150">
        <v>0</v>
      </c>
      <c r="J35" s="9">
        <v>1724.34</v>
      </c>
      <c r="K35" s="38">
        <f t="shared" si="5"/>
        <v>0</v>
      </c>
      <c r="L35" s="9">
        <v>1724.34</v>
      </c>
      <c r="M35" s="51">
        <f t="shared" si="6"/>
        <v>0</v>
      </c>
      <c r="N35" s="61">
        <v>236.88</v>
      </c>
      <c r="O35" s="61">
        <f t="shared" si="0"/>
        <v>0</v>
      </c>
      <c r="P35" s="70">
        <f t="shared" si="1"/>
        <v>0</v>
      </c>
    </row>
    <row r="36" spans="1:16" ht="11.25">
      <c r="A36" s="323"/>
      <c r="B36" s="9">
        <v>7</v>
      </c>
      <c r="C36" s="9"/>
      <c r="D36" s="9">
        <v>30</v>
      </c>
      <c r="E36" s="9">
        <v>1969</v>
      </c>
      <c r="F36" s="86">
        <v>7.716</v>
      </c>
      <c r="G36" s="101">
        <v>2.236452</v>
      </c>
      <c r="H36" s="88">
        <v>5.479548</v>
      </c>
      <c r="I36" s="150">
        <v>0</v>
      </c>
      <c r="J36" s="9">
        <v>1724.34</v>
      </c>
      <c r="K36" s="38">
        <f t="shared" si="5"/>
        <v>0</v>
      </c>
      <c r="L36" s="9">
        <v>1724.34</v>
      </c>
      <c r="M36" s="51">
        <f t="shared" si="6"/>
        <v>0</v>
      </c>
      <c r="N36" s="61">
        <v>236.88</v>
      </c>
      <c r="O36" s="61">
        <f t="shared" si="0"/>
        <v>0</v>
      </c>
      <c r="P36" s="70">
        <f t="shared" si="1"/>
        <v>0</v>
      </c>
    </row>
    <row r="37" spans="1:16" ht="11.25">
      <c r="A37" s="323"/>
      <c r="B37" s="9">
        <v>8</v>
      </c>
      <c r="C37" s="9"/>
      <c r="D37" s="9">
        <v>30</v>
      </c>
      <c r="E37" s="9">
        <v>1969</v>
      </c>
      <c r="F37" s="86">
        <v>8.536</v>
      </c>
      <c r="G37" s="101">
        <v>2.899452</v>
      </c>
      <c r="H37" s="88">
        <v>5.636548</v>
      </c>
      <c r="I37" s="150">
        <v>0</v>
      </c>
      <c r="J37" s="9">
        <v>1724.34</v>
      </c>
      <c r="K37" s="38">
        <f t="shared" si="5"/>
        <v>0</v>
      </c>
      <c r="L37" s="9">
        <v>1724.34</v>
      </c>
      <c r="M37" s="51">
        <f t="shared" si="6"/>
        <v>0</v>
      </c>
      <c r="N37" s="61">
        <v>236.88</v>
      </c>
      <c r="O37" s="61">
        <f t="shared" si="0"/>
        <v>0</v>
      </c>
      <c r="P37" s="70">
        <f t="shared" si="1"/>
        <v>0</v>
      </c>
    </row>
    <row r="38" spans="1:16" ht="11.25">
      <c r="A38" s="323"/>
      <c r="B38" s="9">
        <v>9</v>
      </c>
      <c r="C38" s="9"/>
      <c r="D38" s="9">
        <v>30</v>
      </c>
      <c r="E38" s="9">
        <v>1969</v>
      </c>
      <c r="F38" s="86">
        <v>8.917</v>
      </c>
      <c r="G38" s="101">
        <v>2.84376</v>
      </c>
      <c r="H38" s="88">
        <v>6.07324</v>
      </c>
      <c r="I38" s="150">
        <v>0</v>
      </c>
      <c r="J38" s="9">
        <v>1724.34</v>
      </c>
      <c r="K38" s="38">
        <f t="shared" si="5"/>
        <v>0</v>
      </c>
      <c r="L38" s="9">
        <v>1724.34</v>
      </c>
      <c r="M38" s="51">
        <f t="shared" si="6"/>
        <v>0</v>
      </c>
      <c r="N38" s="61">
        <v>245.904</v>
      </c>
      <c r="O38" s="61">
        <f t="shared" si="0"/>
        <v>0</v>
      </c>
      <c r="P38" s="70">
        <f t="shared" si="1"/>
        <v>0</v>
      </c>
    </row>
    <row r="39" spans="1:16" ht="11.25">
      <c r="A39" s="323"/>
      <c r="B39" s="9">
        <v>10</v>
      </c>
      <c r="C39" s="9"/>
      <c r="D39" s="9">
        <v>30</v>
      </c>
      <c r="E39" s="9">
        <v>1969</v>
      </c>
      <c r="F39" s="86">
        <v>19.105</v>
      </c>
      <c r="G39" s="101">
        <v>3.205061</v>
      </c>
      <c r="H39" s="88">
        <v>4.7871</v>
      </c>
      <c r="I39" s="150">
        <v>11.112839</v>
      </c>
      <c r="J39" s="9">
        <v>1724.34</v>
      </c>
      <c r="K39" s="38">
        <f t="shared" si="5"/>
        <v>11.112839</v>
      </c>
      <c r="L39" s="9">
        <v>1724.34</v>
      </c>
      <c r="M39" s="51">
        <f t="shared" si="6"/>
        <v>0.006444691302179385</v>
      </c>
      <c r="N39" s="61">
        <v>192.494</v>
      </c>
      <c r="O39" s="61">
        <f t="shared" si="0"/>
        <v>1.2405644075217184</v>
      </c>
      <c r="P39" s="70">
        <f t="shared" si="1"/>
        <v>74.43386445130311</v>
      </c>
    </row>
    <row r="40" spans="1:16" ht="11.25">
      <c r="A40" s="323"/>
      <c r="B40" s="9">
        <v>11</v>
      </c>
      <c r="C40" s="9"/>
      <c r="D40" s="9">
        <v>30</v>
      </c>
      <c r="E40" s="9">
        <v>1969</v>
      </c>
      <c r="F40" s="86">
        <v>22.01</v>
      </c>
      <c r="G40" s="101">
        <v>2.79276</v>
      </c>
      <c r="H40" s="88">
        <v>4.8</v>
      </c>
      <c r="I40" s="150">
        <v>14.41724</v>
      </c>
      <c r="J40" s="9">
        <v>1724.34</v>
      </c>
      <c r="K40" s="38">
        <f t="shared" si="5"/>
        <v>14.41724</v>
      </c>
      <c r="L40" s="9">
        <v>1724.34</v>
      </c>
      <c r="M40" s="51">
        <f t="shared" si="6"/>
        <v>0.008361019288539384</v>
      </c>
      <c r="N40" s="61">
        <v>192.494</v>
      </c>
      <c r="O40" s="61">
        <f t="shared" si="0"/>
        <v>1.6094460469281002</v>
      </c>
      <c r="P40" s="70">
        <f t="shared" si="1"/>
        <v>96.56676281568602</v>
      </c>
    </row>
    <row r="41" spans="1:16" ht="12" thickBot="1">
      <c r="A41" s="324"/>
      <c r="B41" s="90">
        <v>12</v>
      </c>
      <c r="C41" s="90"/>
      <c r="D41" s="90">
        <v>30</v>
      </c>
      <c r="E41" s="90">
        <v>1969</v>
      </c>
      <c r="F41" s="91">
        <v>29.939</v>
      </c>
      <c r="G41" s="142">
        <v>3.307452</v>
      </c>
      <c r="H41" s="92">
        <v>4.8</v>
      </c>
      <c r="I41" s="151">
        <v>21.831548</v>
      </c>
      <c r="J41" s="90">
        <v>1724.34</v>
      </c>
      <c r="K41" s="93">
        <f t="shared" si="5"/>
        <v>21.831548</v>
      </c>
      <c r="L41" s="90">
        <v>1724.34</v>
      </c>
      <c r="M41" s="94">
        <f>K41/L41</f>
        <v>0.012660813992600068</v>
      </c>
      <c r="N41" s="95">
        <v>207.536</v>
      </c>
      <c r="O41" s="95">
        <f t="shared" si="0"/>
        <v>2.6275746927682477</v>
      </c>
      <c r="P41" s="96">
        <f t="shared" si="1"/>
        <v>157.65448156609486</v>
      </c>
    </row>
    <row r="42" spans="1:16" ht="11.25" customHeight="1">
      <c r="A42" s="307" t="s">
        <v>26</v>
      </c>
      <c r="B42" s="98">
        <v>1</v>
      </c>
      <c r="C42" s="98"/>
      <c r="D42" s="98">
        <v>30</v>
      </c>
      <c r="E42" s="98">
        <v>1969</v>
      </c>
      <c r="F42" s="99">
        <v>39.073</v>
      </c>
      <c r="G42" s="143">
        <v>2.797452</v>
      </c>
      <c r="H42" s="146">
        <v>4.8</v>
      </c>
      <c r="I42" s="152">
        <v>31.475548</v>
      </c>
      <c r="J42" s="98">
        <v>1724.34</v>
      </c>
      <c r="K42" s="44">
        <v>31.475548</v>
      </c>
      <c r="L42" s="98">
        <v>1724.34</v>
      </c>
      <c r="M42" s="52">
        <f>K42/L42</f>
        <v>0.01825367850887876</v>
      </c>
      <c r="N42" s="62">
        <v>207.536</v>
      </c>
      <c r="O42" s="62">
        <f t="shared" si="0"/>
        <v>3.7882954230186625</v>
      </c>
      <c r="P42" s="71">
        <f t="shared" si="1"/>
        <v>227.29772538111976</v>
      </c>
    </row>
    <row r="43" spans="1:16" ht="11.25">
      <c r="A43" s="308"/>
      <c r="B43" s="12">
        <v>2</v>
      </c>
      <c r="C43" s="12"/>
      <c r="D43" s="12">
        <v>30</v>
      </c>
      <c r="E43" s="12">
        <v>1969</v>
      </c>
      <c r="F43" s="97">
        <v>26.038</v>
      </c>
      <c r="G43" s="144">
        <v>3.493908</v>
      </c>
      <c r="H43" s="147">
        <v>4.8</v>
      </c>
      <c r="I43" s="153">
        <v>17.744092</v>
      </c>
      <c r="J43" s="12">
        <v>1724.34</v>
      </c>
      <c r="K43" s="39">
        <v>17.744092</v>
      </c>
      <c r="L43" s="12">
        <v>1724.34</v>
      </c>
      <c r="M43" s="53">
        <f>K43/L43</f>
        <v>0.010290367328949047</v>
      </c>
      <c r="N43" s="63">
        <v>219.09</v>
      </c>
      <c r="O43" s="63">
        <f t="shared" si="0"/>
        <v>2.2545165780994467</v>
      </c>
      <c r="P43" s="72">
        <f t="shared" si="1"/>
        <v>135.2709946859668</v>
      </c>
    </row>
    <row r="44" spans="1:16" ht="11.25">
      <c r="A44" s="308"/>
      <c r="B44" s="12">
        <v>3</v>
      </c>
      <c r="C44" s="12"/>
      <c r="D44" s="12">
        <v>30</v>
      </c>
      <c r="E44" s="12">
        <v>1969</v>
      </c>
      <c r="F44" s="97">
        <v>22.544</v>
      </c>
      <c r="G44" s="144">
        <v>9.070452</v>
      </c>
      <c r="H44" s="147">
        <v>4.8</v>
      </c>
      <c r="I44" s="153">
        <v>8.673548</v>
      </c>
      <c r="J44" s="12">
        <v>1724.34</v>
      </c>
      <c r="K44" s="39">
        <v>8.673548</v>
      </c>
      <c r="L44" s="12">
        <v>1724.34</v>
      </c>
      <c r="M44" s="53">
        <f aca="true" t="shared" si="7" ref="M44:M50">K44/L44</f>
        <v>0.0050300683159933655</v>
      </c>
      <c r="N44" s="63">
        <v>219.09</v>
      </c>
      <c r="O44" s="63">
        <f t="shared" si="0"/>
        <v>1.1020376673509864</v>
      </c>
      <c r="P44" s="72">
        <f t="shared" si="1"/>
        <v>66.12226004105918</v>
      </c>
    </row>
    <row r="45" spans="1:16" ht="11.25">
      <c r="A45" s="308"/>
      <c r="B45" s="12">
        <v>4</v>
      </c>
      <c r="C45" s="12"/>
      <c r="D45" s="12">
        <v>30</v>
      </c>
      <c r="E45" s="12">
        <v>1969</v>
      </c>
      <c r="F45" s="97">
        <v>10.732</v>
      </c>
      <c r="G45" s="144">
        <v>3.725448</v>
      </c>
      <c r="H45" s="147">
        <v>4.8</v>
      </c>
      <c r="I45" s="153">
        <v>2.206552</v>
      </c>
      <c r="J45" s="12">
        <v>1724.34</v>
      </c>
      <c r="K45" s="39">
        <v>6.847549</v>
      </c>
      <c r="L45" s="12">
        <v>1724.34</v>
      </c>
      <c r="M45" s="53">
        <f t="shared" si="7"/>
        <v>0.003971113005555749</v>
      </c>
      <c r="N45" s="63">
        <v>219.09</v>
      </c>
      <c r="O45" s="63">
        <f t="shared" si="0"/>
        <v>0.870031148387209</v>
      </c>
      <c r="P45" s="72">
        <f t="shared" si="1"/>
        <v>52.20186890323254</v>
      </c>
    </row>
    <row r="46" spans="1:16" ht="11.25">
      <c r="A46" s="308"/>
      <c r="B46" s="12">
        <v>5</v>
      </c>
      <c r="C46" s="12"/>
      <c r="D46" s="12">
        <v>30</v>
      </c>
      <c r="E46" s="12">
        <v>1969</v>
      </c>
      <c r="F46" s="97">
        <v>8.244</v>
      </c>
      <c r="G46" s="144">
        <v>6.759693</v>
      </c>
      <c r="H46" s="147">
        <v>1.484307</v>
      </c>
      <c r="I46" s="153">
        <v>0</v>
      </c>
      <c r="J46" s="12">
        <v>1724.34</v>
      </c>
      <c r="K46" s="39">
        <v>0</v>
      </c>
      <c r="L46" s="12">
        <v>1724.34</v>
      </c>
      <c r="M46" s="53">
        <f t="shared" si="7"/>
        <v>0</v>
      </c>
      <c r="N46" s="63">
        <v>229.99</v>
      </c>
      <c r="O46" s="63">
        <f t="shared" si="0"/>
        <v>0</v>
      </c>
      <c r="P46" s="72">
        <f t="shared" si="1"/>
        <v>0</v>
      </c>
    </row>
    <row r="47" spans="1:16" ht="11.25">
      <c r="A47" s="308"/>
      <c r="B47" s="12">
        <v>6</v>
      </c>
      <c r="C47" s="12"/>
      <c r="D47" s="12">
        <v>30</v>
      </c>
      <c r="E47" s="12">
        <v>1969</v>
      </c>
      <c r="F47" s="97">
        <v>7.225</v>
      </c>
      <c r="G47" s="144">
        <v>3.57714</v>
      </c>
      <c r="H47" s="147">
        <v>3.64786</v>
      </c>
      <c r="I47" s="153">
        <v>0</v>
      </c>
      <c r="J47" s="12">
        <v>1724.34</v>
      </c>
      <c r="K47" s="39">
        <v>0</v>
      </c>
      <c r="L47" s="12">
        <v>1724.34</v>
      </c>
      <c r="M47" s="53">
        <f t="shared" si="7"/>
        <v>0</v>
      </c>
      <c r="N47" s="63">
        <v>229.99</v>
      </c>
      <c r="O47" s="63">
        <f t="shared" si="0"/>
        <v>0</v>
      </c>
      <c r="P47" s="72">
        <f t="shared" si="1"/>
        <v>0</v>
      </c>
    </row>
    <row r="48" spans="1:16" ht="11.25">
      <c r="A48" s="308"/>
      <c r="B48" s="12">
        <v>7</v>
      </c>
      <c r="C48" s="12"/>
      <c r="D48" s="12">
        <v>30</v>
      </c>
      <c r="E48" s="12">
        <v>1969</v>
      </c>
      <c r="F48" s="97">
        <v>6.965</v>
      </c>
      <c r="G48" s="144">
        <v>3.256452</v>
      </c>
      <c r="H48" s="147">
        <v>3.708548</v>
      </c>
      <c r="I48" s="153">
        <v>0</v>
      </c>
      <c r="J48" s="12">
        <v>1724.34</v>
      </c>
      <c r="K48" s="39">
        <v>0</v>
      </c>
      <c r="L48" s="12">
        <v>1724.34</v>
      </c>
      <c r="M48" s="53">
        <f t="shared" si="7"/>
        <v>0</v>
      </c>
      <c r="N48" s="63">
        <v>229.99</v>
      </c>
      <c r="O48" s="63">
        <f t="shared" si="0"/>
        <v>0</v>
      </c>
      <c r="P48" s="72">
        <f t="shared" si="1"/>
        <v>0</v>
      </c>
    </row>
    <row r="49" spans="1:16" ht="11.25">
      <c r="A49" s="308"/>
      <c r="B49" s="12">
        <v>8</v>
      </c>
      <c r="C49" s="12"/>
      <c r="D49" s="12">
        <v>30</v>
      </c>
      <c r="E49" s="12">
        <v>1969</v>
      </c>
      <c r="F49" s="97">
        <v>6.623</v>
      </c>
      <c r="G49" s="144">
        <v>5.551452</v>
      </c>
      <c r="H49" s="147">
        <v>1.071548</v>
      </c>
      <c r="I49" s="153">
        <v>0</v>
      </c>
      <c r="J49" s="12">
        <v>1724.34</v>
      </c>
      <c r="K49" s="39">
        <v>0</v>
      </c>
      <c r="L49" s="12">
        <v>1724.34</v>
      </c>
      <c r="M49" s="53">
        <f t="shared" si="7"/>
        <v>0</v>
      </c>
      <c r="N49" s="63">
        <v>229.99</v>
      </c>
      <c r="O49" s="63">
        <f t="shared" si="0"/>
        <v>0</v>
      </c>
      <c r="P49" s="72">
        <f t="shared" si="1"/>
        <v>0</v>
      </c>
    </row>
    <row r="50" spans="1:16" ht="11.25">
      <c r="A50" s="308"/>
      <c r="B50" s="12">
        <v>9</v>
      </c>
      <c r="C50" s="12"/>
      <c r="D50" s="12">
        <v>30</v>
      </c>
      <c r="E50" s="12">
        <v>1969</v>
      </c>
      <c r="F50" s="97">
        <v>8.752</v>
      </c>
      <c r="G50" s="144">
        <v>2.79276</v>
      </c>
      <c r="H50" s="147">
        <v>5.95924</v>
      </c>
      <c r="I50" s="153">
        <v>0</v>
      </c>
      <c r="J50" s="12">
        <v>1724.34</v>
      </c>
      <c r="K50" s="39">
        <v>0</v>
      </c>
      <c r="L50" s="12">
        <v>1724.34</v>
      </c>
      <c r="M50" s="53">
        <f t="shared" si="7"/>
        <v>0</v>
      </c>
      <c r="N50" s="63">
        <v>229.99</v>
      </c>
      <c r="O50" s="63">
        <f t="shared" si="0"/>
        <v>0</v>
      </c>
      <c r="P50" s="72">
        <f t="shared" si="1"/>
        <v>0</v>
      </c>
    </row>
    <row r="51" spans="1:16" ht="12" thickBot="1">
      <c r="A51" s="309"/>
      <c r="B51" s="13">
        <v>10</v>
      </c>
      <c r="C51" s="13"/>
      <c r="D51" s="13">
        <v>30</v>
      </c>
      <c r="E51" s="13">
        <v>1969</v>
      </c>
      <c r="F51" s="100">
        <v>18.894</v>
      </c>
      <c r="G51" s="145">
        <v>3.868452</v>
      </c>
      <c r="H51" s="148">
        <v>4.8</v>
      </c>
      <c r="I51" s="154">
        <v>10.225548</v>
      </c>
      <c r="J51" s="13">
        <v>1724.34</v>
      </c>
      <c r="K51" s="40">
        <v>10.225548</v>
      </c>
      <c r="L51" s="13">
        <v>1724.34</v>
      </c>
      <c r="M51" s="54">
        <f>K51/L51</f>
        <v>0.005930122829604371</v>
      </c>
      <c r="N51" s="64">
        <v>229.99</v>
      </c>
      <c r="O51" s="64">
        <f t="shared" si="0"/>
        <v>1.3638689495807093</v>
      </c>
      <c r="P51" s="65">
        <f t="shared" si="1"/>
        <v>81.83213697484256</v>
      </c>
    </row>
    <row r="52" ht="6.75" customHeight="1"/>
    <row r="53" spans="1:5" ht="12.75">
      <c r="A53" s="18"/>
      <c r="B53" s="227"/>
      <c r="C53" s="228"/>
      <c r="D53" s="228"/>
      <c r="E53" s="19"/>
    </row>
    <row r="54" spans="1:5" ht="12.75">
      <c r="A54" s="20"/>
      <c r="B54" s="230"/>
      <c r="C54" s="228"/>
      <c r="D54" s="228"/>
      <c r="E54" s="19"/>
    </row>
    <row r="55" spans="1:5" ht="12.75">
      <c r="A55" s="20"/>
      <c r="B55" s="230"/>
      <c r="C55" s="227"/>
      <c r="D55" s="227"/>
      <c r="E55" s="19"/>
    </row>
    <row r="56" spans="1:5" ht="12.75">
      <c r="A56" s="20"/>
      <c r="B56" s="231"/>
      <c r="C56" s="231"/>
      <c r="D56" s="231"/>
      <c r="E56" s="21"/>
    </row>
  </sheetData>
  <sheetProtection/>
  <mergeCells count="18">
    <mergeCell ref="P3:P4"/>
    <mergeCell ref="N3:N4"/>
    <mergeCell ref="A42:A51"/>
    <mergeCell ref="A3:A5"/>
    <mergeCell ref="B3:B5"/>
    <mergeCell ref="A6:A17"/>
    <mergeCell ref="A18:A29"/>
    <mergeCell ref="A30:A41"/>
    <mergeCell ref="A2:P2"/>
    <mergeCell ref="O3:O4"/>
    <mergeCell ref="C3:C5"/>
    <mergeCell ref="D3:D4"/>
    <mergeCell ref="J3:J4"/>
    <mergeCell ref="K3:K4"/>
    <mergeCell ref="F3:I3"/>
    <mergeCell ref="E3:E4"/>
    <mergeCell ref="L3:L4"/>
    <mergeCell ref="M3:M4"/>
  </mergeCells>
  <printOptions/>
  <pageMargins left="0.35433070866141736" right="0.35433070866141736" top="0.24" bottom="0.22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A1">
      <selection activeCell="B53" sqref="B53:D55"/>
    </sheetView>
  </sheetViews>
  <sheetFormatPr defaultColWidth="9.140625" defaultRowHeight="12.75"/>
  <cols>
    <col min="1" max="1" width="12.7109375" style="1" customWidth="1"/>
    <col min="2" max="2" width="4.57421875" style="11" customWidth="1"/>
    <col min="3" max="3" width="8.57421875" style="10" hidden="1" customWidth="1"/>
    <col min="4" max="4" width="6.28125" style="11" customWidth="1"/>
    <col min="5" max="5" width="7.7109375" style="11" customWidth="1"/>
    <col min="6" max="6" width="6.421875" style="1" customWidth="1"/>
    <col min="7" max="7" width="10.28125" style="1" customWidth="1"/>
    <col min="8" max="8" width="11.140625" style="1" customWidth="1"/>
    <col min="9" max="9" width="10.140625" style="1" customWidth="1"/>
    <col min="10" max="10" width="8.421875" style="1" customWidth="1"/>
    <col min="11" max="11" width="12.7109375" style="1" customWidth="1"/>
    <col min="12" max="12" width="8.140625" style="1" customWidth="1"/>
    <col min="13" max="13" width="10.7109375" style="1" customWidth="1"/>
    <col min="14" max="14" width="10.140625" style="1" customWidth="1"/>
    <col min="15" max="15" width="12.140625" style="1" customWidth="1"/>
    <col min="16" max="16" width="14.140625" style="1" customWidth="1"/>
    <col min="17" max="16384" width="9.140625" style="1" customWidth="1"/>
  </cols>
  <sheetData>
    <row r="2" spans="1:16" ht="19.5" customHeight="1" thickBot="1">
      <c r="A2" s="294" t="s">
        <v>29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12.75" customHeight="1">
      <c r="A3" s="310" t="s">
        <v>1</v>
      </c>
      <c r="B3" s="313" t="s">
        <v>0</v>
      </c>
      <c r="C3" s="298" t="s">
        <v>2</v>
      </c>
      <c r="D3" s="298" t="s">
        <v>3</v>
      </c>
      <c r="E3" s="298" t="s">
        <v>16</v>
      </c>
      <c r="F3" s="302" t="s">
        <v>12</v>
      </c>
      <c r="G3" s="303"/>
      <c r="H3" s="303"/>
      <c r="I3" s="304"/>
      <c r="J3" s="298" t="s">
        <v>4</v>
      </c>
      <c r="K3" s="298" t="s">
        <v>15</v>
      </c>
      <c r="L3" s="298" t="s">
        <v>5</v>
      </c>
      <c r="M3" s="298" t="s">
        <v>6</v>
      </c>
      <c r="N3" s="296" t="s">
        <v>11</v>
      </c>
      <c r="O3" s="296" t="s">
        <v>19</v>
      </c>
      <c r="P3" s="305" t="s">
        <v>37</v>
      </c>
    </row>
    <row r="4" spans="1:16" s="4" customFormat="1" ht="33.75">
      <c r="A4" s="311"/>
      <c r="B4" s="314"/>
      <c r="C4" s="299"/>
      <c r="D4" s="301"/>
      <c r="E4" s="301"/>
      <c r="F4" s="3" t="s">
        <v>18</v>
      </c>
      <c r="G4" s="3" t="s">
        <v>13</v>
      </c>
      <c r="H4" s="3" t="s">
        <v>17</v>
      </c>
      <c r="I4" s="3" t="s">
        <v>14</v>
      </c>
      <c r="J4" s="301"/>
      <c r="K4" s="301"/>
      <c r="L4" s="301"/>
      <c r="M4" s="301"/>
      <c r="N4" s="297"/>
      <c r="O4" s="297"/>
      <c r="P4" s="306"/>
    </row>
    <row r="5" spans="1:16" s="6" customFormat="1" ht="13.5" customHeight="1" thickBot="1">
      <c r="A5" s="311"/>
      <c r="B5" s="314"/>
      <c r="C5" s="299"/>
      <c r="D5" s="74" t="s">
        <v>7</v>
      </c>
      <c r="E5" s="74" t="s">
        <v>8</v>
      </c>
      <c r="F5" s="74" t="s">
        <v>9</v>
      </c>
      <c r="G5" s="74" t="s">
        <v>9</v>
      </c>
      <c r="H5" s="74" t="s">
        <v>9</v>
      </c>
      <c r="I5" s="74" t="s">
        <v>9</v>
      </c>
      <c r="J5" s="74" t="s">
        <v>21</v>
      </c>
      <c r="K5" s="74" t="s">
        <v>9</v>
      </c>
      <c r="L5" s="74" t="s">
        <v>21</v>
      </c>
      <c r="M5" s="74" t="s">
        <v>20</v>
      </c>
      <c r="N5" s="5" t="s">
        <v>10</v>
      </c>
      <c r="O5" s="5" t="s">
        <v>22</v>
      </c>
      <c r="P5" s="270" t="s">
        <v>38</v>
      </c>
    </row>
    <row r="6" spans="1:16" ht="11.25" customHeight="1">
      <c r="A6" s="325" t="s">
        <v>23</v>
      </c>
      <c r="B6" s="7">
        <v>1</v>
      </c>
      <c r="C6" s="7"/>
      <c r="D6" s="7">
        <v>30</v>
      </c>
      <c r="E6" s="7">
        <v>1969</v>
      </c>
      <c r="F6" s="75">
        <v>39.946</v>
      </c>
      <c r="G6" s="75">
        <v>3.613452</v>
      </c>
      <c r="H6" s="132">
        <v>4.8</v>
      </c>
      <c r="I6" s="161">
        <v>31.532548</v>
      </c>
      <c r="J6" s="7">
        <v>1723.01</v>
      </c>
      <c r="K6" s="32">
        <f>I6</f>
        <v>31.532548</v>
      </c>
      <c r="L6" s="7">
        <f>J6</f>
        <v>1723.01</v>
      </c>
      <c r="M6" s="46">
        <f>K6/L6</f>
        <v>0.01830085025623763</v>
      </c>
      <c r="N6" s="255">
        <v>129.2025</v>
      </c>
      <c r="O6" s="255">
        <f>M6*N6</f>
        <v>2.364515605231542</v>
      </c>
      <c r="P6" s="262">
        <f>O6*60</f>
        <v>141.8709363138925</v>
      </c>
    </row>
    <row r="7" spans="1:16" ht="11.25">
      <c r="A7" s="326"/>
      <c r="B7" s="7">
        <v>2</v>
      </c>
      <c r="C7" s="7"/>
      <c r="D7" s="7">
        <v>30</v>
      </c>
      <c r="E7" s="7">
        <v>1969</v>
      </c>
      <c r="F7" s="75">
        <v>54.255</v>
      </c>
      <c r="G7" s="75">
        <v>3.344376</v>
      </c>
      <c r="H7" s="132">
        <v>4.8</v>
      </c>
      <c r="I7" s="161">
        <v>46.110624</v>
      </c>
      <c r="J7" s="7">
        <v>1723.01</v>
      </c>
      <c r="K7" s="32">
        <f>I7</f>
        <v>46.110624</v>
      </c>
      <c r="L7" s="7">
        <f>J7</f>
        <v>1723.01</v>
      </c>
      <c r="M7" s="46">
        <f>K7/L7</f>
        <v>0.02676166940412418</v>
      </c>
      <c r="N7" s="255">
        <v>129.2025</v>
      </c>
      <c r="O7" s="56">
        <f aca="true" t="shared" si="0" ref="O7:O51">M7*N7</f>
        <v>3.457674591186354</v>
      </c>
      <c r="P7" s="66">
        <f aca="true" t="shared" si="1" ref="P7:P51">O7*60</f>
        <v>207.46047547118124</v>
      </c>
    </row>
    <row r="8" spans="1:16" ht="11.25">
      <c r="A8" s="326"/>
      <c r="B8" s="7">
        <v>3</v>
      </c>
      <c r="C8" s="7"/>
      <c r="D8" s="7">
        <v>30</v>
      </c>
      <c r="E8" s="7">
        <v>1969</v>
      </c>
      <c r="F8" s="75">
        <v>30.206</v>
      </c>
      <c r="G8" s="75">
        <v>4.378452</v>
      </c>
      <c r="H8" s="132">
        <v>4.8</v>
      </c>
      <c r="I8" s="161">
        <v>21.027548</v>
      </c>
      <c r="J8" s="7">
        <v>1723.01</v>
      </c>
      <c r="K8" s="32">
        <f aca="true" t="shared" si="2" ref="K8:K16">I8</f>
        <v>21.027548</v>
      </c>
      <c r="L8" s="7">
        <f aca="true" t="shared" si="3" ref="L8:L17">J8</f>
        <v>1723.01</v>
      </c>
      <c r="M8" s="46">
        <f aca="true" t="shared" si="4" ref="M8:M16">K8/L8</f>
        <v>0.012203961671725643</v>
      </c>
      <c r="N8" s="255">
        <v>129.2025</v>
      </c>
      <c r="O8" s="56">
        <f t="shared" si="0"/>
        <v>1.5767823578911322</v>
      </c>
      <c r="P8" s="66">
        <f t="shared" si="1"/>
        <v>94.60694147346793</v>
      </c>
    </row>
    <row r="9" spans="1:16" ht="11.25">
      <c r="A9" s="326"/>
      <c r="B9" s="7">
        <v>4</v>
      </c>
      <c r="C9" s="7"/>
      <c r="D9" s="7">
        <v>30</v>
      </c>
      <c r="E9" s="7">
        <v>1969</v>
      </c>
      <c r="F9" s="75">
        <v>19.581</v>
      </c>
      <c r="G9" s="75">
        <v>4.322369</v>
      </c>
      <c r="H9" s="132">
        <v>4.78668</v>
      </c>
      <c r="I9" s="161">
        <v>10.471951</v>
      </c>
      <c r="J9" s="7">
        <v>1723.01</v>
      </c>
      <c r="K9" s="32">
        <f t="shared" si="2"/>
        <v>10.471951</v>
      </c>
      <c r="L9" s="7">
        <f t="shared" si="3"/>
        <v>1723.01</v>
      </c>
      <c r="M9" s="46">
        <f t="shared" si="4"/>
        <v>0.006077707616322599</v>
      </c>
      <c r="N9" s="255">
        <v>129.2025</v>
      </c>
      <c r="O9" s="56">
        <f t="shared" si="0"/>
        <v>0.7852550182979204</v>
      </c>
      <c r="P9" s="66">
        <f t="shared" si="1"/>
        <v>47.115301097875225</v>
      </c>
    </row>
    <row r="10" spans="1:16" ht="11.25">
      <c r="A10" s="326"/>
      <c r="B10" s="7">
        <v>5</v>
      </c>
      <c r="C10" s="7"/>
      <c r="D10" s="7">
        <v>30</v>
      </c>
      <c r="E10" s="7">
        <v>1969</v>
      </c>
      <c r="F10" s="75">
        <v>9.868</v>
      </c>
      <c r="G10" s="75">
        <v>4.621722</v>
      </c>
      <c r="H10" s="132">
        <v>5.246278</v>
      </c>
      <c r="I10" s="161">
        <v>0</v>
      </c>
      <c r="J10" s="7">
        <v>1723.01</v>
      </c>
      <c r="K10" s="32">
        <f t="shared" si="2"/>
        <v>0</v>
      </c>
      <c r="L10" s="7">
        <f t="shared" si="3"/>
        <v>1723.01</v>
      </c>
      <c r="M10" s="46">
        <f t="shared" si="4"/>
        <v>0</v>
      </c>
      <c r="N10" s="255">
        <v>129.2025</v>
      </c>
      <c r="O10" s="56">
        <f t="shared" si="0"/>
        <v>0</v>
      </c>
      <c r="P10" s="66">
        <f t="shared" si="1"/>
        <v>0</v>
      </c>
    </row>
    <row r="11" spans="1:16" ht="11.25">
      <c r="A11" s="326"/>
      <c r="B11" s="7">
        <v>6</v>
      </c>
      <c r="C11" s="7"/>
      <c r="D11" s="7">
        <v>30</v>
      </c>
      <c r="E11" s="7">
        <v>1969</v>
      </c>
      <c r="F11" s="75">
        <v>7.596</v>
      </c>
      <c r="G11" s="75">
        <v>3.40476</v>
      </c>
      <c r="H11" s="132">
        <v>4.19124</v>
      </c>
      <c r="I11" s="161">
        <v>0</v>
      </c>
      <c r="J11" s="7">
        <v>1723.01</v>
      </c>
      <c r="K11" s="32">
        <f t="shared" si="2"/>
        <v>0</v>
      </c>
      <c r="L11" s="7">
        <f t="shared" si="3"/>
        <v>1723.01</v>
      </c>
      <c r="M11" s="46">
        <f t="shared" si="4"/>
        <v>0</v>
      </c>
      <c r="N11" s="255">
        <v>129.2025</v>
      </c>
      <c r="O11" s="56">
        <f t="shared" si="0"/>
        <v>0</v>
      </c>
      <c r="P11" s="66">
        <f t="shared" si="1"/>
        <v>0</v>
      </c>
    </row>
    <row r="12" spans="1:16" ht="11.25">
      <c r="A12" s="326"/>
      <c r="B12" s="7">
        <v>7</v>
      </c>
      <c r="C12" s="7"/>
      <c r="D12" s="7">
        <v>30</v>
      </c>
      <c r="E12" s="7">
        <v>1969</v>
      </c>
      <c r="F12" s="75">
        <v>7.434</v>
      </c>
      <c r="G12" s="75">
        <v>3.409452</v>
      </c>
      <c r="H12" s="132">
        <v>4.024548</v>
      </c>
      <c r="I12" s="161">
        <v>0</v>
      </c>
      <c r="J12" s="7">
        <v>1723.01</v>
      </c>
      <c r="K12" s="32">
        <f t="shared" si="2"/>
        <v>0</v>
      </c>
      <c r="L12" s="7">
        <f t="shared" si="3"/>
        <v>1723.01</v>
      </c>
      <c r="M12" s="46">
        <f t="shared" si="4"/>
        <v>0</v>
      </c>
      <c r="N12" s="56">
        <v>152.9535</v>
      </c>
      <c r="O12" s="56">
        <f t="shared" si="0"/>
        <v>0</v>
      </c>
      <c r="P12" s="66">
        <f t="shared" si="1"/>
        <v>0</v>
      </c>
    </row>
    <row r="13" spans="1:16" ht="11.25">
      <c r="A13" s="326"/>
      <c r="B13" s="7">
        <v>8</v>
      </c>
      <c r="C13" s="7"/>
      <c r="D13" s="7">
        <v>30</v>
      </c>
      <c r="E13" s="7">
        <v>1969</v>
      </c>
      <c r="F13" s="75">
        <v>7.948</v>
      </c>
      <c r="G13" s="75">
        <v>3.919452</v>
      </c>
      <c r="H13" s="132">
        <v>4.028548</v>
      </c>
      <c r="I13" s="161">
        <v>0</v>
      </c>
      <c r="J13" s="7">
        <v>1723.01</v>
      </c>
      <c r="K13" s="32">
        <f t="shared" si="2"/>
        <v>0</v>
      </c>
      <c r="L13" s="7">
        <f t="shared" si="3"/>
        <v>1723.01</v>
      </c>
      <c r="M13" s="46">
        <f t="shared" si="4"/>
        <v>0</v>
      </c>
      <c r="N13" s="56">
        <v>152.9535</v>
      </c>
      <c r="O13" s="56">
        <f t="shared" si="0"/>
        <v>0</v>
      </c>
      <c r="P13" s="66">
        <f t="shared" si="1"/>
        <v>0</v>
      </c>
    </row>
    <row r="14" spans="1:16" ht="11.25">
      <c r="A14" s="326"/>
      <c r="B14" s="7">
        <v>9</v>
      </c>
      <c r="C14" s="7"/>
      <c r="D14" s="7">
        <v>30</v>
      </c>
      <c r="E14" s="7">
        <v>1969</v>
      </c>
      <c r="F14" s="75">
        <v>8.817</v>
      </c>
      <c r="G14" s="75">
        <v>3.09876</v>
      </c>
      <c r="H14" s="132">
        <v>5.71824</v>
      </c>
      <c r="I14" s="161">
        <v>0</v>
      </c>
      <c r="J14" s="7">
        <v>1723.01</v>
      </c>
      <c r="K14" s="32">
        <f t="shared" si="2"/>
        <v>0</v>
      </c>
      <c r="L14" s="7">
        <f t="shared" si="3"/>
        <v>1723.01</v>
      </c>
      <c r="M14" s="46">
        <f t="shared" si="4"/>
        <v>0</v>
      </c>
      <c r="N14" s="56">
        <v>152.9535</v>
      </c>
      <c r="O14" s="56">
        <f t="shared" si="0"/>
        <v>0</v>
      </c>
      <c r="P14" s="66">
        <f t="shared" si="1"/>
        <v>0</v>
      </c>
    </row>
    <row r="15" spans="1:16" ht="11.25">
      <c r="A15" s="326"/>
      <c r="B15" s="7">
        <v>10</v>
      </c>
      <c r="C15" s="7"/>
      <c r="D15" s="7">
        <v>30</v>
      </c>
      <c r="E15" s="7">
        <v>1969</v>
      </c>
      <c r="F15" s="75">
        <v>16.851</v>
      </c>
      <c r="G15" s="75">
        <v>3.307452</v>
      </c>
      <c r="H15" s="132">
        <v>4.8</v>
      </c>
      <c r="I15" s="161">
        <v>8.743548</v>
      </c>
      <c r="J15" s="7">
        <v>1723.01</v>
      </c>
      <c r="K15" s="32">
        <f t="shared" si="2"/>
        <v>8.743548</v>
      </c>
      <c r="L15" s="7">
        <f t="shared" si="3"/>
        <v>1723.01</v>
      </c>
      <c r="M15" s="46">
        <f t="shared" si="4"/>
        <v>0.005074577628684686</v>
      </c>
      <c r="N15" s="56">
        <v>152.9535</v>
      </c>
      <c r="O15" s="56">
        <f t="shared" si="0"/>
        <v>0.7761744093290232</v>
      </c>
      <c r="P15" s="66">
        <f t="shared" si="1"/>
        <v>46.57046455974139</v>
      </c>
    </row>
    <row r="16" spans="1:16" ht="11.25">
      <c r="A16" s="326"/>
      <c r="B16" s="7">
        <v>11</v>
      </c>
      <c r="C16" s="7"/>
      <c r="D16" s="7">
        <v>30</v>
      </c>
      <c r="E16" s="7">
        <v>1969</v>
      </c>
      <c r="F16" s="75">
        <v>35.941</v>
      </c>
      <c r="G16" s="75">
        <v>3.60876</v>
      </c>
      <c r="H16" s="132">
        <v>4.8</v>
      </c>
      <c r="I16" s="161">
        <v>27.53224</v>
      </c>
      <c r="J16" s="7">
        <v>1723.01</v>
      </c>
      <c r="K16" s="32">
        <f t="shared" si="2"/>
        <v>27.53224</v>
      </c>
      <c r="L16" s="7">
        <f t="shared" si="3"/>
        <v>1723.01</v>
      </c>
      <c r="M16" s="46">
        <f t="shared" si="4"/>
        <v>0.01597915276173673</v>
      </c>
      <c r="N16" s="56">
        <v>152.9535</v>
      </c>
      <c r="O16" s="56">
        <f t="shared" si="0"/>
        <v>2.4440673419422985</v>
      </c>
      <c r="P16" s="66">
        <f t="shared" si="1"/>
        <v>146.6440405165379</v>
      </c>
    </row>
    <row r="17" spans="1:16" ht="12" thickBot="1">
      <c r="A17" s="327"/>
      <c r="B17" s="23">
        <v>12</v>
      </c>
      <c r="C17" s="23"/>
      <c r="D17" s="23">
        <v>30</v>
      </c>
      <c r="E17" s="23">
        <v>1969</v>
      </c>
      <c r="F17" s="78">
        <v>44.182</v>
      </c>
      <c r="G17" s="78">
        <v>3.919452</v>
      </c>
      <c r="H17" s="155">
        <v>4.8</v>
      </c>
      <c r="I17" s="162">
        <v>35.462548</v>
      </c>
      <c r="J17" s="23">
        <v>1723.01</v>
      </c>
      <c r="K17" s="33">
        <f aca="true" t="shared" si="5" ref="K17:K51">I17</f>
        <v>35.462548</v>
      </c>
      <c r="L17" s="23">
        <f t="shared" si="3"/>
        <v>1723.01</v>
      </c>
      <c r="M17" s="79">
        <f>K17/L17</f>
        <v>0.020581742415888473</v>
      </c>
      <c r="N17" s="73">
        <v>152.9535</v>
      </c>
      <c r="O17" s="73">
        <f t="shared" si="0"/>
        <v>3.1480495386085976</v>
      </c>
      <c r="P17" s="272">
        <f t="shared" si="1"/>
        <v>188.88297231651586</v>
      </c>
    </row>
    <row r="18" spans="1:16" ht="11.25" customHeight="1">
      <c r="A18" s="319" t="s">
        <v>24</v>
      </c>
      <c r="B18" s="16">
        <v>1</v>
      </c>
      <c r="C18" s="16"/>
      <c r="D18" s="16">
        <v>30</v>
      </c>
      <c r="E18" s="16">
        <v>1969</v>
      </c>
      <c r="F18" s="80">
        <v>45.989</v>
      </c>
      <c r="G18" s="80">
        <v>4.633452</v>
      </c>
      <c r="H18" s="156">
        <v>4.8</v>
      </c>
      <c r="I18" s="163">
        <v>36.555548</v>
      </c>
      <c r="J18" s="16">
        <v>1723.01</v>
      </c>
      <c r="K18" s="42">
        <f t="shared" si="5"/>
        <v>36.555548</v>
      </c>
      <c r="L18" s="16">
        <v>1723.01</v>
      </c>
      <c r="M18" s="48">
        <f>K18/L18</f>
        <v>0.02121609741092623</v>
      </c>
      <c r="N18" s="58">
        <v>152.9535</v>
      </c>
      <c r="O18" s="58">
        <f t="shared" si="0"/>
        <v>3.245076355342105</v>
      </c>
      <c r="P18" s="67">
        <f t="shared" si="1"/>
        <v>194.7045813205263</v>
      </c>
    </row>
    <row r="19" spans="1:16" ht="11.25">
      <c r="A19" s="320"/>
      <c r="B19" s="8">
        <v>2</v>
      </c>
      <c r="C19" s="8"/>
      <c r="D19" s="8">
        <v>30</v>
      </c>
      <c r="E19" s="8">
        <v>1969</v>
      </c>
      <c r="F19" s="77">
        <v>33.538</v>
      </c>
      <c r="G19" s="77">
        <v>4.216068</v>
      </c>
      <c r="H19" s="135">
        <v>4.8</v>
      </c>
      <c r="I19" s="164">
        <v>24.521932</v>
      </c>
      <c r="J19" s="8">
        <v>1723.01</v>
      </c>
      <c r="K19" s="43">
        <f t="shared" si="5"/>
        <v>24.521932</v>
      </c>
      <c r="L19" s="8">
        <v>1723.01</v>
      </c>
      <c r="M19" s="49">
        <f>K19/L19</f>
        <v>0.014232031154781458</v>
      </c>
      <c r="N19" s="59">
        <v>152.9535</v>
      </c>
      <c r="O19" s="59">
        <f t="shared" si="0"/>
        <v>2.1768389772328653</v>
      </c>
      <c r="P19" s="68">
        <f t="shared" si="1"/>
        <v>130.61033863397193</v>
      </c>
    </row>
    <row r="20" spans="1:16" ht="11.25">
      <c r="A20" s="320"/>
      <c r="B20" s="8">
        <v>3</v>
      </c>
      <c r="C20" s="8"/>
      <c r="D20" s="8">
        <v>30</v>
      </c>
      <c r="E20" s="8">
        <v>1969</v>
      </c>
      <c r="F20" s="77">
        <v>31.124</v>
      </c>
      <c r="G20" s="77">
        <v>4.531452</v>
      </c>
      <c r="H20" s="135">
        <v>4.8</v>
      </c>
      <c r="I20" s="164">
        <v>21.792548</v>
      </c>
      <c r="J20" s="8">
        <v>1723.01</v>
      </c>
      <c r="K20" s="43">
        <f t="shared" si="5"/>
        <v>21.792548</v>
      </c>
      <c r="L20" s="8">
        <v>1723.01</v>
      </c>
      <c r="M20" s="49">
        <f aca="true" t="shared" si="6" ref="M20:M28">K20/L20</f>
        <v>0.012647952130283632</v>
      </c>
      <c r="N20" s="59">
        <v>152.9535</v>
      </c>
      <c r="O20" s="59">
        <f t="shared" si="0"/>
        <v>1.9345485461593372</v>
      </c>
      <c r="P20" s="68">
        <f t="shared" si="1"/>
        <v>116.07291276956023</v>
      </c>
    </row>
    <row r="21" spans="1:16" ht="11.25">
      <c r="A21" s="320"/>
      <c r="B21" s="8">
        <v>4</v>
      </c>
      <c r="C21" s="8"/>
      <c r="D21" s="8">
        <v>30</v>
      </c>
      <c r="E21" s="8">
        <v>1969</v>
      </c>
      <c r="F21" s="77">
        <v>15.389</v>
      </c>
      <c r="G21" s="77">
        <v>3.96576</v>
      </c>
      <c r="H21" s="135">
        <v>4.8</v>
      </c>
      <c r="I21" s="164">
        <v>6.62324</v>
      </c>
      <c r="J21" s="8">
        <v>1723.01</v>
      </c>
      <c r="K21" s="43">
        <f t="shared" si="5"/>
        <v>6.62324</v>
      </c>
      <c r="L21" s="8">
        <v>1723.01</v>
      </c>
      <c r="M21" s="49">
        <f t="shared" si="6"/>
        <v>0.003843993940836095</v>
      </c>
      <c r="N21" s="59">
        <v>152.9535</v>
      </c>
      <c r="O21" s="59">
        <f t="shared" si="0"/>
        <v>0.5879523272296736</v>
      </c>
      <c r="P21" s="68">
        <f t="shared" si="1"/>
        <v>35.277139633780415</v>
      </c>
    </row>
    <row r="22" spans="1:16" ht="11.25">
      <c r="A22" s="320"/>
      <c r="B22" s="8">
        <v>5</v>
      </c>
      <c r="C22" s="8"/>
      <c r="D22" s="8">
        <v>30</v>
      </c>
      <c r="E22" s="8">
        <v>1969</v>
      </c>
      <c r="F22" s="77">
        <v>8.771</v>
      </c>
      <c r="G22" s="77">
        <v>4.684452</v>
      </c>
      <c r="H22" s="135">
        <v>4.086548</v>
      </c>
      <c r="I22" s="164">
        <v>0</v>
      </c>
      <c r="J22" s="8">
        <v>1723.01</v>
      </c>
      <c r="K22" s="43">
        <f t="shared" si="5"/>
        <v>0</v>
      </c>
      <c r="L22" s="8">
        <v>1723.01</v>
      </c>
      <c r="M22" s="49">
        <f t="shared" si="6"/>
        <v>0</v>
      </c>
      <c r="N22" s="59">
        <v>152.9535</v>
      </c>
      <c r="O22" s="59">
        <f t="shared" si="0"/>
        <v>0</v>
      </c>
      <c r="P22" s="68">
        <f t="shared" si="1"/>
        <v>0</v>
      </c>
    </row>
    <row r="23" spans="1:16" ht="11.25">
      <c r="A23" s="320"/>
      <c r="B23" s="8">
        <v>6</v>
      </c>
      <c r="C23" s="8"/>
      <c r="D23" s="8">
        <v>30</v>
      </c>
      <c r="E23" s="8">
        <v>1969</v>
      </c>
      <c r="F23" s="77">
        <v>7.99</v>
      </c>
      <c r="G23" s="77">
        <v>4.06776</v>
      </c>
      <c r="H23" s="135">
        <v>3.92224</v>
      </c>
      <c r="I23" s="164">
        <v>0</v>
      </c>
      <c r="J23" s="8">
        <v>1723.01</v>
      </c>
      <c r="K23" s="43">
        <f t="shared" si="5"/>
        <v>0</v>
      </c>
      <c r="L23" s="8">
        <v>1723.01</v>
      </c>
      <c r="M23" s="49">
        <f t="shared" si="6"/>
        <v>0</v>
      </c>
      <c r="N23" s="59">
        <v>152.9535</v>
      </c>
      <c r="O23" s="59">
        <f t="shared" si="0"/>
        <v>0</v>
      </c>
      <c r="P23" s="68">
        <f t="shared" si="1"/>
        <v>0</v>
      </c>
    </row>
    <row r="24" spans="1:16" ht="11.25">
      <c r="A24" s="320"/>
      <c r="B24" s="8">
        <v>7</v>
      </c>
      <c r="C24" s="8"/>
      <c r="D24" s="8">
        <v>30</v>
      </c>
      <c r="E24" s="8">
        <v>1969</v>
      </c>
      <c r="F24" s="77">
        <v>7.12</v>
      </c>
      <c r="G24" s="77">
        <v>3.052452</v>
      </c>
      <c r="H24" s="135">
        <v>4.067548</v>
      </c>
      <c r="I24" s="164">
        <v>0</v>
      </c>
      <c r="J24" s="8">
        <v>1723.01</v>
      </c>
      <c r="K24" s="43">
        <f t="shared" si="5"/>
        <v>0</v>
      </c>
      <c r="L24" s="8">
        <v>1723.01</v>
      </c>
      <c r="M24" s="49">
        <f t="shared" si="6"/>
        <v>0</v>
      </c>
      <c r="N24" s="59">
        <v>152.9535</v>
      </c>
      <c r="O24" s="59">
        <f t="shared" si="0"/>
        <v>0</v>
      </c>
      <c r="P24" s="68">
        <f t="shared" si="1"/>
        <v>0</v>
      </c>
    </row>
    <row r="25" spans="1:16" ht="11.25">
      <c r="A25" s="320"/>
      <c r="B25" s="8">
        <v>8</v>
      </c>
      <c r="C25" s="8"/>
      <c r="D25" s="8">
        <v>30</v>
      </c>
      <c r="E25" s="8">
        <v>1969</v>
      </c>
      <c r="F25" s="77">
        <v>7.463</v>
      </c>
      <c r="G25" s="77">
        <v>4.276452</v>
      </c>
      <c r="H25" s="135">
        <v>3.186548</v>
      </c>
      <c r="I25" s="164">
        <v>0</v>
      </c>
      <c r="J25" s="8">
        <v>1723.01</v>
      </c>
      <c r="K25" s="43">
        <f t="shared" si="5"/>
        <v>0</v>
      </c>
      <c r="L25" s="8">
        <v>1723.01</v>
      </c>
      <c r="M25" s="49">
        <f t="shared" si="6"/>
        <v>0</v>
      </c>
      <c r="N25" s="59">
        <v>236.88</v>
      </c>
      <c r="O25" s="59">
        <f t="shared" si="0"/>
        <v>0</v>
      </c>
      <c r="P25" s="68">
        <f t="shared" si="1"/>
        <v>0</v>
      </c>
    </row>
    <row r="26" spans="1:16" ht="11.25">
      <c r="A26" s="320"/>
      <c r="B26" s="8">
        <v>9</v>
      </c>
      <c r="C26" s="8"/>
      <c r="D26" s="8">
        <v>30</v>
      </c>
      <c r="E26" s="8">
        <v>1969</v>
      </c>
      <c r="F26" s="77">
        <v>7.375</v>
      </c>
      <c r="G26" s="77">
        <v>4.26003</v>
      </c>
      <c r="H26" s="135">
        <v>3.11497</v>
      </c>
      <c r="I26" s="164">
        <v>0</v>
      </c>
      <c r="J26" s="8">
        <v>1723.01</v>
      </c>
      <c r="K26" s="43">
        <f t="shared" si="5"/>
        <v>0</v>
      </c>
      <c r="L26" s="8">
        <v>1723.01</v>
      </c>
      <c r="M26" s="49">
        <f t="shared" si="6"/>
        <v>0</v>
      </c>
      <c r="N26" s="59">
        <v>236.88</v>
      </c>
      <c r="O26" s="59">
        <f t="shared" si="0"/>
        <v>0</v>
      </c>
      <c r="P26" s="68">
        <f t="shared" si="1"/>
        <v>0</v>
      </c>
    </row>
    <row r="27" spans="1:16" ht="11.25">
      <c r="A27" s="320"/>
      <c r="B27" s="8">
        <v>10</v>
      </c>
      <c r="C27" s="8"/>
      <c r="D27" s="8">
        <v>30</v>
      </c>
      <c r="E27" s="8">
        <v>1969</v>
      </c>
      <c r="F27" s="77">
        <v>15.051</v>
      </c>
      <c r="G27" s="77">
        <v>5.194452</v>
      </c>
      <c r="H27" s="135">
        <v>4.8</v>
      </c>
      <c r="I27" s="164">
        <v>5.056548</v>
      </c>
      <c r="J27" s="8">
        <v>1723.01</v>
      </c>
      <c r="K27" s="43">
        <f t="shared" si="5"/>
        <v>5.056548</v>
      </c>
      <c r="L27" s="8">
        <v>1723.01</v>
      </c>
      <c r="M27" s="49">
        <f t="shared" si="6"/>
        <v>0.002934717732340497</v>
      </c>
      <c r="N27" s="59">
        <v>236.88</v>
      </c>
      <c r="O27" s="59">
        <f t="shared" si="0"/>
        <v>0.695175936436817</v>
      </c>
      <c r="P27" s="68">
        <f t="shared" si="1"/>
        <v>41.71055618620902</v>
      </c>
    </row>
    <row r="28" spans="1:16" ht="11.25">
      <c r="A28" s="320"/>
      <c r="B28" s="8">
        <v>11</v>
      </c>
      <c r="C28" s="8"/>
      <c r="D28" s="8">
        <v>30</v>
      </c>
      <c r="E28" s="8">
        <v>1969</v>
      </c>
      <c r="F28" s="77">
        <v>30.82</v>
      </c>
      <c r="G28" s="77">
        <v>3.60876</v>
      </c>
      <c r="H28" s="135">
        <v>4.8</v>
      </c>
      <c r="I28" s="164">
        <v>22.41124</v>
      </c>
      <c r="J28" s="8">
        <v>1723.01</v>
      </c>
      <c r="K28" s="43">
        <f t="shared" si="5"/>
        <v>22.41124</v>
      </c>
      <c r="L28" s="8">
        <v>1723.01</v>
      </c>
      <c r="M28" s="49">
        <f t="shared" si="6"/>
        <v>0.013007028397977956</v>
      </c>
      <c r="N28" s="59">
        <v>236.88</v>
      </c>
      <c r="O28" s="59">
        <f t="shared" si="0"/>
        <v>3.0811048869130184</v>
      </c>
      <c r="P28" s="68">
        <f t="shared" si="1"/>
        <v>184.8662932147811</v>
      </c>
    </row>
    <row r="29" spans="1:16" ht="13.5" customHeight="1" thickBot="1">
      <c r="A29" s="321"/>
      <c r="B29" s="24">
        <v>12</v>
      </c>
      <c r="C29" s="24"/>
      <c r="D29" s="24">
        <v>30</v>
      </c>
      <c r="E29" s="24">
        <v>1969</v>
      </c>
      <c r="F29" s="81">
        <v>37.631</v>
      </c>
      <c r="G29" s="81">
        <v>4.277064</v>
      </c>
      <c r="H29" s="157">
        <v>4.8</v>
      </c>
      <c r="I29" s="165">
        <v>28.553936</v>
      </c>
      <c r="J29" s="24">
        <v>1723.01</v>
      </c>
      <c r="K29" s="82">
        <f t="shared" si="5"/>
        <v>28.553936</v>
      </c>
      <c r="L29" s="24">
        <v>1723.01</v>
      </c>
      <c r="M29" s="83">
        <f>K29/L29</f>
        <v>0.01657212436375877</v>
      </c>
      <c r="N29" s="84">
        <v>236.88</v>
      </c>
      <c r="O29" s="84">
        <f t="shared" si="0"/>
        <v>3.9256048192871775</v>
      </c>
      <c r="P29" s="85">
        <f t="shared" si="1"/>
        <v>235.53628915723064</v>
      </c>
    </row>
    <row r="30" spans="1:16" ht="11.25" customHeight="1">
      <c r="A30" s="322" t="s">
        <v>25</v>
      </c>
      <c r="B30" s="17">
        <v>1</v>
      </c>
      <c r="C30" s="17"/>
      <c r="D30" s="17">
        <v>30</v>
      </c>
      <c r="E30" s="17">
        <v>1969</v>
      </c>
      <c r="F30" s="87">
        <v>41.505</v>
      </c>
      <c r="G30" s="87">
        <v>4.174452</v>
      </c>
      <c r="H30" s="89">
        <v>4.8</v>
      </c>
      <c r="I30" s="149">
        <v>32.530548</v>
      </c>
      <c r="J30" s="17">
        <v>1723.01</v>
      </c>
      <c r="K30" s="37">
        <f t="shared" si="5"/>
        <v>32.530548</v>
      </c>
      <c r="L30" s="17">
        <v>1723.01</v>
      </c>
      <c r="M30" s="50">
        <f>K30/L30</f>
        <v>0.018880069181258383</v>
      </c>
      <c r="N30" s="60">
        <v>236.88</v>
      </c>
      <c r="O30" s="60">
        <f t="shared" si="0"/>
        <v>4.472310787656485</v>
      </c>
      <c r="P30" s="69">
        <f t="shared" si="1"/>
        <v>268.3386472593891</v>
      </c>
    </row>
    <row r="31" spans="1:16" ht="11.25">
      <c r="A31" s="323"/>
      <c r="B31" s="9">
        <v>2</v>
      </c>
      <c r="C31" s="9"/>
      <c r="D31" s="9">
        <v>30</v>
      </c>
      <c r="E31" s="9">
        <v>1969</v>
      </c>
      <c r="F31" s="86">
        <v>36.746</v>
      </c>
      <c r="G31" s="86">
        <v>4.058376</v>
      </c>
      <c r="H31" s="88">
        <v>4.8</v>
      </c>
      <c r="I31" s="150">
        <v>27.887624</v>
      </c>
      <c r="J31" s="9">
        <v>1723.01</v>
      </c>
      <c r="K31" s="38">
        <f t="shared" si="5"/>
        <v>27.887624</v>
      </c>
      <c r="L31" s="9">
        <v>1723.01</v>
      </c>
      <c r="M31" s="51">
        <f>K31/L31</f>
        <v>0.016185410415493817</v>
      </c>
      <c r="N31" s="61">
        <v>236.88</v>
      </c>
      <c r="O31" s="61">
        <f t="shared" si="0"/>
        <v>3.8340000192221755</v>
      </c>
      <c r="P31" s="70">
        <f t="shared" si="1"/>
        <v>230.04000115333054</v>
      </c>
    </row>
    <row r="32" spans="1:16" ht="11.25">
      <c r="A32" s="323"/>
      <c r="B32" s="9">
        <v>3</v>
      </c>
      <c r="C32" s="9"/>
      <c r="D32" s="9">
        <v>30</v>
      </c>
      <c r="E32" s="9">
        <v>1969</v>
      </c>
      <c r="F32" s="86">
        <v>34.9</v>
      </c>
      <c r="G32" s="86">
        <v>3.664452</v>
      </c>
      <c r="H32" s="88">
        <v>4.8</v>
      </c>
      <c r="I32" s="150">
        <v>26.435548</v>
      </c>
      <c r="J32" s="9">
        <v>1723.01</v>
      </c>
      <c r="K32" s="38">
        <f t="shared" si="5"/>
        <v>26.435548</v>
      </c>
      <c r="L32" s="9">
        <v>1723.01</v>
      </c>
      <c r="M32" s="51">
        <f aca="true" t="shared" si="7" ref="M32:M40">K32/L32</f>
        <v>0.01534265500490421</v>
      </c>
      <c r="N32" s="61">
        <v>236.88</v>
      </c>
      <c r="O32" s="61">
        <f t="shared" si="0"/>
        <v>3.634368117561709</v>
      </c>
      <c r="P32" s="70">
        <f t="shared" si="1"/>
        <v>218.06208705370256</v>
      </c>
    </row>
    <row r="33" spans="1:16" ht="11.25">
      <c r="A33" s="323"/>
      <c r="B33" s="9">
        <v>4</v>
      </c>
      <c r="C33" s="9"/>
      <c r="D33" s="9">
        <v>30</v>
      </c>
      <c r="E33" s="9">
        <v>1969</v>
      </c>
      <c r="F33" s="86">
        <v>13.8466</v>
      </c>
      <c r="G33" s="86">
        <v>4.73076</v>
      </c>
      <c r="H33" s="88">
        <v>4.8</v>
      </c>
      <c r="I33" s="150">
        <v>4.31584</v>
      </c>
      <c r="J33" s="9">
        <v>1723.01</v>
      </c>
      <c r="K33" s="38">
        <f t="shared" si="5"/>
        <v>4.31584</v>
      </c>
      <c r="L33" s="9">
        <v>1723.01</v>
      </c>
      <c r="M33" s="51">
        <f t="shared" si="7"/>
        <v>0.0025048258570756986</v>
      </c>
      <c r="N33" s="61">
        <v>236.88</v>
      </c>
      <c r="O33" s="61">
        <f t="shared" si="0"/>
        <v>0.5933431490240915</v>
      </c>
      <c r="P33" s="70">
        <f t="shared" si="1"/>
        <v>35.60058894144549</v>
      </c>
    </row>
    <row r="34" spans="1:16" ht="11.25">
      <c r="A34" s="323"/>
      <c r="B34" s="9">
        <v>5</v>
      </c>
      <c r="C34" s="9"/>
      <c r="D34" s="9">
        <v>30</v>
      </c>
      <c r="E34" s="9">
        <v>1969</v>
      </c>
      <c r="F34" s="86">
        <v>8.361</v>
      </c>
      <c r="G34" s="86">
        <v>4.089155</v>
      </c>
      <c r="H34" s="88">
        <v>4.271846</v>
      </c>
      <c r="I34" s="150">
        <v>0</v>
      </c>
      <c r="J34" s="9">
        <v>1723.01</v>
      </c>
      <c r="K34" s="38">
        <f t="shared" si="5"/>
        <v>0</v>
      </c>
      <c r="L34" s="9">
        <v>1723.01</v>
      </c>
      <c r="M34" s="51">
        <f t="shared" si="7"/>
        <v>0</v>
      </c>
      <c r="N34" s="61">
        <v>236.88</v>
      </c>
      <c r="O34" s="61">
        <f t="shared" si="0"/>
        <v>0</v>
      </c>
      <c r="P34" s="70">
        <f t="shared" si="1"/>
        <v>0</v>
      </c>
    </row>
    <row r="35" spans="1:16" ht="11.25">
      <c r="A35" s="323"/>
      <c r="B35" s="9">
        <v>6</v>
      </c>
      <c r="C35" s="9"/>
      <c r="D35" s="9">
        <v>30</v>
      </c>
      <c r="E35" s="9">
        <v>1969</v>
      </c>
      <c r="F35" s="86">
        <v>7.323</v>
      </c>
      <c r="G35" s="86">
        <v>3.88926</v>
      </c>
      <c r="H35" s="88">
        <v>3.43374</v>
      </c>
      <c r="I35" s="150">
        <v>0</v>
      </c>
      <c r="J35" s="9">
        <v>1723.01</v>
      </c>
      <c r="K35" s="38">
        <f t="shared" si="5"/>
        <v>0</v>
      </c>
      <c r="L35" s="9">
        <v>1723.01</v>
      </c>
      <c r="M35" s="51">
        <f t="shared" si="7"/>
        <v>0</v>
      </c>
      <c r="N35" s="61">
        <v>236.88</v>
      </c>
      <c r="O35" s="61">
        <f t="shared" si="0"/>
        <v>0</v>
      </c>
      <c r="P35" s="70">
        <f t="shared" si="1"/>
        <v>0</v>
      </c>
    </row>
    <row r="36" spans="1:16" ht="11.25">
      <c r="A36" s="323"/>
      <c r="B36" s="9">
        <v>7</v>
      </c>
      <c r="C36" s="9"/>
      <c r="D36" s="9">
        <v>30</v>
      </c>
      <c r="E36" s="9">
        <v>1969</v>
      </c>
      <c r="F36" s="86">
        <v>6.494</v>
      </c>
      <c r="G36" s="86">
        <v>2.593452</v>
      </c>
      <c r="H36" s="88">
        <v>3.900548</v>
      </c>
      <c r="I36" s="150">
        <v>0</v>
      </c>
      <c r="J36" s="9">
        <v>1723.01</v>
      </c>
      <c r="K36" s="38">
        <f t="shared" si="5"/>
        <v>0</v>
      </c>
      <c r="L36" s="9">
        <v>1723.01</v>
      </c>
      <c r="M36" s="51">
        <f t="shared" si="7"/>
        <v>0</v>
      </c>
      <c r="N36" s="61">
        <v>236.88</v>
      </c>
      <c r="O36" s="61">
        <f t="shared" si="0"/>
        <v>0</v>
      </c>
      <c r="P36" s="70">
        <f t="shared" si="1"/>
        <v>0</v>
      </c>
    </row>
    <row r="37" spans="1:16" ht="11.25">
      <c r="A37" s="323"/>
      <c r="B37" s="9">
        <v>8</v>
      </c>
      <c r="C37" s="9"/>
      <c r="D37" s="9">
        <v>30</v>
      </c>
      <c r="E37" s="9">
        <v>1969</v>
      </c>
      <c r="F37" s="86">
        <v>6.746</v>
      </c>
      <c r="G37" s="86">
        <v>3.613452</v>
      </c>
      <c r="H37" s="88">
        <v>3.132548</v>
      </c>
      <c r="I37" s="150">
        <v>0</v>
      </c>
      <c r="J37" s="9">
        <v>1723.01</v>
      </c>
      <c r="K37" s="38">
        <f t="shared" si="5"/>
        <v>0</v>
      </c>
      <c r="L37" s="9">
        <v>1723.01</v>
      </c>
      <c r="M37" s="51">
        <f t="shared" si="7"/>
        <v>0</v>
      </c>
      <c r="N37" s="61">
        <v>236.88</v>
      </c>
      <c r="O37" s="61">
        <f t="shared" si="0"/>
        <v>0</v>
      </c>
      <c r="P37" s="70">
        <f t="shared" si="1"/>
        <v>0</v>
      </c>
    </row>
    <row r="38" spans="1:16" ht="11.25">
      <c r="A38" s="323"/>
      <c r="B38" s="9">
        <v>9</v>
      </c>
      <c r="C38" s="9"/>
      <c r="D38" s="9">
        <v>30</v>
      </c>
      <c r="E38" s="9">
        <v>1969</v>
      </c>
      <c r="F38" s="86">
        <v>7.318</v>
      </c>
      <c r="G38" s="86">
        <v>4.78176</v>
      </c>
      <c r="H38" s="88">
        <v>2.53624</v>
      </c>
      <c r="I38" s="150">
        <v>0</v>
      </c>
      <c r="J38" s="9">
        <v>1723.01</v>
      </c>
      <c r="K38" s="38">
        <f t="shared" si="5"/>
        <v>0</v>
      </c>
      <c r="L38" s="9">
        <v>1723.01</v>
      </c>
      <c r="M38" s="51">
        <f t="shared" si="7"/>
        <v>0</v>
      </c>
      <c r="N38" s="61">
        <v>245.904</v>
      </c>
      <c r="O38" s="61">
        <f t="shared" si="0"/>
        <v>0</v>
      </c>
      <c r="P38" s="70">
        <f t="shared" si="1"/>
        <v>0</v>
      </c>
    </row>
    <row r="39" spans="1:16" ht="11.25">
      <c r="A39" s="323"/>
      <c r="B39" s="9">
        <v>10</v>
      </c>
      <c r="C39" s="9"/>
      <c r="D39" s="9">
        <v>30</v>
      </c>
      <c r="E39" s="9">
        <v>1969</v>
      </c>
      <c r="F39" s="86">
        <v>19.347</v>
      </c>
      <c r="G39" s="86">
        <v>3.664061</v>
      </c>
      <c r="H39" s="88">
        <v>4.7871</v>
      </c>
      <c r="I39" s="150">
        <v>10.895839</v>
      </c>
      <c r="J39" s="9">
        <v>1723.01</v>
      </c>
      <c r="K39" s="38">
        <f t="shared" si="5"/>
        <v>10.895839</v>
      </c>
      <c r="L39" s="9">
        <v>1723.01</v>
      </c>
      <c r="M39" s="51">
        <f t="shared" si="7"/>
        <v>0.006323723599979107</v>
      </c>
      <c r="N39" s="61">
        <v>192.494</v>
      </c>
      <c r="O39" s="61">
        <f t="shared" si="0"/>
        <v>1.2172788506543781</v>
      </c>
      <c r="P39" s="70">
        <f t="shared" si="1"/>
        <v>73.03673103926269</v>
      </c>
    </row>
    <row r="40" spans="1:16" ht="11.25">
      <c r="A40" s="323"/>
      <c r="B40" s="9">
        <v>11</v>
      </c>
      <c r="C40" s="9"/>
      <c r="D40" s="9">
        <v>30</v>
      </c>
      <c r="E40" s="9">
        <v>1969</v>
      </c>
      <c r="F40" s="86">
        <v>20.796</v>
      </c>
      <c r="G40" s="86">
        <v>4.14426</v>
      </c>
      <c r="H40" s="88">
        <v>4.8</v>
      </c>
      <c r="I40" s="150">
        <v>11.85174</v>
      </c>
      <c r="J40" s="9">
        <v>1723.01</v>
      </c>
      <c r="K40" s="38">
        <f t="shared" si="5"/>
        <v>11.85174</v>
      </c>
      <c r="L40" s="9">
        <v>1723.01</v>
      </c>
      <c r="M40" s="51">
        <f t="shared" si="7"/>
        <v>0.00687850912066674</v>
      </c>
      <c r="N40" s="61">
        <v>192.494</v>
      </c>
      <c r="O40" s="61">
        <f t="shared" si="0"/>
        <v>1.3240717346736235</v>
      </c>
      <c r="P40" s="70">
        <f t="shared" si="1"/>
        <v>79.44430408041741</v>
      </c>
    </row>
    <row r="41" spans="1:16" ht="12" thickBot="1">
      <c r="A41" s="324"/>
      <c r="B41" s="90">
        <v>12</v>
      </c>
      <c r="C41" s="90"/>
      <c r="D41" s="90">
        <v>30</v>
      </c>
      <c r="E41" s="90">
        <v>1969</v>
      </c>
      <c r="F41" s="91">
        <v>30.008</v>
      </c>
      <c r="G41" s="91">
        <v>4.174452</v>
      </c>
      <c r="H41" s="92">
        <v>4.8</v>
      </c>
      <c r="I41" s="151">
        <v>21.033548</v>
      </c>
      <c r="J41" s="90">
        <v>1723.01</v>
      </c>
      <c r="K41" s="93">
        <f t="shared" si="5"/>
        <v>21.033548</v>
      </c>
      <c r="L41" s="90">
        <v>1723.01</v>
      </c>
      <c r="M41" s="94">
        <f>K41/L41</f>
        <v>0.01220744394983198</v>
      </c>
      <c r="N41" s="95">
        <v>207.536</v>
      </c>
      <c r="O41" s="95">
        <f t="shared" si="0"/>
        <v>2.53348408757233</v>
      </c>
      <c r="P41" s="96">
        <f t="shared" si="1"/>
        <v>152.00904525433978</v>
      </c>
    </row>
    <row r="42" spans="1:16" ht="11.25" customHeight="1">
      <c r="A42" s="307" t="s">
        <v>26</v>
      </c>
      <c r="B42" s="98">
        <v>1</v>
      </c>
      <c r="C42" s="98"/>
      <c r="D42" s="98">
        <v>30</v>
      </c>
      <c r="E42" s="98">
        <v>1969</v>
      </c>
      <c r="F42" s="99">
        <v>41.112</v>
      </c>
      <c r="G42" s="99">
        <v>4.862952</v>
      </c>
      <c r="H42" s="146">
        <v>4.8</v>
      </c>
      <c r="I42" s="152">
        <v>31.449048</v>
      </c>
      <c r="J42" s="98">
        <v>1723.01</v>
      </c>
      <c r="K42" s="44">
        <f t="shared" si="5"/>
        <v>31.449048</v>
      </c>
      <c r="L42" s="98">
        <v>1723.01</v>
      </c>
      <c r="M42" s="52">
        <f>K42/L42</f>
        <v>0.018252388552591106</v>
      </c>
      <c r="N42" s="62">
        <v>207.536</v>
      </c>
      <c r="O42" s="62">
        <f t="shared" si="0"/>
        <v>3.7880277106505478</v>
      </c>
      <c r="P42" s="71">
        <f t="shared" si="1"/>
        <v>227.28166263903287</v>
      </c>
    </row>
    <row r="43" spans="1:16" ht="11.25">
      <c r="A43" s="308"/>
      <c r="B43" s="12">
        <v>2</v>
      </c>
      <c r="C43" s="12"/>
      <c r="D43" s="12">
        <v>30</v>
      </c>
      <c r="E43" s="12">
        <v>1969</v>
      </c>
      <c r="F43" s="97">
        <v>28.677</v>
      </c>
      <c r="G43" s="97">
        <v>3.828876</v>
      </c>
      <c r="H43" s="147">
        <v>4.8</v>
      </c>
      <c r="I43" s="153">
        <v>20.048124</v>
      </c>
      <c r="J43" s="12">
        <v>1723.01</v>
      </c>
      <c r="K43" s="39">
        <f t="shared" si="5"/>
        <v>20.048124</v>
      </c>
      <c r="L43" s="12">
        <v>1723.01</v>
      </c>
      <c r="M43" s="53">
        <f>K43/L43</f>
        <v>0.011635523879722115</v>
      </c>
      <c r="N43" s="63">
        <v>219.09</v>
      </c>
      <c r="O43" s="63">
        <f t="shared" si="0"/>
        <v>2.549226926808318</v>
      </c>
      <c r="P43" s="72">
        <f t="shared" si="1"/>
        <v>152.9536156084991</v>
      </c>
    </row>
    <row r="44" spans="1:16" ht="11.25">
      <c r="A44" s="308"/>
      <c r="B44" s="12">
        <v>3</v>
      </c>
      <c r="C44" s="12"/>
      <c r="D44" s="12">
        <v>30</v>
      </c>
      <c r="E44" s="12">
        <v>1969</v>
      </c>
      <c r="F44" s="97">
        <v>24.288</v>
      </c>
      <c r="G44" s="97">
        <v>4.319904</v>
      </c>
      <c r="H44" s="147">
        <v>4.8</v>
      </c>
      <c r="I44" s="153">
        <v>15.168096</v>
      </c>
      <c r="J44" s="12">
        <v>1723.01</v>
      </c>
      <c r="K44" s="39">
        <f t="shared" si="5"/>
        <v>15.168096</v>
      </c>
      <c r="L44" s="12">
        <v>1723.01</v>
      </c>
      <c r="M44" s="53">
        <f aca="true" t="shared" si="8" ref="M44:M50">K44/L44</f>
        <v>0.008803254769270057</v>
      </c>
      <c r="N44" s="63">
        <v>219.09</v>
      </c>
      <c r="O44" s="63">
        <f t="shared" si="0"/>
        <v>1.928705087399377</v>
      </c>
      <c r="P44" s="72">
        <f t="shared" si="1"/>
        <v>115.72230524396262</v>
      </c>
    </row>
    <row r="45" spans="1:16" ht="11.25">
      <c r="A45" s="308"/>
      <c r="B45" s="12">
        <v>4</v>
      </c>
      <c r="C45" s="12"/>
      <c r="D45" s="12">
        <v>30</v>
      </c>
      <c r="E45" s="12">
        <v>1969</v>
      </c>
      <c r="F45" s="97">
        <v>10.938</v>
      </c>
      <c r="G45" s="97">
        <v>4.23402</v>
      </c>
      <c r="H45" s="147">
        <v>4.8</v>
      </c>
      <c r="I45" s="153">
        <v>1.90398</v>
      </c>
      <c r="J45" s="12">
        <v>1723.01</v>
      </c>
      <c r="K45" s="39">
        <f t="shared" si="5"/>
        <v>1.90398</v>
      </c>
      <c r="L45" s="12">
        <v>1723.01</v>
      </c>
      <c r="M45" s="53">
        <f t="shared" si="8"/>
        <v>0.0011050313114839728</v>
      </c>
      <c r="N45" s="63">
        <v>219.09</v>
      </c>
      <c r="O45" s="63">
        <f t="shared" si="0"/>
        <v>0.2421013100330236</v>
      </c>
      <c r="P45" s="72">
        <f t="shared" si="1"/>
        <v>14.526078601981416</v>
      </c>
    </row>
    <row r="46" spans="1:16" ht="11.25">
      <c r="A46" s="308"/>
      <c r="B46" s="12">
        <v>5</v>
      </c>
      <c r="C46" s="12"/>
      <c r="D46" s="12">
        <v>30</v>
      </c>
      <c r="E46" s="12">
        <v>1969</v>
      </c>
      <c r="F46" s="97">
        <v>7.839</v>
      </c>
      <c r="G46" s="97">
        <v>4.949193</v>
      </c>
      <c r="H46" s="147">
        <v>2.889807</v>
      </c>
      <c r="I46" s="153">
        <v>0</v>
      </c>
      <c r="J46" s="12">
        <v>1723.01</v>
      </c>
      <c r="K46" s="39">
        <f t="shared" si="5"/>
        <v>0</v>
      </c>
      <c r="L46" s="12">
        <v>1723.01</v>
      </c>
      <c r="M46" s="53">
        <f t="shared" si="8"/>
        <v>0</v>
      </c>
      <c r="N46" s="63">
        <v>229.99</v>
      </c>
      <c r="O46" s="63">
        <f t="shared" si="0"/>
        <v>0</v>
      </c>
      <c r="P46" s="72">
        <f t="shared" si="1"/>
        <v>0</v>
      </c>
    </row>
    <row r="47" spans="1:16" ht="11.25">
      <c r="A47" s="308"/>
      <c r="B47" s="12">
        <v>6</v>
      </c>
      <c r="C47" s="12"/>
      <c r="D47" s="12">
        <v>30</v>
      </c>
      <c r="E47" s="12">
        <v>1969</v>
      </c>
      <c r="F47" s="97">
        <v>7.157</v>
      </c>
      <c r="G47" s="97">
        <v>4.36152</v>
      </c>
      <c r="H47" s="147">
        <v>2.79548</v>
      </c>
      <c r="I47" s="153">
        <v>0</v>
      </c>
      <c r="J47" s="12">
        <v>1723.01</v>
      </c>
      <c r="K47" s="39">
        <f t="shared" si="5"/>
        <v>0</v>
      </c>
      <c r="L47" s="12">
        <v>1723.01</v>
      </c>
      <c r="M47" s="53">
        <f t="shared" si="8"/>
        <v>0</v>
      </c>
      <c r="N47" s="63">
        <v>229.99</v>
      </c>
      <c r="O47" s="63">
        <f t="shared" si="0"/>
        <v>0</v>
      </c>
      <c r="P47" s="72">
        <f t="shared" si="1"/>
        <v>0</v>
      </c>
    </row>
    <row r="48" spans="1:16" ht="11.25">
      <c r="A48" s="308"/>
      <c r="B48" s="12">
        <v>7</v>
      </c>
      <c r="C48" s="12"/>
      <c r="D48" s="12">
        <v>30</v>
      </c>
      <c r="E48" s="12">
        <v>1969</v>
      </c>
      <c r="F48" s="97">
        <v>6.488</v>
      </c>
      <c r="G48" s="97">
        <v>2.789904</v>
      </c>
      <c r="H48" s="147">
        <v>3.698096</v>
      </c>
      <c r="I48" s="153">
        <v>0</v>
      </c>
      <c r="J48" s="12">
        <v>1723.01</v>
      </c>
      <c r="K48" s="39">
        <f t="shared" si="5"/>
        <v>0</v>
      </c>
      <c r="L48" s="12">
        <v>1723.01</v>
      </c>
      <c r="M48" s="53">
        <f t="shared" si="8"/>
        <v>0</v>
      </c>
      <c r="N48" s="63">
        <v>229.99</v>
      </c>
      <c r="O48" s="63">
        <f t="shared" si="0"/>
        <v>0</v>
      </c>
      <c r="P48" s="72">
        <f t="shared" si="1"/>
        <v>0</v>
      </c>
    </row>
    <row r="49" spans="1:16" ht="11.25">
      <c r="A49" s="308"/>
      <c r="B49" s="12">
        <v>8</v>
      </c>
      <c r="C49" s="12"/>
      <c r="D49" s="12">
        <v>30</v>
      </c>
      <c r="E49" s="12">
        <v>1969</v>
      </c>
      <c r="F49" s="97">
        <v>6.554</v>
      </c>
      <c r="G49" s="97">
        <v>3.707904</v>
      </c>
      <c r="H49" s="147">
        <v>2.846096</v>
      </c>
      <c r="I49" s="153">
        <v>0</v>
      </c>
      <c r="J49" s="12">
        <v>1723.01</v>
      </c>
      <c r="K49" s="39">
        <f t="shared" si="5"/>
        <v>0</v>
      </c>
      <c r="L49" s="12">
        <v>1723.01</v>
      </c>
      <c r="M49" s="53">
        <f t="shared" si="8"/>
        <v>0</v>
      </c>
      <c r="N49" s="63">
        <v>229.99</v>
      </c>
      <c r="O49" s="63">
        <f t="shared" si="0"/>
        <v>0</v>
      </c>
      <c r="P49" s="72">
        <f t="shared" si="1"/>
        <v>0</v>
      </c>
    </row>
    <row r="50" spans="1:16" ht="11.25">
      <c r="A50" s="308"/>
      <c r="B50" s="12">
        <v>9</v>
      </c>
      <c r="C50" s="12"/>
      <c r="D50" s="12">
        <v>30</v>
      </c>
      <c r="E50" s="12">
        <v>1969</v>
      </c>
      <c r="F50" s="97">
        <v>8.435</v>
      </c>
      <c r="G50" s="97">
        <v>3.67302</v>
      </c>
      <c r="H50" s="147">
        <v>4.76198</v>
      </c>
      <c r="I50" s="153">
        <v>0</v>
      </c>
      <c r="J50" s="12">
        <v>1723.01</v>
      </c>
      <c r="K50" s="39">
        <f t="shared" si="5"/>
        <v>0</v>
      </c>
      <c r="L50" s="12">
        <v>1723.01</v>
      </c>
      <c r="M50" s="53">
        <f t="shared" si="8"/>
        <v>0</v>
      </c>
      <c r="N50" s="63">
        <v>229.99</v>
      </c>
      <c r="O50" s="63">
        <f t="shared" si="0"/>
        <v>0</v>
      </c>
      <c r="P50" s="72">
        <f t="shared" si="1"/>
        <v>0</v>
      </c>
    </row>
    <row r="51" spans="1:16" ht="12" thickBot="1">
      <c r="A51" s="309"/>
      <c r="B51" s="13">
        <v>10</v>
      </c>
      <c r="C51" s="13"/>
      <c r="D51" s="13">
        <v>30</v>
      </c>
      <c r="E51" s="13">
        <v>1969</v>
      </c>
      <c r="F51" s="100">
        <v>18.504</v>
      </c>
      <c r="G51" s="100">
        <v>4.804404</v>
      </c>
      <c r="H51" s="148">
        <v>4.8</v>
      </c>
      <c r="I51" s="154">
        <v>8.899596</v>
      </c>
      <c r="J51" s="13">
        <v>1723.01</v>
      </c>
      <c r="K51" s="40">
        <f t="shared" si="5"/>
        <v>8.899596</v>
      </c>
      <c r="L51" s="13">
        <v>1723.01</v>
      </c>
      <c r="M51" s="54">
        <f>K51/L51</f>
        <v>0.005165144717674303</v>
      </c>
      <c r="N51" s="64">
        <v>229.99</v>
      </c>
      <c r="O51" s="64">
        <f t="shared" si="0"/>
        <v>1.1879316336179129</v>
      </c>
      <c r="P51" s="65">
        <f t="shared" si="1"/>
        <v>71.27589801707477</v>
      </c>
    </row>
    <row r="52" ht="6.75" customHeight="1"/>
    <row r="53" spans="1:5" ht="12.75">
      <c r="A53" s="18"/>
      <c r="B53" s="227"/>
      <c r="C53" s="228"/>
      <c r="D53" s="228"/>
      <c r="E53" s="19"/>
    </row>
    <row r="54" spans="1:5" ht="12.75">
      <c r="A54" s="20"/>
      <c r="B54" s="230"/>
      <c r="C54" s="228"/>
      <c r="D54" s="228"/>
      <c r="E54" s="19"/>
    </row>
    <row r="55" spans="1:5" ht="12.75">
      <c r="A55" s="20"/>
      <c r="B55" s="230"/>
      <c r="C55" s="227"/>
      <c r="D55" s="227"/>
      <c r="E55" s="19"/>
    </row>
    <row r="56" spans="1:5" ht="12.75">
      <c r="A56" s="20"/>
      <c r="B56" s="21"/>
      <c r="C56" s="21"/>
      <c r="D56" s="21"/>
      <c r="E56" s="21"/>
    </row>
  </sheetData>
  <sheetProtection/>
  <mergeCells count="18">
    <mergeCell ref="A18:A29"/>
    <mergeCell ref="A30:A41"/>
    <mergeCell ref="A42:A51"/>
    <mergeCell ref="M3:M4"/>
    <mergeCell ref="J3:J4"/>
    <mergeCell ref="K3:K4"/>
    <mergeCell ref="L3:L4"/>
    <mergeCell ref="A6:A17"/>
    <mergeCell ref="A2:P2"/>
    <mergeCell ref="A3:A5"/>
    <mergeCell ref="B3:B5"/>
    <mergeCell ref="C3:C5"/>
    <mergeCell ref="D3:D4"/>
    <mergeCell ref="E3:E4"/>
    <mergeCell ref="F3:I3"/>
    <mergeCell ref="P3:P4"/>
    <mergeCell ref="N3:N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A1">
      <selection activeCell="B53" sqref="B53:D55"/>
    </sheetView>
  </sheetViews>
  <sheetFormatPr defaultColWidth="9.140625" defaultRowHeight="12.75"/>
  <cols>
    <col min="1" max="1" width="12.7109375" style="1" customWidth="1"/>
    <col min="2" max="2" width="4.57421875" style="11" customWidth="1"/>
    <col min="3" max="3" width="8.57421875" style="10" hidden="1" customWidth="1"/>
    <col min="4" max="4" width="6.28125" style="11" customWidth="1"/>
    <col min="5" max="5" width="7.7109375" style="11" customWidth="1"/>
    <col min="6" max="6" width="6.421875" style="1" customWidth="1"/>
    <col min="7" max="7" width="10.28125" style="1" customWidth="1"/>
    <col min="8" max="8" width="11.140625" style="1" customWidth="1"/>
    <col min="9" max="9" width="10.140625" style="1" customWidth="1"/>
    <col min="10" max="10" width="8.421875" style="1" customWidth="1"/>
    <col min="11" max="11" width="12.7109375" style="1" customWidth="1"/>
    <col min="12" max="12" width="8.140625" style="1" customWidth="1"/>
    <col min="13" max="13" width="10.7109375" style="1" customWidth="1"/>
    <col min="14" max="14" width="10.140625" style="1" customWidth="1"/>
    <col min="15" max="15" width="12.140625" style="1" customWidth="1"/>
    <col min="16" max="16" width="14.7109375" style="1" customWidth="1"/>
    <col min="17" max="16384" width="9.140625" style="1" customWidth="1"/>
  </cols>
  <sheetData>
    <row r="2" spans="1:16" ht="19.5" customHeight="1" thickBot="1">
      <c r="A2" s="294" t="s">
        <v>28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12.75" customHeight="1">
      <c r="A3" s="310" t="s">
        <v>1</v>
      </c>
      <c r="B3" s="313" t="s">
        <v>0</v>
      </c>
      <c r="C3" s="298" t="s">
        <v>2</v>
      </c>
      <c r="D3" s="298" t="s">
        <v>3</v>
      </c>
      <c r="E3" s="298" t="s">
        <v>16</v>
      </c>
      <c r="F3" s="302" t="s">
        <v>12</v>
      </c>
      <c r="G3" s="303"/>
      <c r="H3" s="303"/>
      <c r="I3" s="304"/>
      <c r="J3" s="298" t="s">
        <v>4</v>
      </c>
      <c r="K3" s="298" t="s">
        <v>15</v>
      </c>
      <c r="L3" s="298" t="s">
        <v>5</v>
      </c>
      <c r="M3" s="298" t="s">
        <v>6</v>
      </c>
      <c r="N3" s="296" t="s">
        <v>11</v>
      </c>
      <c r="O3" s="296" t="s">
        <v>19</v>
      </c>
      <c r="P3" s="305" t="s">
        <v>37</v>
      </c>
    </row>
    <row r="4" spans="1:16" s="4" customFormat="1" ht="33.75">
      <c r="A4" s="311"/>
      <c r="B4" s="314"/>
      <c r="C4" s="299"/>
      <c r="D4" s="301"/>
      <c r="E4" s="301"/>
      <c r="F4" s="3" t="s">
        <v>18</v>
      </c>
      <c r="G4" s="3" t="s">
        <v>13</v>
      </c>
      <c r="H4" s="3" t="s">
        <v>17</v>
      </c>
      <c r="I4" s="3" t="s">
        <v>14</v>
      </c>
      <c r="J4" s="301"/>
      <c r="K4" s="301"/>
      <c r="L4" s="301"/>
      <c r="M4" s="301"/>
      <c r="N4" s="297"/>
      <c r="O4" s="297"/>
      <c r="P4" s="306"/>
    </row>
    <row r="5" spans="1:16" s="6" customFormat="1" ht="13.5" customHeight="1" thickBot="1">
      <c r="A5" s="311"/>
      <c r="B5" s="314"/>
      <c r="C5" s="299"/>
      <c r="D5" s="74" t="s">
        <v>7</v>
      </c>
      <c r="E5" s="74" t="s">
        <v>8</v>
      </c>
      <c r="F5" s="74" t="s">
        <v>9</v>
      </c>
      <c r="G5" s="74" t="s">
        <v>9</v>
      </c>
      <c r="H5" s="74" t="s">
        <v>9</v>
      </c>
      <c r="I5" s="74" t="s">
        <v>9</v>
      </c>
      <c r="J5" s="74" t="s">
        <v>21</v>
      </c>
      <c r="K5" s="74" t="s">
        <v>9</v>
      </c>
      <c r="L5" s="74" t="s">
        <v>21</v>
      </c>
      <c r="M5" s="74" t="s">
        <v>20</v>
      </c>
      <c r="N5" s="5" t="s">
        <v>10</v>
      </c>
      <c r="O5" s="5" t="s">
        <v>22</v>
      </c>
      <c r="P5" s="270" t="s">
        <v>38</v>
      </c>
    </row>
    <row r="6" spans="1:16" ht="11.25" customHeight="1">
      <c r="A6" s="316" t="s">
        <v>23</v>
      </c>
      <c r="B6" s="15">
        <v>1</v>
      </c>
      <c r="C6" s="15"/>
      <c r="D6" s="15">
        <v>30</v>
      </c>
      <c r="E6" s="15">
        <v>1969</v>
      </c>
      <c r="F6" s="76">
        <v>34.358</v>
      </c>
      <c r="G6" s="76">
        <v>4.498404</v>
      </c>
      <c r="H6" s="131">
        <v>4.8</v>
      </c>
      <c r="I6" s="166">
        <v>25.059596</v>
      </c>
      <c r="J6" s="15">
        <v>1724.29</v>
      </c>
      <c r="K6" s="31">
        <f>I6</f>
        <v>25.059596</v>
      </c>
      <c r="L6" s="15">
        <v>1724.29</v>
      </c>
      <c r="M6" s="45">
        <f>K6/L6</f>
        <v>0.014533283844364926</v>
      </c>
      <c r="N6" s="255">
        <v>129.2025</v>
      </c>
      <c r="O6" s="255">
        <f>M6*N6</f>
        <v>1.8777366059015592</v>
      </c>
      <c r="P6" s="262">
        <f>O6*60</f>
        <v>112.66419635409355</v>
      </c>
    </row>
    <row r="7" spans="1:16" ht="11.25">
      <c r="A7" s="317"/>
      <c r="B7" s="7">
        <v>2</v>
      </c>
      <c r="C7" s="7"/>
      <c r="D7" s="7">
        <v>30</v>
      </c>
      <c r="E7" s="7">
        <v>1969</v>
      </c>
      <c r="F7" s="75">
        <v>46.734</v>
      </c>
      <c r="G7" s="75">
        <v>3.985752</v>
      </c>
      <c r="H7" s="132">
        <v>4.8</v>
      </c>
      <c r="I7" s="161">
        <v>37.948248</v>
      </c>
      <c r="J7" s="7">
        <v>1724.29</v>
      </c>
      <c r="K7" s="32">
        <f>I7</f>
        <v>37.948248</v>
      </c>
      <c r="L7" s="7">
        <v>1724.29</v>
      </c>
      <c r="M7" s="46">
        <f>K7/L7</f>
        <v>0.022008042730631158</v>
      </c>
      <c r="N7" s="255">
        <v>129.2025</v>
      </c>
      <c r="O7" s="56">
        <f aca="true" t="shared" si="0" ref="O7:O51">M7*N7</f>
        <v>2.843494140904372</v>
      </c>
      <c r="P7" s="66">
        <f aca="true" t="shared" si="1" ref="P7:P51">O7*60</f>
        <v>170.60964845426233</v>
      </c>
    </row>
    <row r="8" spans="1:16" ht="11.25">
      <c r="A8" s="317"/>
      <c r="B8" s="7">
        <v>3</v>
      </c>
      <c r="C8" s="7"/>
      <c r="D8" s="7">
        <v>30</v>
      </c>
      <c r="E8" s="7">
        <v>1969</v>
      </c>
      <c r="F8" s="75">
        <v>29.057</v>
      </c>
      <c r="G8" s="75">
        <v>3.988404</v>
      </c>
      <c r="H8" s="132">
        <v>4.8</v>
      </c>
      <c r="I8" s="161">
        <v>20.268596</v>
      </c>
      <c r="J8" s="7">
        <v>1724.29</v>
      </c>
      <c r="K8" s="32">
        <f aca="true" t="shared" si="2" ref="K8:K16">I8</f>
        <v>20.268596</v>
      </c>
      <c r="L8" s="7">
        <v>1724.29</v>
      </c>
      <c r="M8" s="46">
        <f aca="true" t="shared" si="3" ref="M8:M16">K8/L8</f>
        <v>0.011754748911146036</v>
      </c>
      <c r="N8" s="255">
        <v>129.2025</v>
      </c>
      <c r="O8" s="56">
        <f t="shared" si="0"/>
        <v>1.5187429461923456</v>
      </c>
      <c r="P8" s="66">
        <f t="shared" si="1"/>
        <v>91.12457677154073</v>
      </c>
    </row>
    <row r="9" spans="1:16" ht="11.25">
      <c r="A9" s="317"/>
      <c r="B9" s="7">
        <v>4</v>
      </c>
      <c r="C9" s="7"/>
      <c r="D9" s="7">
        <v>30</v>
      </c>
      <c r="E9" s="7">
        <v>1969</v>
      </c>
      <c r="F9" s="75">
        <v>20.383</v>
      </c>
      <c r="G9" s="75">
        <v>4.207738</v>
      </c>
      <c r="H9" s="132">
        <v>4.78668</v>
      </c>
      <c r="I9" s="161">
        <v>11.388582</v>
      </c>
      <c r="J9" s="7">
        <v>1724.29</v>
      </c>
      <c r="K9" s="32">
        <f t="shared" si="2"/>
        <v>11.388582</v>
      </c>
      <c r="L9" s="7">
        <v>1724.29</v>
      </c>
      <c r="M9" s="46">
        <f t="shared" si="3"/>
        <v>0.006604795017079493</v>
      </c>
      <c r="N9" s="255">
        <v>129.2025</v>
      </c>
      <c r="O9" s="56">
        <f t="shared" si="0"/>
        <v>0.8533560281942132</v>
      </c>
      <c r="P9" s="66">
        <f t="shared" si="1"/>
        <v>51.20136169165279</v>
      </c>
    </row>
    <row r="10" spans="1:16" ht="11.25">
      <c r="A10" s="317"/>
      <c r="B10" s="7">
        <v>5</v>
      </c>
      <c r="C10" s="7"/>
      <c r="D10" s="7">
        <v>30</v>
      </c>
      <c r="E10" s="7">
        <v>1969</v>
      </c>
      <c r="F10" s="75">
        <v>10.438</v>
      </c>
      <c r="G10" s="75">
        <v>3.786444</v>
      </c>
      <c r="H10" s="132">
        <v>6.651556</v>
      </c>
      <c r="I10" s="161">
        <v>0</v>
      </c>
      <c r="J10" s="7">
        <v>1724.29</v>
      </c>
      <c r="K10" s="32">
        <f t="shared" si="2"/>
        <v>0</v>
      </c>
      <c r="L10" s="7">
        <v>1724.29</v>
      </c>
      <c r="M10" s="46">
        <f t="shared" si="3"/>
        <v>0</v>
      </c>
      <c r="N10" s="255">
        <v>129.2025</v>
      </c>
      <c r="O10" s="56">
        <f t="shared" si="0"/>
        <v>0</v>
      </c>
      <c r="P10" s="66">
        <f t="shared" si="1"/>
        <v>0</v>
      </c>
    </row>
    <row r="11" spans="1:16" ht="11.25">
      <c r="A11" s="317"/>
      <c r="B11" s="7">
        <v>6</v>
      </c>
      <c r="C11" s="7"/>
      <c r="D11" s="7">
        <v>30</v>
      </c>
      <c r="E11" s="7">
        <v>1969</v>
      </c>
      <c r="F11" s="75">
        <v>8.129</v>
      </c>
      <c r="G11" s="75">
        <v>2.88252</v>
      </c>
      <c r="H11" s="132">
        <v>5.24648</v>
      </c>
      <c r="I11" s="161">
        <v>0</v>
      </c>
      <c r="J11" s="7">
        <v>1724.29</v>
      </c>
      <c r="K11" s="32">
        <f t="shared" si="2"/>
        <v>0</v>
      </c>
      <c r="L11" s="7">
        <v>1724.29</v>
      </c>
      <c r="M11" s="46">
        <f t="shared" si="3"/>
        <v>0</v>
      </c>
      <c r="N11" s="255">
        <v>129.2025</v>
      </c>
      <c r="O11" s="56">
        <f t="shared" si="0"/>
        <v>0</v>
      </c>
      <c r="P11" s="66">
        <f t="shared" si="1"/>
        <v>0</v>
      </c>
    </row>
    <row r="12" spans="1:16" ht="11.25">
      <c r="A12" s="317"/>
      <c r="B12" s="7">
        <v>7</v>
      </c>
      <c r="C12" s="7"/>
      <c r="D12" s="7">
        <v>30</v>
      </c>
      <c r="E12" s="7">
        <v>1969</v>
      </c>
      <c r="F12" s="75">
        <v>8.127</v>
      </c>
      <c r="G12" s="75">
        <v>3.172404</v>
      </c>
      <c r="H12" s="132">
        <v>4.9545960000000004</v>
      </c>
      <c r="I12" s="161">
        <v>0</v>
      </c>
      <c r="J12" s="7">
        <v>1724.29</v>
      </c>
      <c r="K12" s="32">
        <f t="shared" si="2"/>
        <v>0</v>
      </c>
      <c r="L12" s="7">
        <v>1724.29</v>
      </c>
      <c r="M12" s="46">
        <f t="shared" si="3"/>
        <v>0</v>
      </c>
      <c r="N12" s="56">
        <v>152.9535</v>
      </c>
      <c r="O12" s="56">
        <f t="shared" si="0"/>
        <v>0</v>
      </c>
      <c r="P12" s="66">
        <f t="shared" si="1"/>
        <v>0</v>
      </c>
    </row>
    <row r="13" spans="1:16" ht="11.25">
      <c r="A13" s="317"/>
      <c r="B13" s="7">
        <v>8</v>
      </c>
      <c r="C13" s="7"/>
      <c r="D13" s="7">
        <v>30</v>
      </c>
      <c r="E13" s="7">
        <v>1969</v>
      </c>
      <c r="F13" s="75">
        <v>6.427</v>
      </c>
      <c r="G13" s="75">
        <v>2.279904</v>
      </c>
      <c r="H13" s="132">
        <v>4.147096</v>
      </c>
      <c r="I13" s="161">
        <v>0</v>
      </c>
      <c r="J13" s="7">
        <v>1724.29</v>
      </c>
      <c r="K13" s="32">
        <f t="shared" si="2"/>
        <v>0</v>
      </c>
      <c r="L13" s="7">
        <v>1724.29</v>
      </c>
      <c r="M13" s="46">
        <f t="shared" si="3"/>
        <v>0</v>
      </c>
      <c r="N13" s="56">
        <v>152.9535</v>
      </c>
      <c r="O13" s="56">
        <f t="shared" si="0"/>
        <v>0</v>
      </c>
      <c r="P13" s="66">
        <f t="shared" si="1"/>
        <v>0</v>
      </c>
    </row>
    <row r="14" spans="1:16" ht="11.25">
      <c r="A14" s="317"/>
      <c r="B14" s="7">
        <v>9</v>
      </c>
      <c r="C14" s="7"/>
      <c r="D14" s="7">
        <v>30</v>
      </c>
      <c r="E14" s="7">
        <v>1969</v>
      </c>
      <c r="F14" s="75">
        <v>9.17</v>
      </c>
      <c r="G14" s="75">
        <v>2.80602</v>
      </c>
      <c r="H14" s="132">
        <v>6.36398</v>
      </c>
      <c r="I14" s="161">
        <v>0</v>
      </c>
      <c r="J14" s="7">
        <v>1724.29</v>
      </c>
      <c r="K14" s="32">
        <f t="shared" si="2"/>
        <v>0</v>
      </c>
      <c r="L14" s="7">
        <v>1724.29</v>
      </c>
      <c r="M14" s="46">
        <f t="shared" si="3"/>
        <v>0</v>
      </c>
      <c r="N14" s="56">
        <v>152.9535</v>
      </c>
      <c r="O14" s="56">
        <f t="shared" si="0"/>
        <v>0</v>
      </c>
      <c r="P14" s="66">
        <f t="shared" si="1"/>
        <v>0</v>
      </c>
    </row>
    <row r="15" spans="1:16" ht="11.25">
      <c r="A15" s="317"/>
      <c r="B15" s="7">
        <v>10</v>
      </c>
      <c r="C15" s="7"/>
      <c r="D15" s="7">
        <v>30</v>
      </c>
      <c r="E15" s="7">
        <v>1969</v>
      </c>
      <c r="F15" s="75">
        <v>19.644</v>
      </c>
      <c r="G15" s="75">
        <v>4.141404</v>
      </c>
      <c r="H15" s="132">
        <v>4.8</v>
      </c>
      <c r="I15" s="161">
        <v>10.702596</v>
      </c>
      <c r="J15" s="7">
        <v>1724.29</v>
      </c>
      <c r="K15" s="32">
        <f t="shared" si="2"/>
        <v>10.702596</v>
      </c>
      <c r="L15" s="7">
        <v>1724.29</v>
      </c>
      <c r="M15" s="46">
        <f t="shared" si="3"/>
        <v>0.006206958226284442</v>
      </c>
      <c r="N15" s="56">
        <v>152.9535</v>
      </c>
      <c r="O15" s="56">
        <f t="shared" si="0"/>
        <v>0.9493759850639973</v>
      </c>
      <c r="P15" s="66">
        <f t="shared" si="1"/>
        <v>56.96255910383984</v>
      </c>
    </row>
    <row r="16" spans="1:16" ht="11.25">
      <c r="A16" s="317"/>
      <c r="B16" s="7">
        <v>11</v>
      </c>
      <c r="C16" s="7"/>
      <c r="D16" s="7">
        <v>30</v>
      </c>
      <c r="E16" s="7">
        <v>1969</v>
      </c>
      <c r="F16" s="75">
        <v>32.032</v>
      </c>
      <c r="G16" s="75">
        <v>4.38702</v>
      </c>
      <c r="H16" s="132">
        <v>4.8</v>
      </c>
      <c r="I16" s="161">
        <v>22.84498</v>
      </c>
      <c r="J16" s="7">
        <v>1724.29</v>
      </c>
      <c r="K16" s="32">
        <f t="shared" si="2"/>
        <v>22.84498</v>
      </c>
      <c r="L16" s="7">
        <v>1724.29</v>
      </c>
      <c r="M16" s="46">
        <f t="shared" si="3"/>
        <v>0.013248919845269647</v>
      </c>
      <c r="N16" s="56">
        <v>152.9535</v>
      </c>
      <c r="O16" s="56">
        <f t="shared" si="0"/>
        <v>2.026468661553451</v>
      </c>
      <c r="P16" s="66">
        <f t="shared" si="1"/>
        <v>121.58811969320706</v>
      </c>
    </row>
    <row r="17" spans="1:16" ht="12" thickBot="1">
      <c r="A17" s="334"/>
      <c r="B17" s="129">
        <v>12</v>
      </c>
      <c r="C17" s="129"/>
      <c r="D17" s="129">
        <v>30</v>
      </c>
      <c r="E17" s="129">
        <v>1969</v>
      </c>
      <c r="F17" s="130">
        <v>34.326</v>
      </c>
      <c r="G17" s="130">
        <v>4.013904</v>
      </c>
      <c r="H17" s="133">
        <v>4.8</v>
      </c>
      <c r="I17" s="167">
        <v>25.512096</v>
      </c>
      <c r="J17" s="129">
        <v>1724.29</v>
      </c>
      <c r="K17" s="41">
        <f aca="true" t="shared" si="4" ref="K17:K51">I17</f>
        <v>25.512096</v>
      </c>
      <c r="L17" s="129">
        <v>1724.29</v>
      </c>
      <c r="M17" s="47">
        <f>K17/L17</f>
        <v>0.014795710698316408</v>
      </c>
      <c r="N17" s="73">
        <v>152.9535</v>
      </c>
      <c r="O17" s="73">
        <f t="shared" si="0"/>
        <v>2.263055736294939</v>
      </c>
      <c r="P17" s="272">
        <f t="shared" si="1"/>
        <v>135.78334417769634</v>
      </c>
    </row>
    <row r="18" spans="1:16" ht="11.25" customHeight="1">
      <c r="A18" s="328" t="s">
        <v>24</v>
      </c>
      <c r="B18" s="125">
        <v>1</v>
      </c>
      <c r="C18" s="125"/>
      <c r="D18" s="125">
        <v>30</v>
      </c>
      <c r="E18" s="125">
        <v>1969</v>
      </c>
      <c r="F18" s="126">
        <v>42.694</v>
      </c>
      <c r="G18" s="126">
        <v>3.985548</v>
      </c>
      <c r="H18" s="134">
        <v>4.8</v>
      </c>
      <c r="I18" s="168">
        <v>33.908452</v>
      </c>
      <c r="J18" s="125">
        <v>1724.29</v>
      </c>
      <c r="K18" s="127">
        <f t="shared" si="4"/>
        <v>33.908452</v>
      </c>
      <c r="L18" s="125">
        <v>1724.29</v>
      </c>
      <c r="M18" s="128">
        <f>K18/L18</f>
        <v>0.019665167692209547</v>
      </c>
      <c r="N18" s="58">
        <v>152.9535</v>
      </c>
      <c r="O18" s="58">
        <f t="shared" si="0"/>
        <v>3.007856226610373</v>
      </c>
      <c r="P18" s="67">
        <f t="shared" si="1"/>
        <v>180.47137359662239</v>
      </c>
    </row>
    <row r="19" spans="1:16" ht="11.25">
      <c r="A19" s="320"/>
      <c r="B19" s="8">
        <v>2</v>
      </c>
      <c r="C19" s="8"/>
      <c r="D19" s="8">
        <v>30</v>
      </c>
      <c r="E19" s="8">
        <v>1969</v>
      </c>
      <c r="F19" s="77">
        <v>31.656</v>
      </c>
      <c r="G19" s="77">
        <v>4.556136</v>
      </c>
      <c r="H19" s="135">
        <v>4.8</v>
      </c>
      <c r="I19" s="164">
        <v>22.299864</v>
      </c>
      <c r="J19" s="8">
        <v>1724.29</v>
      </c>
      <c r="K19" s="43">
        <f t="shared" si="4"/>
        <v>22.299864</v>
      </c>
      <c r="L19" s="8">
        <v>1724.29</v>
      </c>
      <c r="M19" s="49">
        <f>K19/L19</f>
        <v>0.01293278044876442</v>
      </c>
      <c r="N19" s="59">
        <v>152.9535</v>
      </c>
      <c r="O19" s="59">
        <f t="shared" si="0"/>
        <v>1.9781140343700885</v>
      </c>
      <c r="P19" s="68">
        <f t="shared" si="1"/>
        <v>118.68684206220532</v>
      </c>
    </row>
    <row r="20" spans="1:16" ht="11.25">
      <c r="A20" s="320"/>
      <c r="B20" s="8">
        <v>3</v>
      </c>
      <c r="C20" s="8"/>
      <c r="D20" s="8">
        <v>30</v>
      </c>
      <c r="E20" s="8">
        <v>1969</v>
      </c>
      <c r="F20" s="77">
        <v>30.43</v>
      </c>
      <c r="G20" s="77">
        <v>4.115904</v>
      </c>
      <c r="H20" s="135">
        <v>4.8</v>
      </c>
      <c r="I20" s="164">
        <v>21.514096</v>
      </c>
      <c r="J20" s="8">
        <v>1724.29</v>
      </c>
      <c r="K20" s="43">
        <f t="shared" si="4"/>
        <v>21.514096</v>
      </c>
      <c r="L20" s="8">
        <v>1724.29</v>
      </c>
      <c r="M20" s="49">
        <f aca="true" t="shared" si="5" ref="M20:M28">K20/L20</f>
        <v>0.012477075201967187</v>
      </c>
      <c r="N20" s="59">
        <v>152.9535</v>
      </c>
      <c r="O20" s="59">
        <f t="shared" si="0"/>
        <v>1.908412321904088</v>
      </c>
      <c r="P20" s="68">
        <f t="shared" si="1"/>
        <v>114.50473931424528</v>
      </c>
    </row>
    <row r="21" spans="1:16" ht="11.25">
      <c r="A21" s="320"/>
      <c r="B21" s="8">
        <v>4</v>
      </c>
      <c r="C21" s="8"/>
      <c r="D21" s="8">
        <v>30</v>
      </c>
      <c r="E21" s="8">
        <v>1969</v>
      </c>
      <c r="F21" s="77">
        <v>15.168</v>
      </c>
      <c r="G21" s="77">
        <v>4.18302</v>
      </c>
      <c r="H21" s="135">
        <v>4.8</v>
      </c>
      <c r="I21" s="164">
        <v>6.18498</v>
      </c>
      <c r="J21" s="8">
        <v>1724.29</v>
      </c>
      <c r="K21" s="43">
        <f t="shared" si="4"/>
        <v>6.18498</v>
      </c>
      <c r="L21" s="8">
        <v>1724.29</v>
      </c>
      <c r="M21" s="49">
        <f t="shared" si="5"/>
        <v>0.0035869720290670364</v>
      </c>
      <c r="N21" s="59">
        <v>152.9535</v>
      </c>
      <c r="O21" s="59">
        <f t="shared" si="0"/>
        <v>0.5486399262479049</v>
      </c>
      <c r="P21" s="68">
        <f t="shared" si="1"/>
        <v>32.918395574874296</v>
      </c>
    </row>
    <row r="22" spans="1:16" ht="11.25">
      <c r="A22" s="320"/>
      <c r="B22" s="8">
        <v>5</v>
      </c>
      <c r="C22" s="8"/>
      <c r="D22" s="8">
        <v>30</v>
      </c>
      <c r="E22" s="8">
        <v>1969</v>
      </c>
      <c r="F22" s="77">
        <v>8.789</v>
      </c>
      <c r="G22" s="77">
        <v>3.427404</v>
      </c>
      <c r="H22" s="135">
        <v>5.361596</v>
      </c>
      <c r="I22" s="164">
        <v>0</v>
      </c>
      <c r="J22" s="8">
        <v>1724.29</v>
      </c>
      <c r="K22" s="43">
        <f t="shared" si="4"/>
        <v>0</v>
      </c>
      <c r="L22" s="8">
        <v>1724.29</v>
      </c>
      <c r="M22" s="49">
        <f t="shared" si="5"/>
        <v>0</v>
      </c>
      <c r="N22" s="59">
        <v>152.9535</v>
      </c>
      <c r="O22" s="59">
        <f t="shared" si="0"/>
        <v>0</v>
      </c>
      <c r="P22" s="68">
        <f t="shared" si="1"/>
        <v>0</v>
      </c>
    </row>
    <row r="23" spans="1:16" ht="11.25">
      <c r="A23" s="320"/>
      <c r="B23" s="8">
        <v>6</v>
      </c>
      <c r="C23" s="8"/>
      <c r="D23" s="8">
        <v>30</v>
      </c>
      <c r="E23" s="8">
        <v>1969</v>
      </c>
      <c r="F23" s="77">
        <v>8.351</v>
      </c>
      <c r="G23" s="77">
        <v>3.46902</v>
      </c>
      <c r="H23" s="135">
        <v>4.88198</v>
      </c>
      <c r="I23" s="164">
        <v>0</v>
      </c>
      <c r="J23" s="8">
        <v>1724.29</v>
      </c>
      <c r="K23" s="43">
        <f t="shared" si="4"/>
        <v>0</v>
      </c>
      <c r="L23" s="8">
        <v>1724.29</v>
      </c>
      <c r="M23" s="49">
        <f t="shared" si="5"/>
        <v>0</v>
      </c>
      <c r="N23" s="59">
        <v>152.9535</v>
      </c>
      <c r="O23" s="59">
        <f t="shared" si="0"/>
        <v>0</v>
      </c>
      <c r="P23" s="68">
        <f t="shared" si="1"/>
        <v>0</v>
      </c>
    </row>
    <row r="24" spans="1:16" ht="11.25">
      <c r="A24" s="320"/>
      <c r="B24" s="8">
        <v>7</v>
      </c>
      <c r="C24" s="8"/>
      <c r="D24" s="8">
        <v>30</v>
      </c>
      <c r="E24" s="8">
        <v>1969</v>
      </c>
      <c r="F24" s="77">
        <v>6.69</v>
      </c>
      <c r="G24" s="77">
        <v>2.968404</v>
      </c>
      <c r="H24" s="135">
        <v>3.721596</v>
      </c>
      <c r="I24" s="164">
        <v>0</v>
      </c>
      <c r="J24" s="8">
        <v>1724.29</v>
      </c>
      <c r="K24" s="43">
        <f t="shared" si="4"/>
        <v>0</v>
      </c>
      <c r="L24" s="8">
        <v>1724.29</v>
      </c>
      <c r="M24" s="49">
        <f t="shared" si="5"/>
        <v>0</v>
      </c>
      <c r="N24" s="59">
        <v>152.9535</v>
      </c>
      <c r="O24" s="59">
        <f t="shared" si="0"/>
        <v>0</v>
      </c>
      <c r="P24" s="68">
        <f t="shared" si="1"/>
        <v>0</v>
      </c>
    </row>
    <row r="25" spans="1:16" ht="11.25">
      <c r="A25" s="320"/>
      <c r="B25" s="8">
        <v>8</v>
      </c>
      <c r="C25" s="8"/>
      <c r="D25" s="8">
        <v>30</v>
      </c>
      <c r="E25" s="8">
        <v>1969</v>
      </c>
      <c r="F25" s="77">
        <v>7.431</v>
      </c>
      <c r="G25" s="77">
        <v>3.248904</v>
      </c>
      <c r="H25" s="135">
        <v>4.182096</v>
      </c>
      <c r="I25" s="164">
        <v>0</v>
      </c>
      <c r="J25" s="8">
        <v>1724.29</v>
      </c>
      <c r="K25" s="43">
        <f t="shared" si="4"/>
        <v>0</v>
      </c>
      <c r="L25" s="8">
        <v>1724.29</v>
      </c>
      <c r="M25" s="49">
        <f t="shared" si="5"/>
        <v>0</v>
      </c>
      <c r="N25" s="59">
        <v>236.88</v>
      </c>
      <c r="O25" s="59">
        <f t="shared" si="0"/>
        <v>0</v>
      </c>
      <c r="P25" s="68">
        <f t="shared" si="1"/>
        <v>0</v>
      </c>
    </row>
    <row r="26" spans="1:16" ht="11.25">
      <c r="A26" s="320"/>
      <c r="B26" s="8">
        <v>9</v>
      </c>
      <c r="C26" s="8"/>
      <c r="D26" s="8">
        <v>30</v>
      </c>
      <c r="E26" s="8">
        <v>1969</v>
      </c>
      <c r="F26" s="77">
        <v>7.333</v>
      </c>
      <c r="G26" s="77">
        <v>3.16506</v>
      </c>
      <c r="H26" s="135">
        <v>4.16794</v>
      </c>
      <c r="I26" s="164">
        <v>0</v>
      </c>
      <c r="J26" s="8">
        <v>1724.29</v>
      </c>
      <c r="K26" s="43">
        <f t="shared" si="4"/>
        <v>0</v>
      </c>
      <c r="L26" s="8">
        <v>1724.29</v>
      </c>
      <c r="M26" s="49">
        <f t="shared" si="5"/>
        <v>0</v>
      </c>
      <c r="N26" s="59">
        <v>236.88</v>
      </c>
      <c r="O26" s="59">
        <f t="shared" si="0"/>
        <v>0</v>
      </c>
      <c r="P26" s="68">
        <f t="shared" si="1"/>
        <v>0</v>
      </c>
    </row>
    <row r="27" spans="1:16" ht="11.25">
      <c r="A27" s="320"/>
      <c r="B27" s="8">
        <v>10</v>
      </c>
      <c r="C27" s="8"/>
      <c r="D27" s="8">
        <v>30</v>
      </c>
      <c r="E27" s="8">
        <v>1969</v>
      </c>
      <c r="F27" s="77">
        <v>13.128</v>
      </c>
      <c r="G27" s="77">
        <v>4.421904</v>
      </c>
      <c r="H27" s="135">
        <v>4.8</v>
      </c>
      <c r="I27" s="164">
        <v>3.906096</v>
      </c>
      <c r="J27" s="8">
        <v>1724.29</v>
      </c>
      <c r="K27" s="43">
        <f t="shared" si="4"/>
        <v>3.906096</v>
      </c>
      <c r="L27" s="8">
        <v>1724.29</v>
      </c>
      <c r="M27" s="49">
        <f t="shared" si="5"/>
        <v>0.0022653358773756156</v>
      </c>
      <c r="N27" s="59">
        <v>236.88</v>
      </c>
      <c r="O27" s="59">
        <f t="shared" si="0"/>
        <v>0.5366127626327358</v>
      </c>
      <c r="P27" s="68">
        <f t="shared" si="1"/>
        <v>32.19676575796415</v>
      </c>
    </row>
    <row r="28" spans="1:16" ht="11.25">
      <c r="A28" s="320"/>
      <c r="B28" s="8">
        <v>11</v>
      </c>
      <c r="C28" s="8"/>
      <c r="D28" s="8">
        <v>30</v>
      </c>
      <c r="E28" s="8">
        <v>1969</v>
      </c>
      <c r="F28" s="77">
        <v>27.776</v>
      </c>
      <c r="G28" s="77">
        <v>3.69852</v>
      </c>
      <c r="H28" s="135">
        <v>4.8</v>
      </c>
      <c r="I28" s="164">
        <v>19.27748</v>
      </c>
      <c r="J28" s="8">
        <v>1724.29</v>
      </c>
      <c r="K28" s="43">
        <f t="shared" si="4"/>
        <v>19.27748</v>
      </c>
      <c r="L28" s="8">
        <v>1724.29</v>
      </c>
      <c r="M28" s="49">
        <f t="shared" si="5"/>
        <v>0.011179952328204653</v>
      </c>
      <c r="N28" s="59">
        <v>236.88</v>
      </c>
      <c r="O28" s="59">
        <f t="shared" si="0"/>
        <v>2.648307107505118</v>
      </c>
      <c r="P28" s="68">
        <f t="shared" si="1"/>
        <v>158.89842645030708</v>
      </c>
    </row>
    <row r="29" spans="1:16" ht="13.5" customHeight="1" thickBot="1">
      <c r="A29" s="329"/>
      <c r="B29" s="117">
        <v>12</v>
      </c>
      <c r="C29" s="117"/>
      <c r="D29" s="117">
        <v>30</v>
      </c>
      <c r="E29" s="117">
        <v>1969</v>
      </c>
      <c r="F29" s="118">
        <v>33.604</v>
      </c>
      <c r="G29" s="118">
        <v>3.886404</v>
      </c>
      <c r="H29" s="136">
        <v>4.8</v>
      </c>
      <c r="I29" s="169">
        <v>24.917596</v>
      </c>
      <c r="J29" s="117">
        <v>1724.29</v>
      </c>
      <c r="K29" s="119">
        <f t="shared" si="4"/>
        <v>24.917596</v>
      </c>
      <c r="L29" s="117">
        <v>1724.29</v>
      </c>
      <c r="M29" s="120">
        <f>K29/L29</f>
        <v>0.014450931107876286</v>
      </c>
      <c r="N29" s="84">
        <v>236.88</v>
      </c>
      <c r="O29" s="84">
        <f t="shared" si="0"/>
        <v>3.4231365608337345</v>
      </c>
      <c r="P29" s="85">
        <f t="shared" si="1"/>
        <v>205.38819365002408</v>
      </c>
    </row>
    <row r="30" spans="1:16" ht="11.25" customHeight="1">
      <c r="A30" s="330" t="s">
        <v>25</v>
      </c>
      <c r="B30" s="121">
        <v>1</v>
      </c>
      <c r="C30" s="121"/>
      <c r="D30" s="121">
        <v>30</v>
      </c>
      <c r="E30" s="121">
        <v>1969</v>
      </c>
      <c r="F30" s="122">
        <v>42.289</v>
      </c>
      <c r="G30" s="122">
        <v>3.962904</v>
      </c>
      <c r="H30" s="137">
        <v>4.8</v>
      </c>
      <c r="I30" s="170">
        <v>33.526096</v>
      </c>
      <c r="J30" s="121">
        <v>1724.29</v>
      </c>
      <c r="K30" s="123">
        <f t="shared" si="4"/>
        <v>33.526096</v>
      </c>
      <c r="L30" s="121">
        <v>1724.29</v>
      </c>
      <c r="M30" s="124">
        <f>K30/L30</f>
        <v>0.019443420770288062</v>
      </c>
      <c r="N30" s="60">
        <v>236.88</v>
      </c>
      <c r="O30" s="60">
        <f t="shared" si="0"/>
        <v>4.605757512065836</v>
      </c>
      <c r="P30" s="69">
        <f t="shared" si="1"/>
        <v>276.34545072395014</v>
      </c>
    </row>
    <row r="31" spans="1:16" ht="11.25">
      <c r="A31" s="323"/>
      <c r="B31" s="9">
        <v>2</v>
      </c>
      <c r="C31" s="9"/>
      <c r="D31" s="9">
        <v>30</v>
      </c>
      <c r="E31" s="9">
        <v>1969</v>
      </c>
      <c r="F31" s="86">
        <v>37.653</v>
      </c>
      <c r="G31" s="86">
        <v>3.705252</v>
      </c>
      <c r="H31" s="88">
        <v>4.8</v>
      </c>
      <c r="I31" s="150">
        <v>29.147748</v>
      </c>
      <c r="J31" s="9">
        <v>1724.29</v>
      </c>
      <c r="K31" s="38">
        <f t="shared" si="4"/>
        <v>29.147748</v>
      </c>
      <c r="L31" s="9">
        <v>1724.29</v>
      </c>
      <c r="M31" s="51">
        <f>K31/L31</f>
        <v>0.016904202889305164</v>
      </c>
      <c r="N31" s="61">
        <v>236.88</v>
      </c>
      <c r="O31" s="61">
        <f t="shared" si="0"/>
        <v>4.004267580418607</v>
      </c>
      <c r="P31" s="70">
        <f t="shared" si="1"/>
        <v>240.25605482511642</v>
      </c>
    </row>
    <row r="32" spans="1:16" ht="11.25">
      <c r="A32" s="323"/>
      <c r="B32" s="9">
        <v>3</v>
      </c>
      <c r="C32" s="9"/>
      <c r="D32" s="9">
        <v>30</v>
      </c>
      <c r="E32" s="9">
        <v>1969</v>
      </c>
      <c r="F32" s="86">
        <v>34.486</v>
      </c>
      <c r="G32" s="86">
        <v>3.911904</v>
      </c>
      <c r="H32" s="88">
        <v>4.8</v>
      </c>
      <c r="I32" s="150">
        <v>25.774096</v>
      </c>
      <c r="J32" s="9">
        <v>1724.29</v>
      </c>
      <c r="K32" s="38">
        <f t="shared" si="4"/>
        <v>25.774096</v>
      </c>
      <c r="L32" s="9">
        <v>1724.29</v>
      </c>
      <c r="M32" s="51">
        <f aca="true" t="shared" si="6" ref="M32:M40">K32/L32</f>
        <v>0.014947657296626438</v>
      </c>
      <c r="N32" s="61">
        <v>236.88</v>
      </c>
      <c r="O32" s="61">
        <f t="shared" si="0"/>
        <v>3.5408010604248705</v>
      </c>
      <c r="P32" s="70">
        <f t="shared" si="1"/>
        <v>212.44806362549224</v>
      </c>
    </row>
    <row r="33" spans="1:16" ht="11.25">
      <c r="A33" s="323"/>
      <c r="B33" s="9">
        <v>4</v>
      </c>
      <c r="C33" s="9"/>
      <c r="D33" s="9">
        <v>30</v>
      </c>
      <c r="E33" s="9">
        <v>1969</v>
      </c>
      <c r="F33" s="86">
        <v>14.307</v>
      </c>
      <c r="G33" s="86">
        <v>3.26502</v>
      </c>
      <c r="H33" s="88">
        <v>4.8</v>
      </c>
      <c r="I33" s="150">
        <v>6.24198</v>
      </c>
      <c r="J33" s="9">
        <v>1724.29</v>
      </c>
      <c r="K33" s="38">
        <f t="shared" si="4"/>
        <v>6.24198</v>
      </c>
      <c r="L33" s="9">
        <v>1724.29</v>
      </c>
      <c r="M33" s="51">
        <f t="shared" si="6"/>
        <v>0.0036200291134321954</v>
      </c>
      <c r="N33" s="61">
        <v>236.88</v>
      </c>
      <c r="O33" s="61">
        <f t="shared" si="0"/>
        <v>0.8575124963898184</v>
      </c>
      <c r="P33" s="70">
        <f t="shared" si="1"/>
        <v>51.45074978338911</v>
      </c>
    </row>
    <row r="34" spans="1:16" ht="11.25">
      <c r="A34" s="323"/>
      <c r="B34" s="9">
        <v>5</v>
      </c>
      <c r="C34" s="9"/>
      <c r="D34" s="9">
        <v>30</v>
      </c>
      <c r="E34" s="9">
        <v>1969</v>
      </c>
      <c r="F34" s="86">
        <v>7.737</v>
      </c>
      <c r="G34" s="86">
        <v>3.588309</v>
      </c>
      <c r="H34" s="88">
        <v>4.148691</v>
      </c>
      <c r="I34" s="150">
        <v>0</v>
      </c>
      <c r="J34" s="9">
        <v>1724.29</v>
      </c>
      <c r="K34" s="38">
        <f t="shared" si="4"/>
        <v>0</v>
      </c>
      <c r="L34" s="9">
        <v>1724.29</v>
      </c>
      <c r="M34" s="51">
        <f t="shared" si="6"/>
        <v>0</v>
      </c>
      <c r="N34" s="61">
        <v>236.88</v>
      </c>
      <c r="O34" s="61">
        <f t="shared" si="0"/>
        <v>0</v>
      </c>
      <c r="P34" s="70">
        <f t="shared" si="1"/>
        <v>0</v>
      </c>
    </row>
    <row r="35" spans="1:16" ht="11.25">
      <c r="A35" s="323"/>
      <c r="B35" s="9">
        <v>6</v>
      </c>
      <c r="C35" s="9"/>
      <c r="D35" s="9">
        <v>30</v>
      </c>
      <c r="E35" s="9">
        <v>1969</v>
      </c>
      <c r="F35" s="86">
        <v>6.75</v>
      </c>
      <c r="G35" s="86">
        <v>4.41252</v>
      </c>
      <c r="H35" s="88">
        <v>2.33748</v>
      </c>
      <c r="I35" s="150">
        <v>0</v>
      </c>
      <c r="J35" s="9">
        <v>1724.29</v>
      </c>
      <c r="K35" s="38">
        <f t="shared" si="4"/>
        <v>0</v>
      </c>
      <c r="L35" s="9">
        <v>1724.29</v>
      </c>
      <c r="M35" s="51">
        <f t="shared" si="6"/>
        <v>0</v>
      </c>
      <c r="N35" s="61">
        <v>236.88</v>
      </c>
      <c r="O35" s="61">
        <f t="shared" si="0"/>
        <v>0</v>
      </c>
      <c r="P35" s="70">
        <f t="shared" si="1"/>
        <v>0</v>
      </c>
    </row>
    <row r="36" spans="1:16" ht="11.25">
      <c r="A36" s="323"/>
      <c r="B36" s="9">
        <v>7</v>
      </c>
      <c r="C36" s="9"/>
      <c r="D36" s="9">
        <v>30</v>
      </c>
      <c r="E36" s="9">
        <v>1969</v>
      </c>
      <c r="F36" s="86">
        <v>7.882</v>
      </c>
      <c r="G36" s="86">
        <v>3.019404</v>
      </c>
      <c r="H36" s="88">
        <v>4.862596</v>
      </c>
      <c r="I36" s="150">
        <v>0</v>
      </c>
      <c r="J36" s="9">
        <v>1724.29</v>
      </c>
      <c r="K36" s="38">
        <f t="shared" si="4"/>
        <v>0</v>
      </c>
      <c r="L36" s="9">
        <v>1724.29</v>
      </c>
      <c r="M36" s="51">
        <f t="shared" si="6"/>
        <v>0</v>
      </c>
      <c r="N36" s="61">
        <v>236.88</v>
      </c>
      <c r="O36" s="61">
        <f t="shared" si="0"/>
        <v>0</v>
      </c>
      <c r="P36" s="70">
        <f t="shared" si="1"/>
        <v>0</v>
      </c>
    </row>
    <row r="37" spans="1:16" ht="11.25">
      <c r="A37" s="323"/>
      <c r="B37" s="9">
        <v>8</v>
      </c>
      <c r="C37" s="9"/>
      <c r="D37" s="9">
        <v>30</v>
      </c>
      <c r="E37" s="9">
        <v>1969</v>
      </c>
      <c r="F37" s="86">
        <v>8.1833</v>
      </c>
      <c r="G37" s="86">
        <v>2.738904</v>
      </c>
      <c r="H37" s="88">
        <v>5.444396</v>
      </c>
      <c r="I37" s="150">
        <v>0</v>
      </c>
      <c r="J37" s="9">
        <v>1724.29</v>
      </c>
      <c r="K37" s="38">
        <f t="shared" si="4"/>
        <v>0</v>
      </c>
      <c r="L37" s="9">
        <v>1724.29</v>
      </c>
      <c r="M37" s="51">
        <f t="shared" si="6"/>
        <v>0</v>
      </c>
      <c r="N37" s="61">
        <v>236.88</v>
      </c>
      <c r="O37" s="61">
        <f t="shared" si="0"/>
        <v>0</v>
      </c>
      <c r="P37" s="70">
        <f t="shared" si="1"/>
        <v>0</v>
      </c>
    </row>
    <row r="38" spans="1:16" ht="11.25">
      <c r="A38" s="323"/>
      <c r="B38" s="9">
        <v>9</v>
      </c>
      <c r="C38" s="9"/>
      <c r="D38" s="9">
        <v>30</v>
      </c>
      <c r="E38" s="9">
        <v>1969</v>
      </c>
      <c r="F38" s="86">
        <v>9.129</v>
      </c>
      <c r="G38" s="86">
        <v>3.03552</v>
      </c>
      <c r="H38" s="88">
        <v>6.09348</v>
      </c>
      <c r="I38" s="150">
        <v>0</v>
      </c>
      <c r="J38" s="9">
        <v>1724.29</v>
      </c>
      <c r="K38" s="38">
        <f t="shared" si="4"/>
        <v>0</v>
      </c>
      <c r="L38" s="9">
        <v>1724.29</v>
      </c>
      <c r="M38" s="51">
        <f t="shared" si="6"/>
        <v>0</v>
      </c>
      <c r="N38" s="61">
        <v>245.904</v>
      </c>
      <c r="O38" s="61">
        <f t="shared" si="0"/>
        <v>0</v>
      </c>
      <c r="P38" s="70">
        <f t="shared" si="1"/>
        <v>0</v>
      </c>
    </row>
    <row r="39" spans="1:16" ht="11.25">
      <c r="A39" s="323"/>
      <c r="B39" s="9">
        <v>10</v>
      </c>
      <c r="C39" s="9"/>
      <c r="D39" s="9">
        <v>30</v>
      </c>
      <c r="E39" s="9">
        <v>1969</v>
      </c>
      <c r="F39" s="86">
        <v>20.454</v>
      </c>
      <c r="G39" s="86">
        <v>3.783622</v>
      </c>
      <c r="H39" s="88">
        <v>4.7871</v>
      </c>
      <c r="I39" s="150">
        <v>11.883278</v>
      </c>
      <c r="J39" s="9">
        <v>1724.29</v>
      </c>
      <c r="K39" s="38">
        <f t="shared" si="4"/>
        <v>11.883278</v>
      </c>
      <c r="L39" s="9">
        <v>1724.29</v>
      </c>
      <c r="M39" s="51">
        <f t="shared" si="6"/>
        <v>0.00689169339264277</v>
      </c>
      <c r="N39" s="61">
        <v>192.494</v>
      </c>
      <c r="O39" s="61">
        <f t="shared" si="0"/>
        <v>1.3266096279233772</v>
      </c>
      <c r="P39" s="70">
        <f t="shared" si="1"/>
        <v>79.59657767540263</v>
      </c>
    </row>
    <row r="40" spans="1:16" ht="11.25">
      <c r="A40" s="323"/>
      <c r="B40" s="9">
        <v>11</v>
      </c>
      <c r="C40" s="9"/>
      <c r="D40" s="9">
        <v>30</v>
      </c>
      <c r="E40" s="9">
        <v>1969</v>
      </c>
      <c r="F40" s="86">
        <v>25.107</v>
      </c>
      <c r="G40" s="86">
        <v>3.36702</v>
      </c>
      <c r="H40" s="88">
        <v>4.8</v>
      </c>
      <c r="I40" s="150">
        <v>16.93998</v>
      </c>
      <c r="J40" s="9">
        <v>1724.29</v>
      </c>
      <c r="K40" s="38">
        <f t="shared" si="4"/>
        <v>16.93998</v>
      </c>
      <c r="L40" s="9">
        <v>1724.29</v>
      </c>
      <c r="M40" s="51">
        <f t="shared" si="6"/>
        <v>0.009824321894808877</v>
      </c>
      <c r="N40" s="61">
        <v>192.494</v>
      </c>
      <c r="O40" s="61">
        <f t="shared" si="0"/>
        <v>1.89112301881934</v>
      </c>
      <c r="P40" s="70">
        <f t="shared" si="1"/>
        <v>113.4673811291604</v>
      </c>
    </row>
    <row r="41" spans="1:16" ht="12" thickBot="1">
      <c r="A41" s="331"/>
      <c r="B41" s="110">
        <v>12</v>
      </c>
      <c r="C41" s="110"/>
      <c r="D41" s="110">
        <v>30</v>
      </c>
      <c r="E41" s="110">
        <v>1969</v>
      </c>
      <c r="F41" s="111">
        <v>33.46</v>
      </c>
      <c r="G41" s="111">
        <v>4.217904</v>
      </c>
      <c r="H41" s="138">
        <v>4.8</v>
      </c>
      <c r="I41" s="171">
        <v>24.442096</v>
      </c>
      <c r="J41" s="110">
        <v>1724.29</v>
      </c>
      <c r="K41" s="112">
        <f t="shared" si="4"/>
        <v>24.442096</v>
      </c>
      <c r="L41" s="110">
        <v>1724.29</v>
      </c>
      <c r="M41" s="113">
        <f>K41/L41</f>
        <v>0.014175165430409038</v>
      </c>
      <c r="N41" s="95">
        <v>207.536</v>
      </c>
      <c r="O41" s="95">
        <f t="shared" si="0"/>
        <v>2.94185713276537</v>
      </c>
      <c r="P41" s="96">
        <f t="shared" si="1"/>
        <v>176.5114279659222</v>
      </c>
    </row>
    <row r="42" spans="1:16" ht="11.25" customHeight="1">
      <c r="A42" s="332" t="s">
        <v>26</v>
      </c>
      <c r="B42" s="106">
        <v>1</v>
      </c>
      <c r="C42" s="106"/>
      <c r="D42" s="106">
        <v>30</v>
      </c>
      <c r="E42" s="106">
        <v>1969</v>
      </c>
      <c r="F42" s="107">
        <v>40.61</v>
      </c>
      <c r="G42" s="107">
        <v>3.580404</v>
      </c>
      <c r="H42" s="139">
        <v>4.8</v>
      </c>
      <c r="I42" s="172">
        <v>32.229596</v>
      </c>
      <c r="J42" s="106">
        <v>1724.29</v>
      </c>
      <c r="K42" s="108">
        <f t="shared" si="4"/>
        <v>32.229596</v>
      </c>
      <c r="L42" s="106">
        <v>1724.29</v>
      </c>
      <c r="M42" s="109">
        <f>K42/L42</f>
        <v>0.018691517088192822</v>
      </c>
      <c r="N42" s="62">
        <v>207.536</v>
      </c>
      <c r="O42" s="62">
        <f t="shared" si="0"/>
        <v>3.8791626904151855</v>
      </c>
      <c r="P42" s="71">
        <f t="shared" si="1"/>
        <v>232.74976142491113</v>
      </c>
    </row>
    <row r="43" spans="1:16" ht="11.25">
      <c r="A43" s="333"/>
      <c r="B43" s="102">
        <v>2</v>
      </c>
      <c r="C43" s="102"/>
      <c r="D43" s="102">
        <v>30</v>
      </c>
      <c r="E43" s="102">
        <v>1969</v>
      </c>
      <c r="F43" s="103">
        <v>27.266</v>
      </c>
      <c r="G43" s="103">
        <v>3.679752</v>
      </c>
      <c r="H43" s="140">
        <v>4.8</v>
      </c>
      <c r="I43" s="173">
        <v>18.786248</v>
      </c>
      <c r="J43" s="102">
        <v>1724.29</v>
      </c>
      <c r="K43" s="104">
        <f t="shared" si="4"/>
        <v>18.786248</v>
      </c>
      <c r="L43" s="102">
        <v>1724.29</v>
      </c>
      <c r="M43" s="105">
        <f>K43/L43</f>
        <v>0.010895062895452622</v>
      </c>
      <c r="N43" s="63">
        <v>219.09</v>
      </c>
      <c r="O43" s="63">
        <f t="shared" si="0"/>
        <v>2.386999329764715</v>
      </c>
      <c r="P43" s="72">
        <f t="shared" si="1"/>
        <v>143.2199597858829</v>
      </c>
    </row>
    <row r="44" spans="1:16" ht="11.25">
      <c r="A44" s="333"/>
      <c r="B44" s="102">
        <v>3</v>
      </c>
      <c r="C44" s="102"/>
      <c r="D44" s="102">
        <v>30</v>
      </c>
      <c r="E44" s="102">
        <v>1969</v>
      </c>
      <c r="F44" s="103">
        <v>26.063</v>
      </c>
      <c r="G44" s="103">
        <v>3.521856</v>
      </c>
      <c r="H44" s="140">
        <v>4.8</v>
      </c>
      <c r="I44" s="173">
        <v>17.741144</v>
      </c>
      <c r="J44" s="102">
        <v>1724.29</v>
      </c>
      <c r="K44" s="104">
        <f t="shared" si="4"/>
        <v>17.741144</v>
      </c>
      <c r="L44" s="102">
        <v>1724.29</v>
      </c>
      <c r="M44" s="105">
        <f aca="true" t="shared" si="7" ref="M44:M50">K44/L44</f>
        <v>0.010288956034077793</v>
      </c>
      <c r="N44" s="63">
        <v>219.09</v>
      </c>
      <c r="O44" s="63">
        <f t="shared" si="0"/>
        <v>2.254207377506104</v>
      </c>
      <c r="P44" s="72">
        <f t="shared" si="1"/>
        <v>135.25244265036622</v>
      </c>
    </row>
    <row r="45" spans="1:16" ht="11.25">
      <c r="A45" s="333"/>
      <c r="B45" s="102">
        <v>4</v>
      </c>
      <c r="C45" s="102"/>
      <c r="D45" s="102">
        <v>30</v>
      </c>
      <c r="E45" s="102">
        <v>1969</v>
      </c>
      <c r="F45" s="103">
        <v>10.723</v>
      </c>
      <c r="G45" s="103">
        <v>3.68628</v>
      </c>
      <c r="H45" s="140">
        <v>4.8</v>
      </c>
      <c r="I45" s="173">
        <v>2.23672</v>
      </c>
      <c r="J45" s="102">
        <v>1724.29</v>
      </c>
      <c r="K45" s="104">
        <f t="shared" si="4"/>
        <v>2.23672</v>
      </c>
      <c r="L45" s="102">
        <v>1724.29</v>
      </c>
      <c r="M45" s="105">
        <f t="shared" si="7"/>
        <v>0.0012971831884427793</v>
      </c>
      <c r="N45" s="63">
        <v>219.09</v>
      </c>
      <c r="O45" s="63">
        <f t="shared" si="0"/>
        <v>0.2841998647559285</v>
      </c>
      <c r="P45" s="72">
        <f t="shared" si="1"/>
        <v>17.05199188535571</v>
      </c>
    </row>
    <row r="46" spans="1:16" ht="11.25">
      <c r="A46" s="333"/>
      <c r="B46" s="102">
        <v>5</v>
      </c>
      <c r="C46" s="102"/>
      <c r="D46" s="102">
        <v>30</v>
      </c>
      <c r="E46" s="102">
        <v>1969</v>
      </c>
      <c r="F46" s="103">
        <v>7.875</v>
      </c>
      <c r="G46" s="103">
        <v>3.776193</v>
      </c>
      <c r="H46" s="140">
        <v>4.098807</v>
      </c>
      <c r="I46" s="173">
        <v>0</v>
      </c>
      <c r="J46" s="102">
        <v>1724.29</v>
      </c>
      <c r="K46" s="104">
        <f t="shared" si="4"/>
        <v>0</v>
      </c>
      <c r="L46" s="102">
        <v>1724.29</v>
      </c>
      <c r="M46" s="105">
        <f t="shared" si="7"/>
        <v>0</v>
      </c>
      <c r="N46" s="63">
        <v>229.99</v>
      </c>
      <c r="O46" s="63">
        <f t="shared" si="0"/>
        <v>0</v>
      </c>
      <c r="P46" s="72">
        <f t="shared" si="1"/>
        <v>0</v>
      </c>
    </row>
    <row r="47" spans="1:16" ht="11.25">
      <c r="A47" s="333"/>
      <c r="B47" s="102">
        <v>6</v>
      </c>
      <c r="C47" s="102"/>
      <c r="D47" s="102">
        <v>30</v>
      </c>
      <c r="E47" s="102">
        <v>1969</v>
      </c>
      <c r="F47" s="103">
        <v>7.763</v>
      </c>
      <c r="G47" s="103">
        <v>3.29052</v>
      </c>
      <c r="H47" s="140">
        <v>4.47248</v>
      </c>
      <c r="I47" s="173">
        <v>0</v>
      </c>
      <c r="J47" s="102">
        <v>1724.29</v>
      </c>
      <c r="K47" s="104">
        <f t="shared" si="4"/>
        <v>0</v>
      </c>
      <c r="L47" s="102">
        <v>1724.29</v>
      </c>
      <c r="M47" s="105">
        <f t="shared" si="7"/>
        <v>0</v>
      </c>
      <c r="N47" s="63">
        <v>229.99</v>
      </c>
      <c r="O47" s="63">
        <f t="shared" si="0"/>
        <v>0</v>
      </c>
      <c r="P47" s="72">
        <f t="shared" si="1"/>
        <v>0</v>
      </c>
    </row>
    <row r="48" spans="1:16" ht="11.25">
      <c r="A48" s="333"/>
      <c r="B48" s="102">
        <v>7</v>
      </c>
      <c r="C48" s="102"/>
      <c r="D48" s="102">
        <v>30</v>
      </c>
      <c r="E48" s="102">
        <v>1969</v>
      </c>
      <c r="F48" s="103">
        <v>7.377</v>
      </c>
      <c r="G48" s="103">
        <v>2.815404</v>
      </c>
      <c r="H48" s="140">
        <v>4.561596</v>
      </c>
      <c r="I48" s="173">
        <v>0</v>
      </c>
      <c r="J48" s="102">
        <v>1724.29</v>
      </c>
      <c r="K48" s="104">
        <f t="shared" si="4"/>
        <v>0</v>
      </c>
      <c r="L48" s="102">
        <v>1724.29</v>
      </c>
      <c r="M48" s="105">
        <f t="shared" si="7"/>
        <v>0</v>
      </c>
      <c r="N48" s="63">
        <v>229.99</v>
      </c>
      <c r="O48" s="63">
        <f t="shared" si="0"/>
        <v>0</v>
      </c>
      <c r="P48" s="72">
        <f t="shared" si="1"/>
        <v>0</v>
      </c>
    </row>
    <row r="49" spans="1:16" ht="11.25">
      <c r="A49" s="333"/>
      <c r="B49" s="102">
        <v>8</v>
      </c>
      <c r="C49" s="102"/>
      <c r="D49" s="102">
        <v>30</v>
      </c>
      <c r="E49" s="102">
        <v>1969</v>
      </c>
      <c r="F49" s="103">
        <v>7.03</v>
      </c>
      <c r="G49" s="103">
        <v>2.815404</v>
      </c>
      <c r="H49" s="140">
        <v>4.214596</v>
      </c>
      <c r="I49" s="173">
        <v>0</v>
      </c>
      <c r="J49" s="102">
        <v>1724.29</v>
      </c>
      <c r="K49" s="104">
        <f t="shared" si="4"/>
        <v>0</v>
      </c>
      <c r="L49" s="102">
        <v>1724.29</v>
      </c>
      <c r="M49" s="105">
        <f t="shared" si="7"/>
        <v>0</v>
      </c>
      <c r="N49" s="63">
        <v>229.99</v>
      </c>
      <c r="O49" s="63">
        <f t="shared" si="0"/>
        <v>0</v>
      </c>
      <c r="P49" s="72">
        <f t="shared" si="1"/>
        <v>0</v>
      </c>
    </row>
    <row r="50" spans="1:16" ht="11.25">
      <c r="A50" s="333"/>
      <c r="B50" s="102">
        <v>9</v>
      </c>
      <c r="C50" s="102"/>
      <c r="D50" s="102">
        <v>30</v>
      </c>
      <c r="E50" s="102">
        <v>1969</v>
      </c>
      <c r="F50" s="103">
        <v>8.072</v>
      </c>
      <c r="G50" s="103">
        <v>3.21402</v>
      </c>
      <c r="H50" s="140">
        <v>4.85798</v>
      </c>
      <c r="I50" s="173">
        <v>0</v>
      </c>
      <c r="J50" s="102">
        <v>1724.29</v>
      </c>
      <c r="K50" s="104">
        <f t="shared" si="4"/>
        <v>0</v>
      </c>
      <c r="L50" s="102">
        <v>1724.29</v>
      </c>
      <c r="M50" s="105">
        <f t="shared" si="7"/>
        <v>0</v>
      </c>
      <c r="N50" s="63">
        <v>229.99</v>
      </c>
      <c r="O50" s="63">
        <f t="shared" si="0"/>
        <v>0</v>
      </c>
      <c r="P50" s="72">
        <f t="shared" si="1"/>
        <v>0</v>
      </c>
    </row>
    <row r="51" spans="1:16" ht="12" thickBot="1">
      <c r="A51" s="333"/>
      <c r="B51" s="102">
        <v>10</v>
      </c>
      <c r="C51" s="102"/>
      <c r="D51" s="102">
        <v>30</v>
      </c>
      <c r="E51" s="102">
        <v>1969</v>
      </c>
      <c r="F51" s="103">
        <v>18.427</v>
      </c>
      <c r="G51" s="103">
        <v>4.013904</v>
      </c>
      <c r="H51" s="140">
        <v>4.8</v>
      </c>
      <c r="I51" s="173">
        <v>9.613096</v>
      </c>
      <c r="J51" s="102">
        <v>1724.29</v>
      </c>
      <c r="K51" s="104">
        <f t="shared" si="4"/>
        <v>9.613096</v>
      </c>
      <c r="L51" s="102">
        <v>1724.29</v>
      </c>
      <c r="M51" s="105">
        <f>K51/L51</f>
        <v>0.005575103955831096</v>
      </c>
      <c r="N51" s="64">
        <v>229.99</v>
      </c>
      <c r="O51" s="64">
        <f t="shared" si="0"/>
        <v>1.282218158801594</v>
      </c>
      <c r="P51" s="65">
        <f t="shared" si="1"/>
        <v>76.93308952809564</v>
      </c>
    </row>
    <row r="52" ht="6.75" customHeight="1"/>
    <row r="53" spans="1:5" ht="12.75">
      <c r="A53" s="18"/>
      <c r="B53" s="227"/>
      <c r="C53" s="228"/>
      <c r="D53" s="228"/>
      <c r="E53" s="19"/>
    </row>
    <row r="54" spans="1:5" ht="12.75">
      <c r="A54" s="20"/>
      <c r="B54" s="230"/>
      <c r="C54" s="228"/>
      <c r="D54" s="228"/>
      <c r="E54" s="19"/>
    </row>
    <row r="55" spans="1:5" ht="12.75">
      <c r="A55" s="20"/>
      <c r="B55" s="230"/>
      <c r="C55" s="227"/>
      <c r="D55" s="227"/>
      <c r="E55" s="19"/>
    </row>
    <row r="56" spans="1:5" ht="12.75">
      <c r="A56" s="20"/>
      <c r="B56" s="21"/>
      <c r="C56" s="21"/>
      <c r="D56" s="21"/>
      <c r="E56" s="21"/>
    </row>
  </sheetData>
  <sheetProtection/>
  <mergeCells count="18">
    <mergeCell ref="A18:A29"/>
    <mergeCell ref="A30:A41"/>
    <mergeCell ref="A42:A51"/>
    <mergeCell ref="M3:M4"/>
    <mergeCell ref="J3:J4"/>
    <mergeCell ref="K3:K4"/>
    <mergeCell ref="L3:L4"/>
    <mergeCell ref="A6:A17"/>
    <mergeCell ref="A2:P2"/>
    <mergeCell ref="A3:A5"/>
    <mergeCell ref="B3:B5"/>
    <mergeCell ref="C3:C5"/>
    <mergeCell ref="D3:D4"/>
    <mergeCell ref="E3:E4"/>
    <mergeCell ref="F3:I3"/>
    <mergeCell ref="P3:P4"/>
    <mergeCell ref="N3:N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6"/>
  <sheetViews>
    <sheetView zoomScalePageLayoutView="0" workbookViewId="0" topLeftCell="A16">
      <selection activeCell="B53" sqref="B53:D55"/>
    </sheetView>
  </sheetViews>
  <sheetFormatPr defaultColWidth="9.140625" defaultRowHeight="12.75"/>
  <cols>
    <col min="1" max="1" width="12.7109375" style="1" customWidth="1"/>
    <col min="2" max="2" width="4.57421875" style="11" customWidth="1"/>
    <col min="3" max="3" width="8.57421875" style="10" hidden="1" customWidth="1"/>
    <col min="4" max="4" width="6.28125" style="11" customWidth="1"/>
    <col min="5" max="5" width="7.7109375" style="11" customWidth="1"/>
    <col min="6" max="6" width="6.421875" style="1" customWidth="1"/>
    <col min="7" max="7" width="10.28125" style="1" customWidth="1"/>
    <col min="8" max="8" width="11.140625" style="1" customWidth="1"/>
    <col min="9" max="9" width="10.140625" style="1" customWidth="1"/>
    <col min="10" max="10" width="8.421875" style="1" customWidth="1"/>
    <col min="11" max="11" width="12.7109375" style="1" customWidth="1"/>
    <col min="12" max="12" width="8.140625" style="1" customWidth="1"/>
    <col min="13" max="13" width="10.7109375" style="1" customWidth="1"/>
    <col min="14" max="14" width="10.140625" style="1" customWidth="1"/>
    <col min="15" max="15" width="12.140625" style="1" customWidth="1"/>
    <col min="16" max="16" width="14.421875" style="1" customWidth="1"/>
    <col min="17" max="16384" width="9.140625" style="1" customWidth="1"/>
  </cols>
  <sheetData>
    <row r="2" spans="1:16" ht="19.5" customHeight="1" thickBot="1">
      <c r="A2" s="294" t="s">
        <v>27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ht="12.75" customHeight="1">
      <c r="A3" s="310" t="s">
        <v>1</v>
      </c>
      <c r="B3" s="313" t="s">
        <v>0</v>
      </c>
      <c r="C3" s="298" t="s">
        <v>2</v>
      </c>
      <c r="D3" s="298" t="s">
        <v>3</v>
      </c>
      <c r="E3" s="298" t="s">
        <v>16</v>
      </c>
      <c r="F3" s="302" t="s">
        <v>12</v>
      </c>
      <c r="G3" s="303"/>
      <c r="H3" s="303"/>
      <c r="I3" s="304"/>
      <c r="J3" s="298" t="s">
        <v>4</v>
      </c>
      <c r="K3" s="298" t="s">
        <v>15</v>
      </c>
      <c r="L3" s="298" t="s">
        <v>5</v>
      </c>
      <c r="M3" s="298" t="s">
        <v>6</v>
      </c>
      <c r="N3" s="296" t="s">
        <v>11</v>
      </c>
      <c r="O3" s="296" t="s">
        <v>19</v>
      </c>
      <c r="P3" s="305" t="s">
        <v>37</v>
      </c>
    </row>
    <row r="4" spans="1:16" s="4" customFormat="1" ht="33.75">
      <c r="A4" s="311"/>
      <c r="B4" s="314"/>
      <c r="C4" s="299"/>
      <c r="D4" s="301"/>
      <c r="E4" s="301"/>
      <c r="F4" s="3" t="s">
        <v>18</v>
      </c>
      <c r="G4" s="3" t="s">
        <v>13</v>
      </c>
      <c r="H4" s="3" t="s">
        <v>17</v>
      </c>
      <c r="I4" s="3" t="s">
        <v>14</v>
      </c>
      <c r="J4" s="301"/>
      <c r="K4" s="301"/>
      <c r="L4" s="301"/>
      <c r="M4" s="301"/>
      <c r="N4" s="297"/>
      <c r="O4" s="297"/>
      <c r="P4" s="306"/>
    </row>
    <row r="5" spans="1:16" s="6" customFormat="1" ht="13.5" customHeight="1" thickBot="1">
      <c r="A5" s="311"/>
      <c r="B5" s="314"/>
      <c r="C5" s="299"/>
      <c r="D5" s="74" t="s">
        <v>7</v>
      </c>
      <c r="E5" s="74" t="s">
        <v>8</v>
      </c>
      <c r="F5" s="74" t="s">
        <v>9</v>
      </c>
      <c r="G5" s="74" t="s">
        <v>9</v>
      </c>
      <c r="H5" s="74" t="s">
        <v>9</v>
      </c>
      <c r="I5" s="74" t="s">
        <v>9</v>
      </c>
      <c r="J5" s="74" t="s">
        <v>21</v>
      </c>
      <c r="K5" s="74" t="s">
        <v>9</v>
      </c>
      <c r="L5" s="74" t="s">
        <v>21</v>
      </c>
      <c r="M5" s="74" t="s">
        <v>20</v>
      </c>
      <c r="N5" s="5" t="s">
        <v>10</v>
      </c>
      <c r="O5" s="5" t="s">
        <v>22</v>
      </c>
      <c r="P5" s="270" t="s">
        <v>38</v>
      </c>
    </row>
    <row r="6" spans="1:16" ht="11.25" customHeight="1">
      <c r="A6" s="316" t="s">
        <v>23</v>
      </c>
      <c r="B6" s="15">
        <v>1</v>
      </c>
      <c r="C6" s="15"/>
      <c r="D6" s="15">
        <v>16</v>
      </c>
      <c r="E6" s="15">
        <v>1982</v>
      </c>
      <c r="F6" s="174">
        <v>58.023</v>
      </c>
      <c r="G6" s="166">
        <v>2.956164</v>
      </c>
      <c r="H6" s="131">
        <v>2.48</v>
      </c>
      <c r="I6" s="188">
        <v>52.586836</v>
      </c>
      <c r="J6" s="15">
        <v>1831.45</v>
      </c>
      <c r="K6" s="31">
        <f>I6</f>
        <v>52.586836</v>
      </c>
      <c r="L6" s="15">
        <v>1831.45</v>
      </c>
      <c r="M6" s="45">
        <f>K6/L6</f>
        <v>0.028713225040268638</v>
      </c>
      <c r="N6" s="255">
        <v>129.2025</v>
      </c>
      <c r="O6" s="255">
        <f>M6*N6</f>
        <v>3.709820458265308</v>
      </c>
      <c r="P6" s="262">
        <f>O6*60</f>
        <v>222.5892274959185</v>
      </c>
    </row>
    <row r="7" spans="1:16" ht="11.25">
      <c r="A7" s="317"/>
      <c r="B7" s="7">
        <v>2</v>
      </c>
      <c r="C7" s="7"/>
      <c r="D7" s="7">
        <v>16</v>
      </c>
      <c r="E7" s="7">
        <v>1982</v>
      </c>
      <c r="F7" s="175">
        <v>71.426</v>
      </c>
      <c r="G7" s="161">
        <v>3.163632</v>
      </c>
      <c r="H7" s="132">
        <v>2.48</v>
      </c>
      <c r="I7" s="158">
        <v>65.782368</v>
      </c>
      <c r="J7" s="7">
        <v>1831.45</v>
      </c>
      <c r="K7" s="32">
        <f>I7</f>
        <v>65.782368</v>
      </c>
      <c r="L7" s="7">
        <v>1831.45</v>
      </c>
      <c r="M7" s="46">
        <f>K7/L7</f>
        <v>0.035918189412760385</v>
      </c>
      <c r="N7" s="255">
        <v>129.2025</v>
      </c>
      <c r="O7" s="56">
        <f aca="true" t="shared" si="0" ref="O7:O51">M7*N7</f>
        <v>4.640719867602173</v>
      </c>
      <c r="P7" s="66">
        <f aca="true" t="shared" si="1" ref="P7:P51">O7*60</f>
        <v>278.4431920561304</v>
      </c>
    </row>
    <row r="8" spans="1:16" ht="11.25">
      <c r="A8" s="317"/>
      <c r="B8" s="7">
        <v>3</v>
      </c>
      <c r="C8" s="7"/>
      <c r="D8" s="7">
        <v>16</v>
      </c>
      <c r="E8" s="7">
        <v>1982</v>
      </c>
      <c r="F8" s="175">
        <v>44.887</v>
      </c>
      <c r="G8" s="161">
        <v>2.803164</v>
      </c>
      <c r="H8" s="132">
        <v>2.48</v>
      </c>
      <c r="I8" s="158">
        <v>39.603836</v>
      </c>
      <c r="J8" s="7">
        <v>1831.45</v>
      </c>
      <c r="K8" s="32">
        <f aca="true" t="shared" si="2" ref="K8:K51">I8</f>
        <v>39.603836</v>
      </c>
      <c r="L8" s="7">
        <v>1831.45</v>
      </c>
      <c r="M8" s="46">
        <f aca="true" t="shared" si="3" ref="M8:M16">K8/L8</f>
        <v>0.021624306423871795</v>
      </c>
      <c r="N8" s="255">
        <v>129.2025</v>
      </c>
      <c r="O8" s="56">
        <f t="shared" si="0"/>
        <v>2.7939144507302953</v>
      </c>
      <c r="P8" s="66">
        <f t="shared" si="1"/>
        <v>167.6348670438177</v>
      </c>
    </row>
    <row r="9" spans="1:16" ht="11.25">
      <c r="A9" s="317"/>
      <c r="B9" s="7">
        <v>4</v>
      </c>
      <c r="C9" s="7"/>
      <c r="D9" s="7">
        <v>16</v>
      </c>
      <c r="E9" s="7">
        <v>1982</v>
      </c>
      <c r="F9" s="175">
        <v>27.1</v>
      </c>
      <c r="G9" s="161">
        <v>2.866846</v>
      </c>
      <c r="H9" s="132">
        <v>2.466221</v>
      </c>
      <c r="I9" s="158">
        <v>21.766933</v>
      </c>
      <c r="J9" s="7">
        <v>1831.45</v>
      </c>
      <c r="K9" s="32">
        <f t="shared" si="2"/>
        <v>21.766933</v>
      </c>
      <c r="L9" s="7">
        <v>1831.45</v>
      </c>
      <c r="M9" s="46">
        <f t="shared" si="3"/>
        <v>0.011885081765813973</v>
      </c>
      <c r="N9" s="255">
        <v>129.2025</v>
      </c>
      <c r="O9" s="56">
        <f t="shared" si="0"/>
        <v>1.5355822768475798</v>
      </c>
      <c r="P9" s="66">
        <f t="shared" si="1"/>
        <v>92.13493661085478</v>
      </c>
    </row>
    <row r="10" spans="1:16" ht="11.25">
      <c r="A10" s="317"/>
      <c r="B10" s="7">
        <v>5</v>
      </c>
      <c r="C10" s="7"/>
      <c r="D10" s="7">
        <v>16</v>
      </c>
      <c r="E10" s="7">
        <v>1982</v>
      </c>
      <c r="F10" s="175">
        <v>6.822</v>
      </c>
      <c r="G10" s="161">
        <v>2.772054</v>
      </c>
      <c r="H10" s="132">
        <v>4.049946</v>
      </c>
      <c r="I10" s="158">
        <v>0</v>
      </c>
      <c r="J10" s="7">
        <v>1831.45</v>
      </c>
      <c r="K10" s="32">
        <f t="shared" si="2"/>
        <v>0</v>
      </c>
      <c r="L10" s="7">
        <v>1831.45</v>
      </c>
      <c r="M10" s="46">
        <f t="shared" si="3"/>
        <v>0</v>
      </c>
      <c r="N10" s="255">
        <v>129.2025</v>
      </c>
      <c r="O10" s="56">
        <f t="shared" si="0"/>
        <v>0</v>
      </c>
      <c r="P10" s="66">
        <f t="shared" si="1"/>
        <v>0</v>
      </c>
    </row>
    <row r="11" spans="1:16" ht="11.25">
      <c r="A11" s="317"/>
      <c r="B11" s="7">
        <v>6</v>
      </c>
      <c r="C11" s="7"/>
      <c r="D11" s="7">
        <v>16</v>
      </c>
      <c r="E11" s="7">
        <v>1982</v>
      </c>
      <c r="F11" s="175">
        <v>5.97</v>
      </c>
      <c r="G11" s="161">
        <v>2.51532</v>
      </c>
      <c r="H11" s="132">
        <v>3.45468</v>
      </c>
      <c r="I11" s="158">
        <v>0</v>
      </c>
      <c r="J11" s="7">
        <v>1831.45</v>
      </c>
      <c r="K11" s="32">
        <f t="shared" si="2"/>
        <v>0</v>
      </c>
      <c r="L11" s="7">
        <v>1831.45</v>
      </c>
      <c r="M11" s="46">
        <f t="shared" si="3"/>
        <v>0</v>
      </c>
      <c r="N11" s="255">
        <v>129.2025</v>
      </c>
      <c r="O11" s="56">
        <f t="shared" si="0"/>
        <v>0</v>
      </c>
      <c r="P11" s="66">
        <f t="shared" si="1"/>
        <v>0</v>
      </c>
    </row>
    <row r="12" spans="1:16" ht="11.25">
      <c r="A12" s="317"/>
      <c r="B12" s="7">
        <v>7</v>
      </c>
      <c r="C12" s="7"/>
      <c r="D12" s="7">
        <v>16</v>
      </c>
      <c r="E12" s="7">
        <v>1982</v>
      </c>
      <c r="F12" s="175">
        <v>5.617</v>
      </c>
      <c r="G12" s="161">
        <v>3.007164</v>
      </c>
      <c r="H12" s="132">
        <v>2.609836</v>
      </c>
      <c r="I12" s="158">
        <v>0</v>
      </c>
      <c r="J12" s="7">
        <v>1831.45</v>
      </c>
      <c r="K12" s="32">
        <f t="shared" si="2"/>
        <v>0</v>
      </c>
      <c r="L12" s="7">
        <v>1831.45</v>
      </c>
      <c r="M12" s="46">
        <f t="shared" si="3"/>
        <v>0</v>
      </c>
      <c r="N12" s="56">
        <v>152.9535</v>
      </c>
      <c r="O12" s="56">
        <f t="shared" si="0"/>
        <v>0</v>
      </c>
      <c r="P12" s="66">
        <f t="shared" si="1"/>
        <v>0</v>
      </c>
    </row>
    <row r="13" spans="1:16" ht="11.25">
      <c r="A13" s="317"/>
      <c r="B13" s="7">
        <v>8</v>
      </c>
      <c r="C13" s="7"/>
      <c r="D13" s="7">
        <v>16</v>
      </c>
      <c r="E13" s="7">
        <v>1982</v>
      </c>
      <c r="F13" s="175">
        <v>5.868</v>
      </c>
      <c r="G13" s="161">
        <v>3.007164</v>
      </c>
      <c r="H13" s="132">
        <v>2.860836</v>
      </c>
      <c r="I13" s="158">
        <v>0</v>
      </c>
      <c r="J13" s="7">
        <v>1831.45</v>
      </c>
      <c r="K13" s="32">
        <f t="shared" si="2"/>
        <v>0</v>
      </c>
      <c r="L13" s="7">
        <v>1831.45</v>
      </c>
      <c r="M13" s="46">
        <f t="shared" si="3"/>
        <v>0</v>
      </c>
      <c r="N13" s="56">
        <v>152.9535</v>
      </c>
      <c r="O13" s="56">
        <f t="shared" si="0"/>
        <v>0</v>
      </c>
      <c r="P13" s="66">
        <f t="shared" si="1"/>
        <v>0</v>
      </c>
    </row>
    <row r="14" spans="1:16" ht="11.25">
      <c r="A14" s="317"/>
      <c r="B14" s="7">
        <v>9</v>
      </c>
      <c r="C14" s="7"/>
      <c r="D14" s="7">
        <v>16</v>
      </c>
      <c r="E14" s="7">
        <v>1982</v>
      </c>
      <c r="F14" s="175">
        <v>6.286</v>
      </c>
      <c r="G14" s="161">
        <v>2.66832</v>
      </c>
      <c r="H14" s="132">
        <v>3.61768</v>
      </c>
      <c r="I14" s="158">
        <v>0</v>
      </c>
      <c r="J14" s="7">
        <v>1831.45</v>
      </c>
      <c r="K14" s="32">
        <f t="shared" si="2"/>
        <v>0</v>
      </c>
      <c r="L14" s="7">
        <v>1831.45</v>
      </c>
      <c r="M14" s="46">
        <f t="shared" si="3"/>
        <v>0</v>
      </c>
      <c r="N14" s="56">
        <v>152.9535</v>
      </c>
      <c r="O14" s="56">
        <f t="shared" si="0"/>
        <v>0</v>
      </c>
      <c r="P14" s="66">
        <f t="shared" si="1"/>
        <v>0</v>
      </c>
    </row>
    <row r="15" spans="1:16" ht="11.25">
      <c r="A15" s="317"/>
      <c r="B15" s="7">
        <v>10</v>
      </c>
      <c r="C15" s="7"/>
      <c r="D15" s="7">
        <v>16</v>
      </c>
      <c r="E15" s="7">
        <v>1982</v>
      </c>
      <c r="F15" s="175">
        <v>22.481</v>
      </c>
      <c r="G15" s="161">
        <v>3.262164</v>
      </c>
      <c r="H15" s="132">
        <v>2.48</v>
      </c>
      <c r="I15" s="158">
        <v>16.738836</v>
      </c>
      <c r="J15" s="7">
        <v>1831.45</v>
      </c>
      <c r="K15" s="32">
        <f t="shared" si="2"/>
        <v>16.738836</v>
      </c>
      <c r="L15" s="7">
        <v>1831.45</v>
      </c>
      <c r="M15" s="46">
        <f t="shared" si="3"/>
        <v>0.009139663108465968</v>
      </c>
      <c r="N15" s="56">
        <v>152.9535</v>
      </c>
      <c r="O15" s="56">
        <f t="shared" si="0"/>
        <v>1.3979434612607493</v>
      </c>
      <c r="P15" s="66">
        <f t="shared" si="1"/>
        <v>83.87660767564496</v>
      </c>
    </row>
    <row r="16" spans="1:16" ht="11.25">
      <c r="A16" s="317"/>
      <c r="B16" s="7">
        <v>11</v>
      </c>
      <c r="C16" s="7"/>
      <c r="D16" s="7">
        <v>16</v>
      </c>
      <c r="E16" s="7">
        <v>1982</v>
      </c>
      <c r="F16" s="175">
        <v>53.368</v>
      </c>
      <c r="G16" s="161">
        <v>3.43332</v>
      </c>
      <c r="H16" s="132">
        <v>2.48</v>
      </c>
      <c r="I16" s="158">
        <v>47.45468</v>
      </c>
      <c r="J16" s="7">
        <v>1831.45</v>
      </c>
      <c r="K16" s="32">
        <f t="shared" si="2"/>
        <v>47.45468</v>
      </c>
      <c r="L16" s="7">
        <v>1831.45</v>
      </c>
      <c r="M16" s="46">
        <f t="shared" si="3"/>
        <v>0.025910988560976275</v>
      </c>
      <c r="N16" s="56">
        <v>152.9535</v>
      </c>
      <c r="O16" s="56">
        <f t="shared" si="0"/>
        <v>3.9631763888612843</v>
      </c>
      <c r="P16" s="66">
        <f t="shared" si="1"/>
        <v>237.79058333167706</v>
      </c>
    </row>
    <row r="17" spans="1:16" ht="12" thickBot="1">
      <c r="A17" s="334"/>
      <c r="B17" s="129">
        <v>12</v>
      </c>
      <c r="C17" s="129"/>
      <c r="D17" s="129">
        <v>16</v>
      </c>
      <c r="E17" s="129">
        <v>1982</v>
      </c>
      <c r="F17" s="176">
        <v>57.643</v>
      </c>
      <c r="G17" s="167">
        <v>2.956164</v>
      </c>
      <c r="H17" s="133">
        <v>2.48</v>
      </c>
      <c r="I17" s="189">
        <v>52.206836</v>
      </c>
      <c r="J17" s="129">
        <v>1831.45</v>
      </c>
      <c r="K17" s="41">
        <f t="shared" si="2"/>
        <v>52.206836</v>
      </c>
      <c r="L17" s="129">
        <v>1831.45</v>
      </c>
      <c r="M17" s="47">
        <f>K17/L17</f>
        <v>0.028505739168418465</v>
      </c>
      <c r="N17" s="73">
        <v>152.9535</v>
      </c>
      <c r="O17" s="73">
        <f t="shared" si="0"/>
        <v>4.3600525758966935</v>
      </c>
      <c r="P17" s="272">
        <f t="shared" si="1"/>
        <v>261.60315455380163</v>
      </c>
    </row>
    <row r="18" spans="1:16" ht="11.25" customHeight="1">
      <c r="A18" s="328" t="s">
        <v>24</v>
      </c>
      <c r="B18" s="125">
        <v>1</v>
      </c>
      <c r="C18" s="125"/>
      <c r="D18" s="125">
        <v>16</v>
      </c>
      <c r="E18" s="125">
        <v>1982</v>
      </c>
      <c r="F18" s="177">
        <v>61.181</v>
      </c>
      <c r="G18" s="168">
        <v>3.058164</v>
      </c>
      <c r="H18" s="134">
        <v>2.48</v>
      </c>
      <c r="I18" s="190">
        <v>55.642836</v>
      </c>
      <c r="J18" s="125">
        <v>1831.45</v>
      </c>
      <c r="K18" s="127">
        <f t="shared" si="2"/>
        <v>55.642836</v>
      </c>
      <c r="L18" s="125">
        <v>1831.45</v>
      </c>
      <c r="M18" s="128">
        <f>K18/L18</f>
        <v>0.030381848262305822</v>
      </c>
      <c r="N18" s="58">
        <v>152.9535</v>
      </c>
      <c r="O18" s="58">
        <f t="shared" si="0"/>
        <v>4.6470100281885935</v>
      </c>
      <c r="P18" s="67">
        <f t="shared" si="1"/>
        <v>278.82060169131563</v>
      </c>
    </row>
    <row r="19" spans="1:16" ht="11.25">
      <c r="A19" s="320"/>
      <c r="B19" s="8">
        <v>2</v>
      </c>
      <c r="C19" s="8"/>
      <c r="D19" s="8">
        <v>16</v>
      </c>
      <c r="E19" s="8">
        <v>1982</v>
      </c>
      <c r="F19" s="178">
        <v>50.101</v>
      </c>
      <c r="G19" s="164">
        <v>2.635476</v>
      </c>
      <c r="H19" s="135">
        <v>2.48</v>
      </c>
      <c r="I19" s="159">
        <v>44.985524</v>
      </c>
      <c r="J19" s="8">
        <v>1831.45</v>
      </c>
      <c r="K19" s="43">
        <f t="shared" si="2"/>
        <v>44.985524</v>
      </c>
      <c r="L19" s="8">
        <v>1831.45</v>
      </c>
      <c r="M19" s="49">
        <f>K19/L19</f>
        <v>0.024562791230991834</v>
      </c>
      <c r="N19" s="59">
        <v>152.9535</v>
      </c>
      <c r="O19" s="59">
        <f t="shared" si="0"/>
        <v>3.756964888549509</v>
      </c>
      <c r="P19" s="68">
        <f t="shared" si="1"/>
        <v>225.41789331297053</v>
      </c>
    </row>
    <row r="20" spans="1:16" ht="11.25">
      <c r="A20" s="320"/>
      <c r="B20" s="8">
        <v>3</v>
      </c>
      <c r="C20" s="8"/>
      <c r="D20" s="8">
        <v>16</v>
      </c>
      <c r="E20" s="8">
        <v>1982</v>
      </c>
      <c r="F20" s="178">
        <v>45.293</v>
      </c>
      <c r="G20" s="164">
        <v>3.568164</v>
      </c>
      <c r="H20" s="135">
        <v>2.48</v>
      </c>
      <c r="I20" s="159">
        <v>39.244836</v>
      </c>
      <c r="J20" s="8">
        <v>1831.45</v>
      </c>
      <c r="K20" s="43">
        <f t="shared" si="2"/>
        <v>39.244836</v>
      </c>
      <c r="L20" s="8">
        <v>1831.45</v>
      </c>
      <c r="M20" s="49">
        <f aca="true" t="shared" si="4" ref="M20:M28">K20/L20</f>
        <v>0.021428286876518605</v>
      </c>
      <c r="N20" s="59">
        <v>152.9535</v>
      </c>
      <c r="O20" s="59">
        <f t="shared" si="0"/>
        <v>3.2775314767675883</v>
      </c>
      <c r="P20" s="68">
        <f t="shared" si="1"/>
        <v>196.6518886060553</v>
      </c>
    </row>
    <row r="21" spans="1:16" ht="11.25">
      <c r="A21" s="320"/>
      <c r="B21" s="8">
        <v>4</v>
      </c>
      <c r="C21" s="8"/>
      <c r="D21" s="8">
        <v>16</v>
      </c>
      <c r="E21" s="8">
        <v>1982</v>
      </c>
      <c r="F21" s="178">
        <v>22.72</v>
      </c>
      <c r="G21" s="164">
        <v>3.372741</v>
      </c>
      <c r="H21" s="135">
        <v>2.455882</v>
      </c>
      <c r="I21" s="159">
        <v>16.891378</v>
      </c>
      <c r="J21" s="8">
        <v>1831.45</v>
      </c>
      <c r="K21" s="43">
        <f t="shared" si="2"/>
        <v>16.891378</v>
      </c>
      <c r="L21" s="8">
        <v>1831.45</v>
      </c>
      <c r="M21" s="49">
        <f t="shared" si="4"/>
        <v>0.009222953397581151</v>
      </c>
      <c r="N21" s="59">
        <v>152.9535</v>
      </c>
      <c r="O21" s="59">
        <f t="shared" si="0"/>
        <v>1.4106830024969286</v>
      </c>
      <c r="P21" s="68">
        <f t="shared" si="1"/>
        <v>84.64098014981572</v>
      </c>
    </row>
    <row r="22" spans="1:16" ht="11.25">
      <c r="A22" s="320"/>
      <c r="B22" s="8">
        <v>5</v>
      </c>
      <c r="C22" s="8"/>
      <c r="D22" s="8">
        <v>16</v>
      </c>
      <c r="E22" s="8">
        <v>1982</v>
      </c>
      <c r="F22" s="178">
        <v>8.054</v>
      </c>
      <c r="G22" s="164">
        <v>3.090005</v>
      </c>
      <c r="H22" s="135">
        <v>4.963995</v>
      </c>
      <c r="I22" s="159">
        <v>0</v>
      </c>
      <c r="J22" s="8">
        <v>1831.45</v>
      </c>
      <c r="K22" s="43">
        <f t="shared" si="2"/>
        <v>0</v>
      </c>
      <c r="L22" s="8">
        <v>1831.45</v>
      </c>
      <c r="M22" s="49">
        <f t="shared" si="4"/>
        <v>0</v>
      </c>
      <c r="N22" s="59">
        <v>152.9535</v>
      </c>
      <c r="O22" s="59">
        <f t="shared" si="0"/>
        <v>0</v>
      </c>
      <c r="P22" s="68">
        <f t="shared" si="1"/>
        <v>0</v>
      </c>
    </row>
    <row r="23" spans="1:16" ht="11.25">
      <c r="A23" s="320"/>
      <c r="B23" s="8">
        <v>6</v>
      </c>
      <c r="C23" s="8"/>
      <c r="D23" s="8">
        <v>16</v>
      </c>
      <c r="E23" s="8">
        <v>1982</v>
      </c>
      <c r="F23" s="178">
        <v>8.184</v>
      </c>
      <c r="G23" s="164">
        <v>2.856408</v>
      </c>
      <c r="H23" s="135">
        <v>5.327592</v>
      </c>
      <c r="I23" s="159">
        <v>0</v>
      </c>
      <c r="J23" s="8">
        <v>1831.45</v>
      </c>
      <c r="K23" s="43">
        <f t="shared" si="2"/>
        <v>0</v>
      </c>
      <c r="L23" s="8">
        <v>1831.45</v>
      </c>
      <c r="M23" s="49">
        <f t="shared" si="4"/>
        <v>0</v>
      </c>
      <c r="N23" s="59">
        <v>152.9535</v>
      </c>
      <c r="O23" s="59">
        <f t="shared" si="0"/>
        <v>0</v>
      </c>
      <c r="P23" s="68">
        <f t="shared" si="1"/>
        <v>0</v>
      </c>
    </row>
    <row r="24" spans="1:16" ht="11.25">
      <c r="A24" s="320"/>
      <c r="B24" s="8">
        <v>7</v>
      </c>
      <c r="C24" s="8"/>
      <c r="D24" s="8">
        <v>16</v>
      </c>
      <c r="E24" s="8">
        <v>1982</v>
      </c>
      <c r="F24" s="178">
        <v>6.6</v>
      </c>
      <c r="G24" s="164">
        <v>2.25726</v>
      </c>
      <c r="H24" s="135">
        <v>4.34274</v>
      </c>
      <c r="I24" s="159">
        <v>0</v>
      </c>
      <c r="J24" s="8">
        <v>1831.45</v>
      </c>
      <c r="K24" s="43">
        <f t="shared" si="2"/>
        <v>0</v>
      </c>
      <c r="L24" s="8">
        <v>1831.45</v>
      </c>
      <c r="M24" s="49">
        <f t="shared" si="4"/>
        <v>0</v>
      </c>
      <c r="N24" s="59">
        <v>152.9535</v>
      </c>
      <c r="O24" s="59">
        <f t="shared" si="0"/>
        <v>0</v>
      </c>
      <c r="P24" s="68">
        <f t="shared" si="1"/>
        <v>0</v>
      </c>
    </row>
    <row r="25" spans="1:16" ht="11.25">
      <c r="A25" s="320"/>
      <c r="B25" s="8">
        <v>8</v>
      </c>
      <c r="C25" s="8"/>
      <c r="D25" s="8">
        <v>16</v>
      </c>
      <c r="E25" s="8">
        <v>1982</v>
      </c>
      <c r="F25" s="178">
        <v>7.492</v>
      </c>
      <c r="G25" s="164">
        <v>3.02226</v>
      </c>
      <c r="H25" s="135">
        <v>4.46974</v>
      </c>
      <c r="I25" s="159">
        <v>0</v>
      </c>
      <c r="J25" s="8">
        <v>1831.45</v>
      </c>
      <c r="K25" s="43">
        <f t="shared" si="2"/>
        <v>0</v>
      </c>
      <c r="L25" s="8">
        <v>1831.45</v>
      </c>
      <c r="M25" s="49">
        <f t="shared" si="4"/>
        <v>0</v>
      </c>
      <c r="N25" s="59">
        <v>236.88</v>
      </c>
      <c r="O25" s="59">
        <f t="shared" si="0"/>
        <v>0</v>
      </c>
      <c r="P25" s="68">
        <f t="shared" si="1"/>
        <v>0</v>
      </c>
    </row>
    <row r="26" spans="1:16" ht="11.25">
      <c r="A26" s="320"/>
      <c r="B26" s="8">
        <v>9</v>
      </c>
      <c r="C26" s="8"/>
      <c r="D26" s="8">
        <v>16</v>
      </c>
      <c r="E26" s="8">
        <v>1982</v>
      </c>
      <c r="F26" s="178">
        <v>7.059</v>
      </c>
      <c r="G26" s="164">
        <v>2.6928</v>
      </c>
      <c r="H26" s="135">
        <v>4.3662</v>
      </c>
      <c r="I26" s="159">
        <v>0</v>
      </c>
      <c r="J26" s="8">
        <v>1831.45</v>
      </c>
      <c r="K26" s="43">
        <f t="shared" si="2"/>
        <v>0</v>
      </c>
      <c r="L26" s="8">
        <v>1831.45</v>
      </c>
      <c r="M26" s="49">
        <f t="shared" si="4"/>
        <v>0</v>
      </c>
      <c r="N26" s="59">
        <v>236.88</v>
      </c>
      <c r="O26" s="59">
        <f t="shared" si="0"/>
        <v>0</v>
      </c>
      <c r="P26" s="68">
        <f t="shared" si="1"/>
        <v>0</v>
      </c>
    </row>
    <row r="27" spans="1:16" ht="11.25">
      <c r="A27" s="320"/>
      <c r="B27" s="8">
        <v>10</v>
      </c>
      <c r="C27" s="8"/>
      <c r="D27" s="8">
        <v>16</v>
      </c>
      <c r="E27" s="8">
        <v>1982</v>
      </c>
      <c r="F27" s="178">
        <v>13.758</v>
      </c>
      <c r="G27" s="164">
        <v>2.51226</v>
      </c>
      <c r="H27" s="135">
        <v>2.48</v>
      </c>
      <c r="I27" s="159">
        <v>8.76574</v>
      </c>
      <c r="J27" s="8">
        <v>1831.45</v>
      </c>
      <c r="K27" s="43">
        <f t="shared" si="2"/>
        <v>8.76574</v>
      </c>
      <c r="L27" s="8">
        <v>1831.45</v>
      </c>
      <c r="M27" s="49">
        <f t="shared" si="4"/>
        <v>0.004786229490294574</v>
      </c>
      <c r="N27" s="59">
        <v>236.88</v>
      </c>
      <c r="O27" s="59">
        <f t="shared" si="0"/>
        <v>1.1337620416609788</v>
      </c>
      <c r="P27" s="68">
        <f t="shared" si="1"/>
        <v>68.02572249965873</v>
      </c>
    </row>
    <row r="28" spans="1:16" ht="11.25">
      <c r="A28" s="320"/>
      <c r="B28" s="8">
        <v>11</v>
      </c>
      <c r="C28" s="8"/>
      <c r="D28" s="8">
        <v>16</v>
      </c>
      <c r="E28" s="8">
        <v>1982</v>
      </c>
      <c r="F28" s="178">
        <v>35.718</v>
      </c>
      <c r="G28" s="164">
        <v>3.6108</v>
      </c>
      <c r="H28" s="135">
        <v>2.48</v>
      </c>
      <c r="I28" s="159">
        <v>29.6272</v>
      </c>
      <c r="J28" s="8">
        <v>1831.45</v>
      </c>
      <c r="K28" s="43">
        <f t="shared" si="2"/>
        <v>29.6272</v>
      </c>
      <c r="L28" s="8">
        <v>1831.45</v>
      </c>
      <c r="M28" s="49">
        <f t="shared" si="4"/>
        <v>0.016176909006524885</v>
      </c>
      <c r="N28" s="59">
        <v>236.88</v>
      </c>
      <c r="O28" s="59">
        <f t="shared" si="0"/>
        <v>3.8319862054656144</v>
      </c>
      <c r="P28" s="68">
        <f t="shared" si="1"/>
        <v>229.91917232793688</v>
      </c>
    </row>
    <row r="29" spans="1:16" ht="13.5" customHeight="1" thickBot="1">
      <c r="A29" s="329"/>
      <c r="B29" s="117">
        <v>12</v>
      </c>
      <c r="C29" s="117"/>
      <c r="D29" s="117">
        <v>16</v>
      </c>
      <c r="E29" s="117">
        <v>1982</v>
      </c>
      <c r="F29" s="179">
        <v>40.89</v>
      </c>
      <c r="G29" s="169">
        <v>2.56326</v>
      </c>
      <c r="H29" s="136">
        <v>2.48</v>
      </c>
      <c r="I29" s="191">
        <v>35.84674</v>
      </c>
      <c r="J29" s="117">
        <v>1831.45</v>
      </c>
      <c r="K29" s="119">
        <f t="shared" si="2"/>
        <v>35.84674</v>
      </c>
      <c r="L29" s="117">
        <v>1831.45</v>
      </c>
      <c r="M29" s="120">
        <f>K29/L29</f>
        <v>0.01957287395233285</v>
      </c>
      <c r="N29" s="84">
        <v>236.88</v>
      </c>
      <c r="O29" s="84">
        <f t="shared" si="0"/>
        <v>4.636422381828605</v>
      </c>
      <c r="P29" s="85">
        <f t="shared" si="1"/>
        <v>278.18534290971627</v>
      </c>
    </row>
    <row r="30" spans="1:16" ht="11.25" customHeight="1">
      <c r="A30" s="330" t="s">
        <v>25</v>
      </c>
      <c r="B30" s="121">
        <v>1</v>
      </c>
      <c r="C30" s="121"/>
      <c r="D30" s="121">
        <v>16</v>
      </c>
      <c r="E30" s="121">
        <v>1982</v>
      </c>
      <c r="F30" s="180">
        <v>43.194</v>
      </c>
      <c r="G30" s="170">
        <v>3.12426</v>
      </c>
      <c r="H30" s="137">
        <v>2.48</v>
      </c>
      <c r="I30" s="192">
        <v>37.58974</v>
      </c>
      <c r="J30" s="121">
        <v>1831.45</v>
      </c>
      <c r="K30" s="123">
        <f t="shared" si="2"/>
        <v>37.58974</v>
      </c>
      <c r="L30" s="121">
        <v>1831.45</v>
      </c>
      <c r="M30" s="124">
        <f>K30/L30</f>
        <v>0.02052457888558246</v>
      </c>
      <c r="N30" s="60">
        <v>236.88</v>
      </c>
      <c r="O30" s="60">
        <f t="shared" si="0"/>
        <v>4.861862246416773</v>
      </c>
      <c r="P30" s="69">
        <f t="shared" si="1"/>
        <v>291.71173478500634</v>
      </c>
    </row>
    <row r="31" spans="1:16" ht="11.25">
      <c r="A31" s="323"/>
      <c r="B31" s="9">
        <v>2</v>
      </c>
      <c r="C31" s="9"/>
      <c r="D31" s="9">
        <v>16</v>
      </c>
      <c r="E31" s="9">
        <v>1982</v>
      </c>
      <c r="F31" s="181">
        <v>37.779</v>
      </c>
      <c r="G31" s="150">
        <v>2.03388</v>
      </c>
      <c r="H31" s="88">
        <v>2.48</v>
      </c>
      <c r="I31" s="160">
        <v>33.26512</v>
      </c>
      <c r="J31" s="9">
        <v>1831.45</v>
      </c>
      <c r="K31" s="38">
        <f t="shared" si="2"/>
        <v>33.26512</v>
      </c>
      <c r="L31" s="9">
        <v>1831.45</v>
      </c>
      <c r="M31" s="51">
        <f>K31/L31</f>
        <v>0.018163269540527997</v>
      </c>
      <c r="N31" s="61">
        <v>236.88</v>
      </c>
      <c r="O31" s="61">
        <f t="shared" si="0"/>
        <v>4.302515288760271</v>
      </c>
      <c r="P31" s="70">
        <f t="shared" si="1"/>
        <v>258.15091732561626</v>
      </c>
    </row>
    <row r="32" spans="1:16" ht="11.25">
      <c r="A32" s="323"/>
      <c r="B32" s="9">
        <v>3</v>
      </c>
      <c r="C32" s="9"/>
      <c r="D32" s="9">
        <v>16</v>
      </c>
      <c r="E32" s="9">
        <v>1982</v>
      </c>
      <c r="F32" s="181">
        <v>37.563</v>
      </c>
      <c r="G32" s="150">
        <v>3.94026</v>
      </c>
      <c r="H32" s="88">
        <v>2.48</v>
      </c>
      <c r="I32" s="160">
        <v>31.14274</v>
      </c>
      <c r="J32" s="9">
        <v>1831.45</v>
      </c>
      <c r="K32" s="38">
        <f t="shared" si="2"/>
        <v>31.14274</v>
      </c>
      <c r="L32" s="9">
        <v>1831.45</v>
      </c>
      <c r="M32" s="51">
        <f aca="true" t="shared" si="5" ref="M32:M40">K32/L32</f>
        <v>0.0170044172650086</v>
      </c>
      <c r="N32" s="61">
        <v>236.88</v>
      </c>
      <c r="O32" s="61">
        <f t="shared" si="0"/>
        <v>4.028006361735237</v>
      </c>
      <c r="P32" s="70">
        <f t="shared" si="1"/>
        <v>241.6803817041142</v>
      </c>
    </row>
    <row r="33" spans="1:16" ht="11.25">
      <c r="A33" s="323"/>
      <c r="B33" s="9">
        <v>4</v>
      </c>
      <c r="C33" s="9"/>
      <c r="D33" s="9">
        <v>16</v>
      </c>
      <c r="E33" s="9">
        <v>1982</v>
      </c>
      <c r="F33" s="181">
        <v>13.272</v>
      </c>
      <c r="G33" s="150">
        <v>2.611166</v>
      </c>
      <c r="H33" s="88">
        <v>2.466221</v>
      </c>
      <c r="I33" s="160">
        <v>8.194613</v>
      </c>
      <c r="J33" s="9">
        <v>1831.45</v>
      </c>
      <c r="K33" s="38">
        <f t="shared" si="2"/>
        <v>8.194613</v>
      </c>
      <c r="L33" s="9">
        <v>1831.45</v>
      </c>
      <c r="M33" s="51">
        <f t="shared" si="5"/>
        <v>0.004474385323104644</v>
      </c>
      <c r="N33" s="61">
        <v>236.88</v>
      </c>
      <c r="O33" s="61">
        <f t="shared" si="0"/>
        <v>1.059892395337028</v>
      </c>
      <c r="P33" s="70">
        <f t="shared" si="1"/>
        <v>63.59354372022168</v>
      </c>
    </row>
    <row r="34" spans="1:16" ht="11.25">
      <c r="A34" s="323"/>
      <c r="B34" s="9">
        <v>5</v>
      </c>
      <c r="C34" s="9"/>
      <c r="D34" s="9">
        <v>16</v>
      </c>
      <c r="E34" s="9">
        <v>1982</v>
      </c>
      <c r="F34" s="181">
        <v>7.656</v>
      </c>
      <c r="G34" s="150">
        <v>2.19844</v>
      </c>
      <c r="H34" s="88">
        <v>5.45756</v>
      </c>
      <c r="I34" s="160">
        <v>0</v>
      </c>
      <c r="J34" s="9">
        <v>1831.45</v>
      </c>
      <c r="K34" s="38">
        <f t="shared" si="2"/>
        <v>0</v>
      </c>
      <c r="L34" s="9">
        <v>1831.45</v>
      </c>
      <c r="M34" s="51">
        <f t="shared" si="5"/>
        <v>0</v>
      </c>
      <c r="N34" s="61">
        <v>236.88</v>
      </c>
      <c r="O34" s="61">
        <f t="shared" si="0"/>
        <v>0</v>
      </c>
      <c r="P34" s="70">
        <f t="shared" si="1"/>
        <v>0</v>
      </c>
    </row>
    <row r="35" spans="1:16" ht="11.25">
      <c r="A35" s="323"/>
      <c r="B35" s="9">
        <v>6</v>
      </c>
      <c r="C35" s="9"/>
      <c r="D35" s="9">
        <v>16</v>
      </c>
      <c r="E35" s="9">
        <v>1982</v>
      </c>
      <c r="F35" s="181">
        <v>7.104</v>
      </c>
      <c r="G35" s="150">
        <v>4.8807</v>
      </c>
      <c r="H35" s="88">
        <v>2.2233</v>
      </c>
      <c r="I35" s="160">
        <v>0</v>
      </c>
      <c r="J35" s="9">
        <v>1831.45</v>
      </c>
      <c r="K35" s="38">
        <f t="shared" si="2"/>
        <v>0</v>
      </c>
      <c r="L35" s="9">
        <v>1831.45</v>
      </c>
      <c r="M35" s="51">
        <f t="shared" si="5"/>
        <v>0</v>
      </c>
      <c r="N35" s="61">
        <v>236.88</v>
      </c>
      <c r="O35" s="61">
        <f t="shared" si="0"/>
        <v>0</v>
      </c>
      <c r="P35" s="70">
        <f t="shared" si="1"/>
        <v>0</v>
      </c>
    </row>
    <row r="36" spans="1:16" ht="11.25">
      <c r="A36" s="323"/>
      <c r="B36" s="9">
        <v>7</v>
      </c>
      <c r="C36" s="9"/>
      <c r="D36" s="9">
        <v>16</v>
      </c>
      <c r="E36" s="9">
        <v>1982</v>
      </c>
      <c r="F36" s="181">
        <v>5.53</v>
      </c>
      <c r="G36" s="150">
        <v>3.02226</v>
      </c>
      <c r="H36" s="88">
        <v>2.50774</v>
      </c>
      <c r="I36" s="160">
        <v>0</v>
      </c>
      <c r="J36" s="9">
        <v>1831.45</v>
      </c>
      <c r="K36" s="38">
        <f t="shared" si="2"/>
        <v>0</v>
      </c>
      <c r="L36" s="9">
        <v>1831.45</v>
      </c>
      <c r="M36" s="51">
        <f t="shared" si="5"/>
        <v>0</v>
      </c>
      <c r="N36" s="61">
        <v>236.88</v>
      </c>
      <c r="O36" s="61">
        <f t="shared" si="0"/>
        <v>0</v>
      </c>
      <c r="P36" s="70">
        <f t="shared" si="1"/>
        <v>0</v>
      </c>
    </row>
    <row r="37" spans="1:16" ht="11.25">
      <c r="A37" s="323"/>
      <c r="B37" s="9">
        <v>8</v>
      </c>
      <c r="C37" s="9"/>
      <c r="D37" s="9">
        <v>16</v>
      </c>
      <c r="E37" s="9">
        <v>1982</v>
      </c>
      <c r="F37" s="181">
        <v>5.289</v>
      </c>
      <c r="G37" s="150">
        <v>3.17526</v>
      </c>
      <c r="H37" s="88">
        <v>2.11374</v>
      </c>
      <c r="I37" s="160">
        <v>0</v>
      </c>
      <c r="J37" s="9">
        <v>1831.45</v>
      </c>
      <c r="K37" s="38">
        <f t="shared" si="2"/>
        <v>0</v>
      </c>
      <c r="L37" s="9">
        <v>1831.45</v>
      </c>
      <c r="M37" s="51">
        <f t="shared" si="5"/>
        <v>0</v>
      </c>
      <c r="N37" s="61">
        <v>236.88</v>
      </c>
      <c r="O37" s="61">
        <f t="shared" si="0"/>
        <v>0</v>
      </c>
      <c r="P37" s="70">
        <f t="shared" si="1"/>
        <v>0</v>
      </c>
    </row>
    <row r="38" spans="1:16" ht="11.25">
      <c r="A38" s="323"/>
      <c r="B38" s="9">
        <v>9</v>
      </c>
      <c r="C38" s="9"/>
      <c r="D38" s="9">
        <v>16</v>
      </c>
      <c r="E38" s="9">
        <v>1982</v>
      </c>
      <c r="F38" s="181">
        <v>6.276</v>
      </c>
      <c r="G38" s="150">
        <v>3.5088</v>
      </c>
      <c r="H38" s="88">
        <v>2.7672</v>
      </c>
      <c r="I38" s="160">
        <v>0</v>
      </c>
      <c r="J38" s="9">
        <v>1831.45</v>
      </c>
      <c r="K38" s="38">
        <f t="shared" si="2"/>
        <v>0</v>
      </c>
      <c r="L38" s="9">
        <v>1831.45</v>
      </c>
      <c r="M38" s="51">
        <f t="shared" si="5"/>
        <v>0</v>
      </c>
      <c r="N38" s="61">
        <v>245.904</v>
      </c>
      <c r="O38" s="61">
        <f t="shared" si="0"/>
        <v>0</v>
      </c>
      <c r="P38" s="70">
        <f t="shared" si="1"/>
        <v>0</v>
      </c>
    </row>
    <row r="39" spans="1:16" ht="11.25">
      <c r="A39" s="323"/>
      <c r="B39" s="9">
        <v>10</v>
      </c>
      <c r="C39" s="9"/>
      <c r="D39" s="9">
        <v>16</v>
      </c>
      <c r="E39" s="9">
        <v>1982</v>
      </c>
      <c r="F39" s="181">
        <v>22.573</v>
      </c>
      <c r="G39" s="150">
        <v>2.97126</v>
      </c>
      <c r="H39" s="88">
        <v>2.48</v>
      </c>
      <c r="I39" s="160">
        <v>17.12174</v>
      </c>
      <c r="J39" s="9">
        <v>1831.45</v>
      </c>
      <c r="K39" s="38">
        <f t="shared" si="2"/>
        <v>17.12174</v>
      </c>
      <c r="L39" s="9">
        <v>1831.45</v>
      </c>
      <c r="M39" s="51">
        <f t="shared" si="5"/>
        <v>0.00934873460918944</v>
      </c>
      <c r="N39" s="61">
        <v>192.494</v>
      </c>
      <c r="O39" s="61">
        <f t="shared" si="0"/>
        <v>1.799575319861312</v>
      </c>
      <c r="P39" s="70">
        <f t="shared" si="1"/>
        <v>107.97451919167872</v>
      </c>
    </row>
    <row r="40" spans="1:16" ht="11.25">
      <c r="A40" s="323"/>
      <c r="B40" s="9">
        <v>11</v>
      </c>
      <c r="C40" s="9"/>
      <c r="D40" s="9">
        <v>16</v>
      </c>
      <c r="E40" s="9">
        <v>1982</v>
      </c>
      <c r="F40" s="181">
        <v>31.678</v>
      </c>
      <c r="G40" s="150">
        <v>3.9168</v>
      </c>
      <c r="H40" s="88">
        <v>2.48</v>
      </c>
      <c r="I40" s="160">
        <v>25.2812</v>
      </c>
      <c r="J40" s="9">
        <v>1831.45</v>
      </c>
      <c r="K40" s="38">
        <f t="shared" si="2"/>
        <v>25.2812</v>
      </c>
      <c r="L40" s="9">
        <v>1831.45</v>
      </c>
      <c r="M40" s="51">
        <f t="shared" si="5"/>
        <v>0.013803925851101585</v>
      </c>
      <c r="N40" s="61">
        <v>192.494</v>
      </c>
      <c r="O40" s="61">
        <f t="shared" si="0"/>
        <v>2.6571729027819484</v>
      </c>
      <c r="P40" s="70">
        <f t="shared" si="1"/>
        <v>159.4303741669169</v>
      </c>
    </row>
    <row r="41" spans="1:16" ht="12" thickBot="1">
      <c r="A41" s="331"/>
      <c r="B41" s="110">
        <v>12</v>
      </c>
      <c r="C41" s="110"/>
      <c r="D41" s="110">
        <v>16</v>
      </c>
      <c r="E41" s="110">
        <v>1982</v>
      </c>
      <c r="F41" s="182">
        <v>42.723</v>
      </c>
      <c r="G41" s="171">
        <v>4.34826</v>
      </c>
      <c r="H41" s="138">
        <v>2.48</v>
      </c>
      <c r="I41" s="193">
        <v>35.89474</v>
      </c>
      <c r="J41" s="110">
        <v>1831.45</v>
      </c>
      <c r="K41" s="112">
        <f t="shared" si="2"/>
        <v>35.89474</v>
      </c>
      <c r="L41" s="110">
        <v>1831.45</v>
      </c>
      <c r="M41" s="113">
        <f>K41/L41</f>
        <v>0.01959908269404024</v>
      </c>
      <c r="N41" s="95">
        <v>207.536</v>
      </c>
      <c r="O41" s="95">
        <f t="shared" si="0"/>
        <v>4.067515225990335</v>
      </c>
      <c r="P41" s="96">
        <f t="shared" si="1"/>
        <v>244.0509135594201</v>
      </c>
    </row>
    <row r="42" spans="1:16" ht="11.25" customHeight="1">
      <c r="A42" s="335" t="s">
        <v>26</v>
      </c>
      <c r="B42" s="106">
        <v>1</v>
      </c>
      <c r="C42" s="106"/>
      <c r="D42" s="106">
        <v>16</v>
      </c>
      <c r="E42" s="106">
        <v>1982</v>
      </c>
      <c r="F42" s="183">
        <v>58.103</v>
      </c>
      <c r="G42" s="172">
        <v>3.17526</v>
      </c>
      <c r="H42" s="139">
        <v>2.48</v>
      </c>
      <c r="I42" s="194">
        <v>52.44774</v>
      </c>
      <c r="J42" s="106">
        <v>1831.45</v>
      </c>
      <c r="K42" s="108">
        <f t="shared" si="2"/>
        <v>52.44774</v>
      </c>
      <c r="L42" s="106">
        <v>1831.45</v>
      </c>
      <c r="M42" s="109">
        <f>K42/L42</f>
        <v>0.028637276474924242</v>
      </c>
      <c r="N42" s="62">
        <v>207.536</v>
      </c>
      <c r="O42" s="62">
        <f t="shared" si="0"/>
        <v>5.943265810499877</v>
      </c>
      <c r="P42" s="71">
        <f t="shared" si="1"/>
        <v>356.5959486299926</v>
      </c>
    </row>
    <row r="43" spans="1:16" ht="11.25">
      <c r="A43" s="336"/>
      <c r="B43" s="102">
        <v>2</v>
      </c>
      <c r="C43" s="102"/>
      <c r="D43" s="102">
        <v>16</v>
      </c>
      <c r="E43" s="102">
        <v>1982</v>
      </c>
      <c r="F43" s="184">
        <v>38.747</v>
      </c>
      <c r="G43" s="173">
        <v>3.33948</v>
      </c>
      <c r="H43" s="140">
        <v>2.48</v>
      </c>
      <c r="I43" s="195">
        <v>32.92752</v>
      </c>
      <c r="J43" s="102">
        <v>1831.45</v>
      </c>
      <c r="K43" s="104">
        <f t="shared" si="2"/>
        <v>32.92752</v>
      </c>
      <c r="L43" s="102">
        <v>1831.45</v>
      </c>
      <c r="M43" s="105">
        <f>K43/L43</f>
        <v>0.017978934723852685</v>
      </c>
      <c r="N43" s="63">
        <v>219.09</v>
      </c>
      <c r="O43" s="63">
        <f t="shared" si="0"/>
        <v>3.939004808648885</v>
      </c>
      <c r="P43" s="72">
        <f t="shared" si="1"/>
        <v>236.3402885189331</v>
      </c>
    </row>
    <row r="44" spans="1:16" ht="11.25">
      <c r="A44" s="336"/>
      <c r="B44" s="102">
        <v>3</v>
      </c>
      <c r="C44" s="102"/>
      <c r="D44" s="102">
        <v>16</v>
      </c>
      <c r="E44" s="102">
        <v>1982</v>
      </c>
      <c r="F44" s="184">
        <v>34.497</v>
      </c>
      <c r="G44" s="173">
        <v>4.14426</v>
      </c>
      <c r="H44" s="140">
        <v>2.48</v>
      </c>
      <c r="I44" s="195">
        <v>27.87274</v>
      </c>
      <c r="J44" s="102">
        <v>1831.45</v>
      </c>
      <c r="K44" s="104">
        <f t="shared" si="2"/>
        <v>27.87274</v>
      </c>
      <c r="L44" s="102">
        <v>1831.45</v>
      </c>
      <c r="M44" s="105">
        <f aca="true" t="shared" si="6" ref="M44:M50">K44/L44</f>
        <v>0.015218946736192633</v>
      </c>
      <c r="N44" s="63">
        <v>219.09</v>
      </c>
      <c r="O44" s="63">
        <f t="shared" si="0"/>
        <v>3.3343190404324443</v>
      </c>
      <c r="P44" s="72">
        <f t="shared" si="1"/>
        <v>200.05914242594665</v>
      </c>
    </row>
    <row r="45" spans="1:16" ht="11.25">
      <c r="A45" s="336"/>
      <c r="B45" s="102">
        <v>4</v>
      </c>
      <c r="C45" s="102"/>
      <c r="D45" s="102">
        <v>16</v>
      </c>
      <c r="E45" s="102">
        <v>1982</v>
      </c>
      <c r="F45" s="184">
        <v>12.185</v>
      </c>
      <c r="G45" s="173">
        <v>2.94015</v>
      </c>
      <c r="H45" s="140">
        <v>2.273338</v>
      </c>
      <c r="I45" s="195">
        <v>6.971512</v>
      </c>
      <c r="J45" s="102">
        <v>1831.45</v>
      </c>
      <c r="K45" s="104">
        <f t="shared" si="2"/>
        <v>6.971512</v>
      </c>
      <c r="L45" s="102">
        <v>1831.45</v>
      </c>
      <c r="M45" s="105">
        <f t="shared" si="6"/>
        <v>0.003806553277457752</v>
      </c>
      <c r="N45" s="63">
        <v>219.09</v>
      </c>
      <c r="O45" s="63">
        <f t="shared" si="0"/>
        <v>0.8339777575582189</v>
      </c>
      <c r="P45" s="72">
        <f t="shared" si="1"/>
        <v>50.03866545349313</v>
      </c>
    </row>
    <row r="46" spans="1:16" ht="11.25">
      <c r="A46" s="336"/>
      <c r="B46" s="102">
        <v>5</v>
      </c>
      <c r="C46" s="102"/>
      <c r="D46" s="102">
        <v>16</v>
      </c>
      <c r="E46" s="102">
        <v>1982</v>
      </c>
      <c r="F46" s="184">
        <v>8.664</v>
      </c>
      <c r="G46" s="173">
        <v>4.29726</v>
      </c>
      <c r="H46" s="140">
        <v>4.36674</v>
      </c>
      <c r="I46" s="195">
        <v>0</v>
      </c>
      <c r="J46" s="102">
        <v>1831.45</v>
      </c>
      <c r="K46" s="104">
        <f t="shared" si="2"/>
        <v>0</v>
      </c>
      <c r="L46" s="102">
        <v>1831.45</v>
      </c>
      <c r="M46" s="105">
        <f t="shared" si="6"/>
        <v>0</v>
      </c>
      <c r="N46" s="63">
        <v>229.99</v>
      </c>
      <c r="O46" s="63">
        <f t="shared" si="0"/>
        <v>0</v>
      </c>
      <c r="P46" s="72">
        <f t="shared" si="1"/>
        <v>0</v>
      </c>
    </row>
    <row r="47" spans="1:16" ht="11.25">
      <c r="A47" s="336"/>
      <c r="B47" s="102">
        <v>6</v>
      </c>
      <c r="C47" s="102"/>
      <c r="D47" s="102">
        <v>16</v>
      </c>
      <c r="E47" s="102">
        <v>1982</v>
      </c>
      <c r="F47" s="184">
        <v>7.391</v>
      </c>
      <c r="G47" s="173">
        <v>3.5088</v>
      </c>
      <c r="H47" s="140">
        <v>3.8822</v>
      </c>
      <c r="I47" s="195">
        <v>0</v>
      </c>
      <c r="J47" s="102">
        <v>1831.45</v>
      </c>
      <c r="K47" s="104">
        <f t="shared" si="2"/>
        <v>0</v>
      </c>
      <c r="L47" s="102">
        <v>1831.45</v>
      </c>
      <c r="M47" s="105">
        <f t="shared" si="6"/>
        <v>0</v>
      </c>
      <c r="N47" s="63">
        <v>229.99</v>
      </c>
      <c r="O47" s="63">
        <f t="shared" si="0"/>
        <v>0</v>
      </c>
      <c r="P47" s="72">
        <f t="shared" si="1"/>
        <v>0</v>
      </c>
    </row>
    <row r="48" spans="1:16" ht="11.25">
      <c r="A48" s="336"/>
      <c r="B48" s="102">
        <v>7</v>
      </c>
      <c r="C48" s="102"/>
      <c r="D48" s="102">
        <v>16</v>
      </c>
      <c r="E48" s="102">
        <v>1982</v>
      </c>
      <c r="F48" s="184">
        <v>5.485</v>
      </c>
      <c r="G48" s="173">
        <v>2.92026</v>
      </c>
      <c r="H48" s="140">
        <v>2.56474</v>
      </c>
      <c r="I48" s="195">
        <v>0</v>
      </c>
      <c r="J48" s="102">
        <v>1831.45</v>
      </c>
      <c r="K48" s="104">
        <f t="shared" si="2"/>
        <v>0</v>
      </c>
      <c r="L48" s="102">
        <v>1831.45</v>
      </c>
      <c r="M48" s="105">
        <f t="shared" si="6"/>
        <v>0</v>
      </c>
      <c r="N48" s="63">
        <v>229.99</v>
      </c>
      <c r="O48" s="63">
        <f t="shared" si="0"/>
        <v>0</v>
      </c>
      <c r="P48" s="72">
        <f t="shared" si="1"/>
        <v>0</v>
      </c>
    </row>
    <row r="49" spans="1:16" ht="11.25">
      <c r="A49" s="336"/>
      <c r="B49" s="102">
        <v>8</v>
      </c>
      <c r="C49" s="102"/>
      <c r="D49" s="102">
        <v>16</v>
      </c>
      <c r="E49" s="102">
        <v>1982</v>
      </c>
      <c r="F49" s="184">
        <v>4.311</v>
      </c>
      <c r="G49" s="173">
        <v>2.86552</v>
      </c>
      <c r="H49" s="140">
        <v>1.44548</v>
      </c>
      <c r="I49" s="195">
        <v>0</v>
      </c>
      <c r="J49" s="102">
        <v>1831.45</v>
      </c>
      <c r="K49" s="104">
        <f t="shared" si="2"/>
        <v>0</v>
      </c>
      <c r="L49" s="102">
        <v>1831.45</v>
      </c>
      <c r="M49" s="105">
        <f t="shared" si="6"/>
        <v>0</v>
      </c>
      <c r="N49" s="63">
        <v>229.99</v>
      </c>
      <c r="O49" s="63">
        <f t="shared" si="0"/>
        <v>0</v>
      </c>
      <c r="P49" s="72">
        <f t="shared" si="1"/>
        <v>0</v>
      </c>
    </row>
    <row r="50" spans="1:16" ht="11.25">
      <c r="A50" s="336"/>
      <c r="B50" s="102">
        <v>9</v>
      </c>
      <c r="C50" s="102"/>
      <c r="D50" s="102">
        <v>16</v>
      </c>
      <c r="E50" s="102">
        <v>1982</v>
      </c>
      <c r="F50" s="184">
        <v>7.023</v>
      </c>
      <c r="G50" s="173">
        <v>3.2538</v>
      </c>
      <c r="H50" s="140">
        <v>3.7692</v>
      </c>
      <c r="I50" s="195">
        <v>0</v>
      </c>
      <c r="J50" s="102">
        <v>1831.45</v>
      </c>
      <c r="K50" s="104">
        <f t="shared" si="2"/>
        <v>0</v>
      </c>
      <c r="L50" s="102">
        <v>1831.45</v>
      </c>
      <c r="M50" s="105">
        <f t="shared" si="6"/>
        <v>0</v>
      </c>
      <c r="N50" s="63">
        <v>229.99</v>
      </c>
      <c r="O50" s="63">
        <f t="shared" si="0"/>
        <v>0</v>
      </c>
      <c r="P50" s="72">
        <f t="shared" si="1"/>
        <v>0</v>
      </c>
    </row>
    <row r="51" spans="1:16" ht="12" thickBot="1">
      <c r="A51" s="337"/>
      <c r="B51" s="114">
        <v>10</v>
      </c>
      <c r="C51" s="114"/>
      <c r="D51" s="114">
        <v>16</v>
      </c>
      <c r="E51" s="114">
        <v>1982</v>
      </c>
      <c r="F51" s="185">
        <v>25.71</v>
      </c>
      <c r="G51" s="187">
        <v>3.78726</v>
      </c>
      <c r="H51" s="186">
        <v>2.48</v>
      </c>
      <c r="I51" s="196">
        <v>19.44274</v>
      </c>
      <c r="J51" s="114">
        <v>1831.45</v>
      </c>
      <c r="K51" s="115">
        <f t="shared" si="2"/>
        <v>19.44274</v>
      </c>
      <c r="L51" s="114">
        <v>1831.45</v>
      </c>
      <c r="M51" s="116">
        <f>K51/L51</f>
        <v>0.01061603647383221</v>
      </c>
      <c r="N51" s="64">
        <v>229.99</v>
      </c>
      <c r="O51" s="64">
        <f t="shared" si="0"/>
        <v>2.44158222861667</v>
      </c>
      <c r="P51" s="65">
        <f t="shared" si="1"/>
        <v>146.4949337170002</v>
      </c>
    </row>
    <row r="52" ht="6.75" customHeight="1"/>
    <row r="53" spans="1:5" ht="12.75">
      <c r="A53" s="18"/>
      <c r="B53" s="227"/>
      <c r="C53" s="228"/>
      <c r="D53" s="228"/>
      <c r="E53" s="19"/>
    </row>
    <row r="54" spans="1:5" ht="12.75">
      <c r="A54" s="20"/>
      <c r="B54" s="230"/>
      <c r="C54" s="228"/>
      <c r="D54" s="228"/>
      <c r="E54" s="19"/>
    </row>
    <row r="55" spans="1:5" ht="12.75">
      <c r="A55" s="20"/>
      <c r="B55" s="230"/>
      <c r="C55" s="227"/>
      <c r="D55" s="227"/>
      <c r="E55" s="19"/>
    </row>
    <row r="56" spans="1:5" ht="12.75">
      <c r="A56" s="20"/>
      <c r="B56" s="21"/>
      <c r="C56" s="21"/>
      <c r="D56" s="21"/>
      <c r="E56" s="21"/>
    </row>
  </sheetData>
  <sheetProtection/>
  <mergeCells count="18">
    <mergeCell ref="A18:A29"/>
    <mergeCell ref="A30:A41"/>
    <mergeCell ref="A42:A51"/>
    <mergeCell ref="M3:M4"/>
    <mergeCell ref="J3:J4"/>
    <mergeCell ref="K3:K4"/>
    <mergeCell ref="L3:L4"/>
    <mergeCell ref="A6:A17"/>
    <mergeCell ref="A2:P2"/>
    <mergeCell ref="A3:A5"/>
    <mergeCell ref="B3:B5"/>
    <mergeCell ref="C3:C5"/>
    <mergeCell ref="D3:D4"/>
    <mergeCell ref="E3:E4"/>
    <mergeCell ref="F3:I3"/>
    <mergeCell ref="P3:P4"/>
    <mergeCell ref="N3:N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12.7109375" style="1" customWidth="1"/>
    <col min="2" max="2" width="4.57421875" style="11" customWidth="1"/>
    <col min="3" max="3" width="8.57421875" style="10" hidden="1" customWidth="1"/>
    <col min="4" max="4" width="6.28125" style="11" customWidth="1"/>
    <col min="5" max="5" width="7.7109375" style="11" customWidth="1"/>
    <col min="6" max="6" width="7.421875" style="204" customWidth="1"/>
    <col min="7" max="7" width="10.28125" style="205" customWidth="1"/>
    <col min="8" max="8" width="11.140625" style="205" customWidth="1"/>
    <col min="9" max="9" width="10.140625" style="205" customWidth="1"/>
    <col min="10" max="10" width="8.421875" style="1" customWidth="1"/>
    <col min="11" max="11" width="12.140625" style="246" customWidth="1"/>
    <col min="12" max="12" width="8.140625" style="1" customWidth="1"/>
    <col min="13" max="13" width="10.7109375" style="246" customWidth="1"/>
    <col min="14" max="14" width="10.140625" style="1" customWidth="1"/>
    <col min="15" max="15" width="12.140625" style="1" customWidth="1"/>
    <col min="16" max="16" width="14.140625" style="1" customWidth="1"/>
    <col min="17" max="16384" width="9.140625" style="1" customWidth="1"/>
  </cols>
  <sheetData>
    <row r="1" spans="2:13" s="247" customFormat="1" ht="11.25">
      <c r="B1" s="248"/>
      <c r="C1" s="249"/>
      <c r="D1" s="248"/>
      <c r="E1" s="248"/>
      <c r="F1" s="250"/>
      <c r="G1" s="251"/>
      <c r="H1" s="251"/>
      <c r="I1" s="251"/>
      <c r="K1" s="252"/>
      <c r="M1" s="252"/>
    </row>
    <row r="2" spans="1:16" ht="19.5" customHeight="1" thickBot="1">
      <c r="A2" s="294" t="s">
        <v>31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1:16" s="11" customFormat="1" ht="12.75" customHeight="1">
      <c r="A3" s="310" t="s">
        <v>1</v>
      </c>
      <c r="B3" s="313" t="s">
        <v>0</v>
      </c>
      <c r="C3" s="298" t="s">
        <v>2</v>
      </c>
      <c r="D3" s="298" t="s">
        <v>3</v>
      </c>
      <c r="E3" s="298" t="s">
        <v>16</v>
      </c>
      <c r="F3" s="302" t="s">
        <v>12</v>
      </c>
      <c r="G3" s="303"/>
      <c r="H3" s="303"/>
      <c r="I3" s="304"/>
      <c r="J3" s="298" t="s">
        <v>4</v>
      </c>
      <c r="K3" s="339" t="s">
        <v>15</v>
      </c>
      <c r="L3" s="298" t="s">
        <v>5</v>
      </c>
      <c r="M3" s="339" t="s">
        <v>6</v>
      </c>
      <c r="N3" s="296" t="s">
        <v>11</v>
      </c>
      <c r="O3" s="296" t="s">
        <v>19</v>
      </c>
      <c r="P3" s="305" t="s">
        <v>37</v>
      </c>
    </row>
    <row r="4" spans="1:16" s="4" customFormat="1" ht="39.75" customHeight="1">
      <c r="A4" s="311"/>
      <c r="B4" s="314"/>
      <c r="C4" s="299"/>
      <c r="D4" s="301"/>
      <c r="E4" s="301"/>
      <c r="F4" s="3" t="s">
        <v>18</v>
      </c>
      <c r="G4" s="198" t="s">
        <v>13</v>
      </c>
      <c r="H4" s="198" t="s">
        <v>17</v>
      </c>
      <c r="I4" s="198" t="s">
        <v>14</v>
      </c>
      <c r="J4" s="301"/>
      <c r="K4" s="340"/>
      <c r="L4" s="301"/>
      <c r="M4" s="340"/>
      <c r="N4" s="297"/>
      <c r="O4" s="297"/>
      <c r="P4" s="306"/>
    </row>
    <row r="5" spans="1:16" s="197" customFormat="1" ht="13.5" customHeight="1" thickBot="1">
      <c r="A5" s="312"/>
      <c r="B5" s="315"/>
      <c r="C5" s="300"/>
      <c r="D5" s="5" t="s">
        <v>7</v>
      </c>
      <c r="E5" s="5" t="s">
        <v>8</v>
      </c>
      <c r="F5" s="5" t="s">
        <v>9</v>
      </c>
      <c r="G5" s="203" t="s">
        <v>9</v>
      </c>
      <c r="H5" s="203" t="s">
        <v>9</v>
      </c>
      <c r="I5" s="203" t="s">
        <v>9</v>
      </c>
      <c r="J5" s="5" t="s">
        <v>21</v>
      </c>
      <c r="K5" s="203" t="s">
        <v>9</v>
      </c>
      <c r="L5" s="5" t="s">
        <v>21</v>
      </c>
      <c r="M5" s="203" t="s">
        <v>20</v>
      </c>
      <c r="N5" s="5" t="s">
        <v>10</v>
      </c>
      <c r="O5" s="5" t="s">
        <v>22</v>
      </c>
      <c r="P5" s="270" t="s">
        <v>38</v>
      </c>
    </row>
    <row r="6" spans="1:16" ht="11.25" customHeight="1">
      <c r="A6" s="316" t="s">
        <v>23</v>
      </c>
      <c r="B6" s="15">
        <v>1</v>
      </c>
      <c r="C6" s="15"/>
      <c r="D6" s="15">
        <v>32</v>
      </c>
      <c r="E6" s="15">
        <v>1990</v>
      </c>
      <c r="F6" s="200">
        <v>84.088</v>
      </c>
      <c r="G6" s="206">
        <v>6.9105</v>
      </c>
      <c r="H6" s="206">
        <v>4.96</v>
      </c>
      <c r="I6" s="206">
        <v>72.2175</v>
      </c>
      <c r="J6" s="15">
        <v>3147.18</v>
      </c>
      <c r="K6" s="234">
        <f aca="true" t="shared" si="0" ref="K6:K51">I6</f>
        <v>72.2175</v>
      </c>
      <c r="L6" s="15">
        <v>3147.18</v>
      </c>
      <c r="M6" s="234">
        <f aca="true" t="shared" si="1" ref="M6:M51">K6/L6</f>
        <v>0.022946733265971443</v>
      </c>
      <c r="N6" s="255">
        <v>129.2025</v>
      </c>
      <c r="O6" s="255">
        <f>M6*N6</f>
        <v>2.964775304796675</v>
      </c>
      <c r="P6" s="262">
        <f>O6*60</f>
        <v>177.8865182878005</v>
      </c>
    </row>
    <row r="7" spans="1:16" ht="11.25">
      <c r="A7" s="317"/>
      <c r="B7" s="7">
        <v>2</v>
      </c>
      <c r="C7" s="7"/>
      <c r="D7" s="7">
        <v>32</v>
      </c>
      <c r="E7" s="7">
        <v>1990</v>
      </c>
      <c r="F7" s="201">
        <v>101.474</v>
      </c>
      <c r="G7" s="207">
        <v>6.4515</v>
      </c>
      <c r="H7" s="207">
        <v>4.96</v>
      </c>
      <c r="I7" s="207">
        <v>90.0625</v>
      </c>
      <c r="J7" s="7">
        <v>3147.18</v>
      </c>
      <c r="K7" s="235">
        <f t="shared" si="0"/>
        <v>90.0625</v>
      </c>
      <c r="L7" s="7">
        <v>3147.18</v>
      </c>
      <c r="M7" s="235">
        <f aca="true" t="shared" si="2" ref="M7:M17">K7/L7</f>
        <v>0.028616888770264175</v>
      </c>
      <c r="N7" s="255">
        <v>129.2025</v>
      </c>
      <c r="O7" s="56">
        <f aca="true" t="shared" si="3" ref="O7:O51">M7*N7</f>
        <v>3.697373571340057</v>
      </c>
      <c r="P7" s="66">
        <f aca="true" t="shared" si="4" ref="P7:P51">O7*60</f>
        <v>221.8424142804034</v>
      </c>
    </row>
    <row r="8" spans="1:16" ht="11.25">
      <c r="A8" s="317"/>
      <c r="B8" s="7">
        <v>3</v>
      </c>
      <c r="C8" s="7"/>
      <c r="D8" s="7">
        <v>32</v>
      </c>
      <c r="E8" s="7">
        <v>1990</v>
      </c>
      <c r="F8" s="201">
        <v>65.183</v>
      </c>
      <c r="G8" s="207">
        <v>6.0945</v>
      </c>
      <c r="H8" s="207">
        <v>4.96</v>
      </c>
      <c r="I8" s="207">
        <v>54.1285</v>
      </c>
      <c r="J8" s="7">
        <v>3147.18</v>
      </c>
      <c r="K8" s="235">
        <f t="shared" si="0"/>
        <v>54.1285</v>
      </c>
      <c r="L8" s="7">
        <v>3147.18</v>
      </c>
      <c r="M8" s="235">
        <f t="shared" si="2"/>
        <v>0.017199048036655038</v>
      </c>
      <c r="N8" s="255">
        <v>129.2025</v>
      </c>
      <c r="O8" s="56">
        <f t="shared" si="3"/>
        <v>2.2221600039559224</v>
      </c>
      <c r="P8" s="66">
        <f t="shared" si="4"/>
        <v>133.32960023735535</v>
      </c>
    </row>
    <row r="9" spans="1:16" ht="11.25">
      <c r="A9" s="317"/>
      <c r="B9" s="7">
        <v>4</v>
      </c>
      <c r="C9" s="7"/>
      <c r="D9" s="7">
        <v>32</v>
      </c>
      <c r="E9" s="7">
        <v>1990</v>
      </c>
      <c r="F9" s="201">
        <v>40.552</v>
      </c>
      <c r="G9" s="207">
        <v>6.5025</v>
      </c>
      <c r="H9" s="207">
        <v>4.96</v>
      </c>
      <c r="I9" s="207">
        <v>29.0895</v>
      </c>
      <c r="J9" s="7">
        <v>3147.18</v>
      </c>
      <c r="K9" s="235">
        <f t="shared" si="0"/>
        <v>29.0895</v>
      </c>
      <c r="L9" s="7">
        <v>3147.18</v>
      </c>
      <c r="M9" s="235">
        <f t="shared" si="2"/>
        <v>0.009243036623262731</v>
      </c>
      <c r="N9" s="255">
        <v>129.2025</v>
      </c>
      <c r="O9" s="56">
        <f t="shared" si="3"/>
        <v>1.194223439317103</v>
      </c>
      <c r="P9" s="66">
        <f t="shared" si="4"/>
        <v>71.65340635902618</v>
      </c>
    </row>
    <row r="10" spans="1:16" ht="11.25">
      <c r="A10" s="317"/>
      <c r="B10" s="7">
        <v>5</v>
      </c>
      <c r="C10" s="7"/>
      <c r="D10" s="7">
        <v>32</v>
      </c>
      <c r="E10" s="7">
        <v>1990</v>
      </c>
      <c r="F10" s="201">
        <v>14.639</v>
      </c>
      <c r="G10" s="207">
        <v>6.426</v>
      </c>
      <c r="H10" s="207">
        <v>8.213</v>
      </c>
      <c r="I10" s="207">
        <v>0</v>
      </c>
      <c r="J10" s="7">
        <v>3147.18</v>
      </c>
      <c r="K10" s="235">
        <f t="shared" si="0"/>
        <v>0</v>
      </c>
      <c r="L10" s="7">
        <v>3147.18</v>
      </c>
      <c r="M10" s="235">
        <f t="shared" si="2"/>
        <v>0</v>
      </c>
      <c r="N10" s="255">
        <v>129.2025</v>
      </c>
      <c r="O10" s="56">
        <f t="shared" si="3"/>
        <v>0</v>
      </c>
      <c r="P10" s="66">
        <f t="shared" si="4"/>
        <v>0</v>
      </c>
    </row>
    <row r="11" spans="1:16" ht="11.25">
      <c r="A11" s="317"/>
      <c r="B11" s="7">
        <v>6</v>
      </c>
      <c r="C11" s="7"/>
      <c r="D11" s="7">
        <v>32</v>
      </c>
      <c r="E11" s="7">
        <v>1990</v>
      </c>
      <c r="F11" s="201">
        <v>10.374</v>
      </c>
      <c r="G11" s="207">
        <v>4.6155</v>
      </c>
      <c r="H11" s="207">
        <v>5.7585</v>
      </c>
      <c r="I11" s="207">
        <v>0</v>
      </c>
      <c r="J11" s="7">
        <v>3147.18</v>
      </c>
      <c r="K11" s="235">
        <f t="shared" si="0"/>
        <v>0</v>
      </c>
      <c r="L11" s="7">
        <v>3147.18</v>
      </c>
      <c r="M11" s="235">
        <f t="shared" si="2"/>
        <v>0</v>
      </c>
      <c r="N11" s="255">
        <v>129.2025</v>
      </c>
      <c r="O11" s="56">
        <f t="shared" si="3"/>
        <v>0</v>
      </c>
      <c r="P11" s="66">
        <f t="shared" si="4"/>
        <v>0</v>
      </c>
    </row>
    <row r="12" spans="1:16" ht="11.25">
      <c r="A12" s="317"/>
      <c r="B12" s="7">
        <v>7</v>
      </c>
      <c r="C12" s="7"/>
      <c r="D12" s="7">
        <v>32</v>
      </c>
      <c r="E12" s="7">
        <v>1990</v>
      </c>
      <c r="F12" s="201">
        <v>10.844</v>
      </c>
      <c r="G12" s="207">
        <v>5.622036</v>
      </c>
      <c r="H12" s="207">
        <v>5.221964</v>
      </c>
      <c r="I12" s="207">
        <v>0</v>
      </c>
      <c r="J12" s="7">
        <v>3147.18</v>
      </c>
      <c r="K12" s="235">
        <f t="shared" si="0"/>
        <v>0</v>
      </c>
      <c r="L12" s="7">
        <v>3147.18</v>
      </c>
      <c r="M12" s="235">
        <f t="shared" si="2"/>
        <v>0</v>
      </c>
      <c r="N12" s="56">
        <v>152.9535</v>
      </c>
      <c r="O12" s="56">
        <f t="shared" si="3"/>
        <v>0</v>
      </c>
      <c r="P12" s="66">
        <f t="shared" si="4"/>
        <v>0</v>
      </c>
    </row>
    <row r="13" spans="1:16" ht="11.25">
      <c r="A13" s="317"/>
      <c r="B13" s="7">
        <v>8</v>
      </c>
      <c r="C13" s="7"/>
      <c r="D13" s="7">
        <v>32</v>
      </c>
      <c r="E13" s="7">
        <v>1990</v>
      </c>
      <c r="F13" s="201">
        <v>12.034</v>
      </c>
      <c r="G13" s="207">
        <v>5.304</v>
      </c>
      <c r="H13" s="207">
        <v>6.73</v>
      </c>
      <c r="I13" s="207">
        <v>0</v>
      </c>
      <c r="J13" s="7">
        <v>3147.18</v>
      </c>
      <c r="K13" s="235">
        <f t="shared" si="0"/>
        <v>0</v>
      </c>
      <c r="L13" s="7">
        <v>3147.18</v>
      </c>
      <c r="M13" s="235">
        <f t="shared" si="2"/>
        <v>0</v>
      </c>
      <c r="N13" s="56">
        <v>152.9535</v>
      </c>
      <c r="O13" s="56">
        <f t="shared" si="3"/>
        <v>0</v>
      </c>
      <c r="P13" s="66">
        <f t="shared" si="4"/>
        <v>0</v>
      </c>
    </row>
    <row r="14" spans="1:16" ht="11.25">
      <c r="A14" s="317"/>
      <c r="B14" s="7">
        <v>9</v>
      </c>
      <c r="C14" s="7"/>
      <c r="D14" s="7">
        <v>32</v>
      </c>
      <c r="E14" s="7">
        <v>1990</v>
      </c>
      <c r="F14" s="201">
        <v>12.043</v>
      </c>
      <c r="G14" s="207">
        <v>5.8395</v>
      </c>
      <c r="H14" s="207">
        <v>6.2035</v>
      </c>
      <c r="I14" s="207">
        <v>0</v>
      </c>
      <c r="J14" s="7">
        <v>3147.18</v>
      </c>
      <c r="K14" s="235">
        <f t="shared" si="0"/>
        <v>0</v>
      </c>
      <c r="L14" s="7">
        <v>3147.18</v>
      </c>
      <c r="M14" s="235">
        <f t="shared" si="2"/>
        <v>0</v>
      </c>
      <c r="N14" s="56">
        <v>152.9535</v>
      </c>
      <c r="O14" s="56">
        <f t="shared" si="3"/>
        <v>0</v>
      </c>
      <c r="P14" s="66">
        <f t="shared" si="4"/>
        <v>0</v>
      </c>
    </row>
    <row r="15" spans="1:16" ht="11.25">
      <c r="A15" s="317"/>
      <c r="B15" s="7">
        <v>10</v>
      </c>
      <c r="C15" s="7"/>
      <c r="D15" s="7">
        <v>32</v>
      </c>
      <c r="E15" s="7">
        <v>1990</v>
      </c>
      <c r="F15" s="201">
        <v>42.295</v>
      </c>
      <c r="G15" s="207">
        <v>5.5845</v>
      </c>
      <c r="H15" s="207">
        <v>4.96</v>
      </c>
      <c r="I15" s="207">
        <v>31.7505</v>
      </c>
      <c r="J15" s="7">
        <v>3147.18</v>
      </c>
      <c r="K15" s="235">
        <f t="shared" si="0"/>
        <v>31.7505</v>
      </c>
      <c r="L15" s="7">
        <v>3147.18</v>
      </c>
      <c r="M15" s="235">
        <f t="shared" si="2"/>
        <v>0.010088555468705317</v>
      </c>
      <c r="N15" s="56">
        <v>152.9535</v>
      </c>
      <c r="O15" s="56">
        <f t="shared" si="3"/>
        <v>1.5430798688826186</v>
      </c>
      <c r="P15" s="66">
        <f t="shared" si="4"/>
        <v>92.58479213295712</v>
      </c>
    </row>
    <row r="16" spans="1:16" ht="11.25">
      <c r="A16" s="317"/>
      <c r="B16" s="7">
        <v>11</v>
      </c>
      <c r="C16" s="7"/>
      <c r="D16" s="7">
        <v>32</v>
      </c>
      <c r="E16" s="7">
        <v>1990</v>
      </c>
      <c r="F16" s="201">
        <v>87.736</v>
      </c>
      <c r="G16" s="207">
        <v>6.4005</v>
      </c>
      <c r="H16" s="207">
        <v>4.96</v>
      </c>
      <c r="I16" s="207">
        <v>76.3755</v>
      </c>
      <c r="J16" s="7">
        <v>3147.18</v>
      </c>
      <c r="K16" s="235">
        <f t="shared" si="0"/>
        <v>76.3755</v>
      </c>
      <c r="L16" s="7">
        <v>3147.18</v>
      </c>
      <c r="M16" s="235">
        <f t="shared" si="2"/>
        <v>0.02426791603912074</v>
      </c>
      <c r="N16" s="56">
        <v>152.9535</v>
      </c>
      <c r="O16" s="56">
        <f t="shared" si="3"/>
        <v>3.7118626958896535</v>
      </c>
      <c r="P16" s="66">
        <f t="shared" si="4"/>
        <v>222.71176175337922</v>
      </c>
    </row>
    <row r="17" spans="1:16" ht="12" thickBot="1">
      <c r="A17" s="334"/>
      <c r="B17" s="129">
        <v>12</v>
      </c>
      <c r="C17" s="129"/>
      <c r="D17" s="129">
        <v>32</v>
      </c>
      <c r="E17" s="129">
        <v>1990</v>
      </c>
      <c r="F17" s="202">
        <v>85.446</v>
      </c>
      <c r="G17" s="208">
        <v>7.0635</v>
      </c>
      <c r="H17" s="208">
        <v>4.96</v>
      </c>
      <c r="I17" s="208">
        <v>73.4225</v>
      </c>
      <c r="J17" s="129">
        <v>3147.18</v>
      </c>
      <c r="K17" s="236">
        <f t="shared" si="0"/>
        <v>73.4225</v>
      </c>
      <c r="L17" s="129">
        <v>3147.18</v>
      </c>
      <c r="M17" s="236">
        <f t="shared" si="2"/>
        <v>0.023329615719469496</v>
      </c>
      <c r="N17" s="73">
        <v>152.9535</v>
      </c>
      <c r="O17" s="73">
        <f t="shared" si="3"/>
        <v>3.5683463779478775</v>
      </c>
      <c r="P17" s="272">
        <f t="shared" si="4"/>
        <v>214.10078267687265</v>
      </c>
    </row>
    <row r="18" spans="1:16" ht="11.25" customHeight="1">
      <c r="A18" s="319" t="s">
        <v>24</v>
      </c>
      <c r="B18" s="16">
        <v>1</v>
      </c>
      <c r="C18" s="16"/>
      <c r="D18" s="16">
        <v>32</v>
      </c>
      <c r="E18" s="16">
        <v>1990</v>
      </c>
      <c r="F18" s="209">
        <v>98.42</v>
      </c>
      <c r="G18" s="210">
        <v>7.8285</v>
      </c>
      <c r="H18" s="210">
        <v>4.96</v>
      </c>
      <c r="I18" s="210">
        <v>85.6315</v>
      </c>
      <c r="J18" s="16">
        <v>3147.18</v>
      </c>
      <c r="K18" s="237">
        <f t="shared" si="0"/>
        <v>85.6315</v>
      </c>
      <c r="L18" s="16">
        <v>3147.18</v>
      </c>
      <c r="M18" s="237">
        <f t="shared" si="1"/>
        <v>0.02720896167362528</v>
      </c>
      <c r="N18" s="58">
        <v>152.9535</v>
      </c>
      <c r="O18" s="58">
        <f t="shared" si="3"/>
        <v>4.161705919346844</v>
      </c>
      <c r="P18" s="67">
        <f t="shared" si="4"/>
        <v>249.70235516081067</v>
      </c>
    </row>
    <row r="19" spans="1:16" ht="11.25">
      <c r="A19" s="320"/>
      <c r="B19" s="8">
        <v>2</v>
      </c>
      <c r="C19" s="8"/>
      <c r="D19" s="8">
        <v>32</v>
      </c>
      <c r="E19" s="8">
        <v>1990</v>
      </c>
      <c r="F19" s="211">
        <v>80.751</v>
      </c>
      <c r="G19" s="212">
        <v>7.0125</v>
      </c>
      <c r="H19" s="212">
        <v>4.96</v>
      </c>
      <c r="I19" s="212">
        <v>68.7785</v>
      </c>
      <c r="J19" s="8">
        <v>3147.18</v>
      </c>
      <c r="K19" s="238">
        <f t="shared" si="0"/>
        <v>68.7785</v>
      </c>
      <c r="L19" s="8">
        <v>3147.18</v>
      </c>
      <c r="M19" s="238">
        <f t="shared" si="1"/>
        <v>0.021854008985822227</v>
      </c>
      <c r="N19" s="59">
        <v>152.9535</v>
      </c>
      <c r="O19" s="59">
        <f t="shared" si="3"/>
        <v>3.34264716341296</v>
      </c>
      <c r="P19" s="68">
        <f t="shared" si="4"/>
        <v>200.5588298047776</v>
      </c>
    </row>
    <row r="20" spans="1:16" ht="11.25">
      <c r="A20" s="320"/>
      <c r="B20" s="8">
        <v>3</v>
      </c>
      <c r="C20" s="8"/>
      <c r="D20" s="8">
        <v>32</v>
      </c>
      <c r="E20" s="8">
        <v>1990</v>
      </c>
      <c r="F20" s="211">
        <v>69.836</v>
      </c>
      <c r="G20" s="212">
        <v>6.12</v>
      </c>
      <c r="H20" s="212">
        <v>4.96</v>
      </c>
      <c r="I20" s="212">
        <v>58.756</v>
      </c>
      <c r="J20" s="8">
        <v>3147.18</v>
      </c>
      <c r="K20" s="238">
        <f t="shared" si="0"/>
        <v>58.756</v>
      </c>
      <c r="L20" s="8">
        <v>3147.18</v>
      </c>
      <c r="M20" s="238">
        <f t="shared" si="1"/>
        <v>0.018669411981519966</v>
      </c>
      <c r="N20" s="59">
        <v>152.9535</v>
      </c>
      <c r="O20" s="59">
        <f t="shared" si="3"/>
        <v>2.855551905515414</v>
      </c>
      <c r="P20" s="68">
        <f t="shared" si="4"/>
        <v>171.33311433092484</v>
      </c>
    </row>
    <row r="21" spans="1:16" ht="11.25">
      <c r="A21" s="320"/>
      <c r="B21" s="8">
        <v>4</v>
      </c>
      <c r="C21" s="8"/>
      <c r="D21" s="8">
        <v>32</v>
      </c>
      <c r="E21" s="8">
        <v>1990</v>
      </c>
      <c r="F21" s="211">
        <v>45.185</v>
      </c>
      <c r="G21" s="212">
        <v>7.752</v>
      </c>
      <c r="H21" s="212">
        <v>4.96</v>
      </c>
      <c r="I21" s="212">
        <v>32.473</v>
      </c>
      <c r="J21" s="8">
        <v>3147.18</v>
      </c>
      <c r="K21" s="238">
        <f t="shared" si="0"/>
        <v>32.473</v>
      </c>
      <c r="L21" s="8">
        <v>3147.18</v>
      </c>
      <c r="M21" s="238">
        <f t="shared" si="1"/>
        <v>0.010318126068416806</v>
      </c>
      <c r="N21" s="59">
        <v>152.9535</v>
      </c>
      <c r="O21" s="59">
        <f t="shared" si="3"/>
        <v>1.5781934956055899</v>
      </c>
      <c r="P21" s="68">
        <f t="shared" si="4"/>
        <v>94.6916097363354</v>
      </c>
    </row>
    <row r="22" spans="1:16" ht="11.25">
      <c r="A22" s="320"/>
      <c r="B22" s="8">
        <v>5</v>
      </c>
      <c r="C22" s="8"/>
      <c r="D22" s="8">
        <v>32</v>
      </c>
      <c r="E22" s="8">
        <v>1990</v>
      </c>
      <c r="F22" s="211">
        <v>14.209</v>
      </c>
      <c r="G22" s="212">
        <v>6.63</v>
      </c>
      <c r="H22" s="212">
        <v>7.579</v>
      </c>
      <c r="I22" s="212">
        <v>0</v>
      </c>
      <c r="J22" s="8">
        <v>3147.18</v>
      </c>
      <c r="K22" s="238">
        <f t="shared" si="0"/>
        <v>0</v>
      </c>
      <c r="L22" s="8">
        <v>3147.18</v>
      </c>
      <c r="M22" s="238">
        <f t="shared" si="1"/>
        <v>0</v>
      </c>
      <c r="N22" s="59">
        <v>152.9535</v>
      </c>
      <c r="O22" s="59">
        <f t="shared" si="3"/>
        <v>0</v>
      </c>
      <c r="P22" s="68">
        <f t="shared" si="4"/>
        <v>0</v>
      </c>
    </row>
    <row r="23" spans="1:16" ht="11.25">
      <c r="A23" s="320"/>
      <c r="B23" s="8">
        <v>6</v>
      </c>
      <c r="C23" s="8"/>
      <c r="D23" s="8">
        <v>32</v>
      </c>
      <c r="E23" s="8">
        <v>1990</v>
      </c>
      <c r="F23" s="211">
        <v>11.969</v>
      </c>
      <c r="G23" s="212">
        <v>6.477</v>
      </c>
      <c r="H23" s="212">
        <v>5.492</v>
      </c>
      <c r="I23" s="212">
        <v>0</v>
      </c>
      <c r="J23" s="8">
        <v>3147.18</v>
      </c>
      <c r="K23" s="238">
        <f t="shared" si="0"/>
        <v>0</v>
      </c>
      <c r="L23" s="8">
        <v>3147.18</v>
      </c>
      <c r="M23" s="238">
        <f t="shared" si="1"/>
        <v>0</v>
      </c>
      <c r="N23" s="59">
        <v>152.9535</v>
      </c>
      <c r="O23" s="59">
        <f t="shared" si="3"/>
        <v>0</v>
      </c>
      <c r="P23" s="68">
        <f t="shared" si="4"/>
        <v>0</v>
      </c>
    </row>
    <row r="24" spans="1:16" ht="11.25">
      <c r="A24" s="320"/>
      <c r="B24" s="8">
        <v>7</v>
      </c>
      <c r="C24" s="8"/>
      <c r="D24" s="8">
        <v>32</v>
      </c>
      <c r="E24" s="8">
        <v>1990</v>
      </c>
      <c r="F24" s="211">
        <v>11.447</v>
      </c>
      <c r="G24" s="212">
        <v>4.794</v>
      </c>
      <c r="H24" s="212">
        <v>6.653</v>
      </c>
      <c r="I24" s="212">
        <v>0</v>
      </c>
      <c r="J24" s="8">
        <v>3147.18</v>
      </c>
      <c r="K24" s="238">
        <f t="shared" si="0"/>
        <v>0</v>
      </c>
      <c r="L24" s="8">
        <v>3147.18</v>
      </c>
      <c r="M24" s="238">
        <f t="shared" si="1"/>
        <v>0</v>
      </c>
      <c r="N24" s="59">
        <v>152.9535</v>
      </c>
      <c r="O24" s="59">
        <f t="shared" si="3"/>
        <v>0</v>
      </c>
      <c r="P24" s="68">
        <f t="shared" si="4"/>
        <v>0</v>
      </c>
    </row>
    <row r="25" spans="1:16" ht="11.25">
      <c r="A25" s="320"/>
      <c r="B25" s="8">
        <v>8</v>
      </c>
      <c r="C25" s="8"/>
      <c r="D25" s="8">
        <v>32</v>
      </c>
      <c r="E25" s="8">
        <v>1990</v>
      </c>
      <c r="F25" s="211">
        <v>11.028</v>
      </c>
      <c r="G25" s="212">
        <v>5.151</v>
      </c>
      <c r="H25" s="212">
        <v>5.877</v>
      </c>
      <c r="I25" s="212">
        <v>0</v>
      </c>
      <c r="J25" s="8">
        <v>3147.18</v>
      </c>
      <c r="K25" s="238">
        <f t="shared" si="0"/>
        <v>0</v>
      </c>
      <c r="L25" s="8">
        <v>3147.18</v>
      </c>
      <c r="M25" s="238">
        <f t="shared" si="1"/>
        <v>0</v>
      </c>
      <c r="N25" s="59">
        <v>236.88</v>
      </c>
      <c r="O25" s="59">
        <f t="shared" si="3"/>
        <v>0</v>
      </c>
      <c r="P25" s="68">
        <f t="shared" si="4"/>
        <v>0</v>
      </c>
    </row>
    <row r="26" spans="1:16" ht="11.25">
      <c r="A26" s="320"/>
      <c r="B26" s="8">
        <v>9</v>
      </c>
      <c r="C26" s="8"/>
      <c r="D26" s="8">
        <v>32</v>
      </c>
      <c r="E26" s="8">
        <v>1990</v>
      </c>
      <c r="F26" s="211">
        <v>10.619</v>
      </c>
      <c r="G26" s="212">
        <v>5.2785</v>
      </c>
      <c r="H26" s="212">
        <v>5.3405</v>
      </c>
      <c r="I26" s="212">
        <v>0</v>
      </c>
      <c r="J26" s="8">
        <v>3147.18</v>
      </c>
      <c r="K26" s="238">
        <f t="shared" si="0"/>
        <v>0</v>
      </c>
      <c r="L26" s="8">
        <v>3147.18</v>
      </c>
      <c r="M26" s="238">
        <f t="shared" si="1"/>
        <v>0</v>
      </c>
      <c r="N26" s="59">
        <v>236.88</v>
      </c>
      <c r="O26" s="59">
        <f t="shared" si="3"/>
        <v>0</v>
      </c>
      <c r="P26" s="68">
        <f t="shared" si="4"/>
        <v>0</v>
      </c>
    </row>
    <row r="27" spans="1:16" ht="11.25">
      <c r="A27" s="320"/>
      <c r="B27" s="8">
        <v>10</v>
      </c>
      <c r="C27" s="8"/>
      <c r="D27" s="8">
        <v>32</v>
      </c>
      <c r="E27" s="8">
        <v>1990</v>
      </c>
      <c r="F27" s="211">
        <v>22.576</v>
      </c>
      <c r="G27" s="212">
        <v>6.6045</v>
      </c>
      <c r="H27" s="212">
        <v>4.96</v>
      </c>
      <c r="I27" s="212">
        <v>11.0115</v>
      </c>
      <c r="J27" s="8">
        <v>3147.18</v>
      </c>
      <c r="K27" s="238">
        <f t="shared" si="0"/>
        <v>11.0115</v>
      </c>
      <c r="L27" s="8">
        <v>3147.18</v>
      </c>
      <c r="M27" s="238">
        <f t="shared" si="1"/>
        <v>0.003498846586467886</v>
      </c>
      <c r="N27" s="59">
        <v>236.88</v>
      </c>
      <c r="O27" s="59">
        <f t="shared" si="3"/>
        <v>0.8288067794025128</v>
      </c>
      <c r="P27" s="68">
        <f t="shared" si="4"/>
        <v>49.72840676415077</v>
      </c>
    </row>
    <row r="28" spans="1:16" ht="11.25">
      <c r="A28" s="320"/>
      <c r="B28" s="8">
        <v>11</v>
      </c>
      <c r="C28" s="8"/>
      <c r="D28" s="8">
        <v>32</v>
      </c>
      <c r="E28" s="8">
        <v>1990</v>
      </c>
      <c r="F28" s="211">
        <v>50.514</v>
      </c>
      <c r="G28" s="212">
        <v>6.5535</v>
      </c>
      <c r="H28" s="212">
        <v>4.96</v>
      </c>
      <c r="I28" s="212">
        <v>39.0005</v>
      </c>
      <c r="J28" s="8">
        <v>3147.18</v>
      </c>
      <c r="K28" s="238">
        <f t="shared" si="0"/>
        <v>39.0005</v>
      </c>
      <c r="L28" s="8">
        <v>3147.18</v>
      </c>
      <c r="M28" s="238">
        <f t="shared" si="1"/>
        <v>0.012392205085187376</v>
      </c>
      <c r="N28" s="59">
        <v>236.88</v>
      </c>
      <c r="O28" s="59">
        <f t="shared" si="3"/>
        <v>2.9354655405791856</v>
      </c>
      <c r="P28" s="68">
        <f t="shared" si="4"/>
        <v>176.12793243475113</v>
      </c>
    </row>
    <row r="29" spans="1:16" ht="13.5" customHeight="1" thickBot="1">
      <c r="A29" s="329"/>
      <c r="B29" s="117">
        <v>12</v>
      </c>
      <c r="C29" s="117"/>
      <c r="D29" s="117">
        <v>32</v>
      </c>
      <c r="E29" s="117">
        <v>1990</v>
      </c>
      <c r="F29" s="213">
        <v>60.725</v>
      </c>
      <c r="G29" s="214">
        <v>5.9415</v>
      </c>
      <c r="H29" s="214">
        <v>4.96</v>
      </c>
      <c r="I29" s="214">
        <v>49.8235</v>
      </c>
      <c r="J29" s="117">
        <v>3147.18</v>
      </c>
      <c r="K29" s="239">
        <f t="shared" si="0"/>
        <v>49.8235</v>
      </c>
      <c r="L29" s="117">
        <v>3147.18</v>
      </c>
      <c r="M29" s="239">
        <f t="shared" si="1"/>
        <v>0.015831156781626728</v>
      </c>
      <c r="N29" s="84">
        <v>236.88</v>
      </c>
      <c r="O29" s="84">
        <f t="shared" si="3"/>
        <v>3.7500844184317392</v>
      </c>
      <c r="P29" s="85">
        <f t="shared" si="4"/>
        <v>225.00506510590435</v>
      </c>
    </row>
    <row r="30" spans="1:16" ht="11.25" customHeight="1">
      <c r="A30" s="322" t="s">
        <v>25</v>
      </c>
      <c r="B30" s="17">
        <v>1</v>
      </c>
      <c r="C30" s="17"/>
      <c r="D30" s="17">
        <v>32</v>
      </c>
      <c r="E30" s="17">
        <v>1990</v>
      </c>
      <c r="F30" s="215">
        <v>60.951</v>
      </c>
      <c r="G30" s="216">
        <v>6.681</v>
      </c>
      <c r="H30" s="216">
        <v>4.96</v>
      </c>
      <c r="I30" s="216">
        <v>49.31</v>
      </c>
      <c r="J30" s="17">
        <v>3147.18</v>
      </c>
      <c r="K30" s="240">
        <f t="shared" si="0"/>
        <v>49.31</v>
      </c>
      <c r="L30" s="17">
        <v>3147.18</v>
      </c>
      <c r="M30" s="240">
        <f t="shared" si="1"/>
        <v>0.01566799483982486</v>
      </c>
      <c r="N30" s="60">
        <v>236.88</v>
      </c>
      <c r="O30" s="60">
        <f t="shared" si="3"/>
        <v>3.7114346176577127</v>
      </c>
      <c r="P30" s="69">
        <f t="shared" si="4"/>
        <v>222.68607705946275</v>
      </c>
    </row>
    <row r="31" spans="1:16" ht="11.25">
      <c r="A31" s="323"/>
      <c r="B31" s="9">
        <v>2</v>
      </c>
      <c r="C31" s="9"/>
      <c r="D31" s="9">
        <v>32</v>
      </c>
      <c r="E31" s="9">
        <v>1990</v>
      </c>
      <c r="F31" s="217">
        <v>68.379</v>
      </c>
      <c r="G31" s="218">
        <v>5.355</v>
      </c>
      <c r="H31" s="218">
        <v>4.96</v>
      </c>
      <c r="I31" s="218">
        <v>58.064</v>
      </c>
      <c r="J31" s="9">
        <v>3147.18</v>
      </c>
      <c r="K31" s="241">
        <f t="shared" si="0"/>
        <v>58.064</v>
      </c>
      <c r="L31" s="9">
        <v>3147.18</v>
      </c>
      <c r="M31" s="241">
        <f t="shared" si="1"/>
        <v>0.018449532597436435</v>
      </c>
      <c r="N31" s="61">
        <v>236.88</v>
      </c>
      <c r="O31" s="61">
        <f t="shared" si="3"/>
        <v>4.370325281680743</v>
      </c>
      <c r="P31" s="70">
        <f t="shared" si="4"/>
        <v>262.21951690084455</v>
      </c>
    </row>
    <row r="32" spans="1:16" ht="11.25">
      <c r="A32" s="323"/>
      <c r="B32" s="9">
        <v>3</v>
      </c>
      <c r="C32" s="9"/>
      <c r="D32" s="9">
        <v>32</v>
      </c>
      <c r="E32" s="9">
        <v>1990</v>
      </c>
      <c r="F32" s="217">
        <v>55.18</v>
      </c>
      <c r="G32" s="218">
        <v>5.559</v>
      </c>
      <c r="H32" s="218">
        <v>4.96</v>
      </c>
      <c r="I32" s="218">
        <v>44.661</v>
      </c>
      <c r="J32" s="9">
        <v>3147.18</v>
      </c>
      <c r="K32" s="241">
        <f t="shared" si="0"/>
        <v>44.661</v>
      </c>
      <c r="L32" s="9">
        <v>3147.18</v>
      </c>
      <c r="M32" s="241">
        <f t="shared" si="1"/>
        <v>0.01419079938230416</v>
      </c>
      <c r="N32" s="61">
        <v>236.88</v>
      </c>
      <c r="O32" s="61">
        <f t="shared" si="3"/>
        <v>3.361516557680209</v>
      </c>
      <c r="P32" s="70">
        <f t="shared" si="4"/>
        <v>201.69099346081254</v>
      </c>
    </row>
    <row r="33" spans="1:16" ht="11.25">
      <c r="A33" s="323"/>
      <c r="B33" s="9">
        <v>4</v>
      </c>
      <c r="C33" s="9"/>
      <c r="D33" s="9">
        <v>32</v>
      </c>
      <c r="E33" s="9">
        <v>1990</v>
      </c>
      <c r="F33" s="217">
        <v>22.899</v>
      </c>
      <c r="G33" s="218">
        <v>5.712</v>
      </c>
      <c r="H33" s="218">
        <v>4.96</v>
      </c>
      <c r="I33" s="218">
        <v>12.227</v>
      </c>
      <c r="J33" s="9">
        <v>3147.18</v>
      </c>
      <c r="K33" s="241">
        <f t="shared" si="0"/>
        <v>12.227</v>
      </c>
      <c r="L33" s="9">
        <v>3147.18</v>
      </c>
      <c r="M33" s="241">
        <f t="shared" si="1"/>
        <v>0.0038850653601001533</v>
      </c>
      <c r="N33" s="61">
        <v>236.88</v>
      </c>
      <c r="O33" s="61">
        <f t="shared" si="3"/>
        <v>0.9202942825005243</v>
      </c>
      <c r="P33" s="70">
        <f t="shared" si="4"/>
        <v>55.217656950031454</v>
      </c>
    </row>
    <row r="34" spans="1:16" ht="11.25">
      <c r="A34" s="323"/>
      <c r="B34" s="9">
        <v>5</v>
      </c>
      <c r="C34" s="9"/>
      <c r="D34" s="9">
        <v>32</v>
      </c>
      <c r="E34" s="9">
        <v>1990</v>
      </c>
      <c r="F34" s="217">
        <v>14.069</v>
      </c>
      <c r="G34" s="218">
        <v>6.885</v>
      </c>
      <c r="H34" s="218">
        <v>7.184</v>
      </c>
      <c r="I34" s="218">
        <v>0</v>
      </c>
      <c r="J34" s="9">
        <v>3147.18</v>
      </c>
      <c r="K34" s="241">
        <f t="shared" si="0"/>
        <v>0</v>
      </c>
      <c r="L34" s="9">
        <v>3147.18</v>
      </c>
      <c r="M34" s="241">
        <f t="shared" si="1"/>
        <v>0</v>
      </c>
      <c r="N34" s="61">
        <v>236.88</v>
      </c>
      <c r="O34" s="61">
        <f t="shared" si="3"/>
        <v>0</v>
      </c>
      <c r="P34" s="70">
        <f t="shared" si="4"/>
        <v>0</v>
      </c>
    </row>
    <row r="35" spans="1:16" ht="11.25">
      <c r="A35" s="323"/>
      <c r="B35" s="9">
        <v>6</v>
      </c>
      <c r="C35" s="9"/>
      <c r="D35" s="9">
        <v>32</v>
      </c>
      <c r="E35" s="9">
        <v>1990</v>
      </c>
      <c r="F35" s="217">
        <v>10.856</v>
      </c>
      <c r="G35" s="218">
        <v>4.437</v>
      </c>
      <c r="H35" s="218">
        <v>6.419</v>
      </c>
      <c r="I35" s="218">
        <v>0</v>
      </c>
      <c r="J35" s="9">
        <v>3147.18</v>
      </c>
      <c r="K35" s="241">
        <f t="shared" si="0"/>
        <v>0</v>
      </c>
      <c r="L35" s="9">
        <v>3147.18</v>
      </c>
      <c r="M35" s="241">
        <f t="shared" si="1"/>
        <v>0</v>
      </c>
      <c r="N35" s="61">
        <v>236.88</v>
      </c>
      <c r="O35" s="61">
        <f t="shared" si="3"/>
        <v>0</v>
      </c>
      <c r="P35" s="70">
        <f t="shared" si="4"/>
        <v>0</v>
      </c>
    </row>
    <row r="36" spans="1:16" ht="11.25">
      <c r="A36" s="323"/>
      <c r="B36" s="9">
        <v>7</v>
      </c>
      <c r="C36" s="9"/>
      <c r="D36" s="9">
        <v>32</v>
      </c>
      <c r="E36" s="9">
        <v>1990</v>
      </c>
      <c r="F36" s="217">
        <v>10.329</v>
      </c>
      <c r="G36" s="218">
        <v>3.876</v>
      </c>
      <c r="H36" s="218">
        <v>6.453</v>
      </c>
      <c r="I36" s="218">
        <v>0</v>
      </c>
      <c r="J36" s="9">
        <v>3147.18</v>
      </c>
      <c r="K36" s="241">
        <f t="shared" si="0"/>
        <v>0</v>
      </c>
      <c r="L36" s="9">
        <v>3147.18</v>
      </c>
      <c r="M36" s="241">
        <f t="shared" si="1"/>
        <v>0</v>
      </c>
      <c r="N36" s="61">
        <v>236.88</v>
      </c>
      <c r="O36" s="61">
        <f t="shared" si="3"/>
        <v>0</v>
      </c>
      <c r="P36" s="70">
        <f t="shared" si="4"/>
        <v>0</v>
      </c>
    </row>
    <row r="37" spans="1:16" ht="11.25">
      <c r="A37" s="323"/>
      <c r="B37" s="9">
        <v>8</v>
      </c>
      <c r="C37" s="9"/>
      <c r="D37" s="9">
        <v>32</v>
      </c>
      <c r="E37" s="9">
        <v>1990</v>
      </c>
      <c r="F37" s="217">
        <v>11.275</v>
      </c>
      <c r="G37" s="218">
        <v>4.692</v>
      </c>
      <c r="H37" s="218">
        <v>6.583</v>
      </c>
      <c r="I37" s="218">
        <v>0</v>
      </c>
      <c r="J37" s="9">
        <v>3147.18</v>
      </c>
      <c r="K37" s="241">
        <f t="shared" si="0"/>
        <v>0</v>
      </c>
      <c r="L37" s="9">
        <v>3147.18</v>
      </c>
      <c r="M37" s="241">
        <f t="shared" si="1"/>
        <v>0</v>
      </c>
      <c r="N37" s="61">
        <v>236.88</v>
      </c>
      <c r="O37" s="61">
        <f t="shared" si="3"/>
        <v>0</v>
      </c>
      <c r="P37" s="70">
        <f t="shared" si="4"/>
        <v>0</v>
      </c>
    </row>
    <row r="38" spans="1:16" ht="11.25">
      <c r="A38" s="323"/>
      <c r="B38" s="9">
        <v>9</v>
      </c>
      <c r="C38" s="9"/>
      <c r="D38" s="9">
        <v>32</v>
      </c>
      <c r="E38" s="9">
        <v>1990</v>
      </c>
      <c r="F38" s="217">
        <v>12.601</v>
      </c>
      <c r="G38" s="218">
        <v>5.355</v>
      </c>
      <c r="H38" s="218">
        <v>7.246</v>
      </c>
      <c r="I38" s="218">
        <v>0</v>
      </c>
      <c r="J38" s="9">
        <v>3147.18</v>
      </c>
      <c r="K38" s="241">
        <f t="shared" si="0"/>
        <v>0</v>
      </c>
      <c r="L38" s="9">
        <v>3147.18</v>
      </c>
      <c r="M38" s="241">
        <f t="shared" si="1"/>
        <v>0</v>
      </c>
      <c r="N38" s="61">
        <v>245.904</v>
      </c>
      <c r="O38" s="61">
        <f t="shared" si="3"/>
        <v>0</v>
      </c>
      <c r="P38" s="70">
        <f t="shared" si="4"/>
        <v>0</v>
      </c>
    </row>
    <row r="39" spans="1:16" ht="11.25">
      <c r="A39" s="323"/>
      <c r="B39" s="9">
        <v>10</v>
      </c>
      <c r="C39" s="9"/>
      <c r="D39" s="9">
        <v>32</v>
      </c>
      <c r="E39" s="9">
        <v>1990</v>
      </c>
      <c r="F39" s="217">
        <v>40.523</v>
      </c>
      <c r="G39" s="218">
        <v>6.2475</v>
      </c>
      <c r="H39" s="218">
        <v>4.913344</v>
      </c>
      <c r="I39" s="218">
        <v>29.362156</v>
      </c>
      <c r="J39" s="9">
        <v>3147.18</v>
      </c>
      <c r="K39" s="241">
        <f t="shared" si="0"/>
        <v>29.362156</v>
      </c>
      <c r="L39" s="9">
        <v>3147.18</v>
      </c>
      <c r="M39" s="241">
        <f t="shared" si="1"/>
        <v>0.00932967164254984</v>
      </c>
      <c r="N39" s="61">
        <v>192.494</v>
      </c>
      <c r="O39" s="61">
        <f t="shared" si="3"/>
        <v>1.7959058131609889</v>
      </c>
      <c r="P39" s="70">
        <f t="shared" si="4"/>
        <v>107.75434878965933</v>
      </c>
    </row>
    <row r="40" spans="1:16" ht="11.25">
      <c r="A40" s="323"/>
      <c r="B40" s="9">
        <v>11</v>
      </c>
      <c r="C40" s="9"/>
      <c r="D40" s="9">
        <v>32</v>
      </c>
      <c r="E40" s="9">
        <v>1990</v>
      </c>
      <c r="F40" s="217">
        <v>46.059</v>
      </c>
      <c r="G40" s="218">
        <v>5.5335</v>
      </c>
      <c r="H40" s="218">
        <v>4.96</v>
      </c>
      <c r="I40" s="218">
        <v>35.5655</v>
      </c>
      <c r="J40" s="9">
        <v>3147.18</v>
      </c>
      <c r="K40" s="241">
        <f t="shared" si="0"/>
        <v>35.5655</v>
      </c>
      <c r="L40" s="9">
        <v>3147.18</v>
      </c>
      <c r="M40" s="241">
        <f t="shared" si="1"/>
        <v>0.011300751784136911</v>
      </c>
      <c r="N40" s="61">
        <v>192.494</v>
      </c>
      <c r="O40" s="61">
        <f t="shared" si="3"/>
        <v>2.1753269139356504</v>
      </c>
      <c r="P40" s="70">
        <f t="shared" si="4"/>
        <v>130.51961483613903</v>
      </c>
    </row>
    <row r="41" spans="1:16" ht="12" thickBot="1">
      <c r="A41" s="331"/>
      <c r="B41" s="110">
        <v>12</v>
      </c>
      <c r="C41" s="110"/>
      <c r="D41" s="110">
        <v>32</v>
      </c>
      <c r="E41" s="110">
        <v>1990</v>
      </c>
      <c r="F41" s="219">
        <v>69.972</v>
      </c>
      <c r="G41" s="220">
        <v>6.783</v>
      </c>
      <c r="H41" s="220">
        <v>4.96</v>
      </c>
      <c r="I41" s="220">
        <v>58.229</v>
      </c>
      <c r="J41" s="110">
        <v>3147.18</v>
      </c>
      <c r="K41" s="242">
        <f t="shared" si="0"/>
        <v>58.229</v>
      </c>
      <c r="L41" s="110">
        <v>3147.18</v>
      </c>
      <c r="M41" s="242">
        <f t="shared" si="1"/>
        <v>0.01850196048525982</v>
      </c>
      <c r="N41" s="95">
        <v>207.536</v>
      </c>
      <c r="O41" s="95">
        <f t="shared" si="3"/>
        <v>3.8398228712688818</v>
      </c>
      <c r="P41" s="96">
        <f t="shared" si="4"/>
        <v>230.38937227613292</v>
      </c>
    </row>
    <row r="42" spans="1:16" ht="11.25" customHeight="1">
      <c r="A42" s="338" t="s">
        <v>26</v>
      </c>
      <c r="B42" s="199">
        <v>1</v>
      </c>
      <c r="C42" s="199"/>
      <c r="D42" s="199">
        <v>32</v>
      </c>
      <c r="E42" s="199">
        <v>1990</v>
      </c>
      <c r="F42" s="221">
        <v>97.993</v>
      </c>
      <c r="G42" s="222">
        <v>6.324</v>
      </c>
      <c r="H42" s="222">
        <v>4.96</v>
      </c>
      <c r="I42" s="222">
        <v>86.709</v>
      </c>
      <c r="J42" s="199">
        <v>3147.18</v>
      </c>
      <c r="K42" s="243">
        <f t="shared" si="0"/>
        <v>86.709</v>
      </c>
      <c r="L42" s="199">
        <v>3147.18</v>
      </c>
      <c r="M42" s="243">
        <f t="shared" si="1"/>
        <v>0.027551331668350717</v>
      </c>
      <c r="N42" s="62">
        <v>207.536</v>
      </c>
      <c r="O42" s="62">
        <f t="shared" si="3"/>
        <v>5.717893169122834</v>
      </c>
      <c r="P42" s="71">
        <f t="shared" si="4"/>
        <v>343.07359014737006</v>
      </c>
    </row>
    <row r="43" spans="1:16" ht="11.25">
      <c r="A43" s="336"/>
      <c r="B43" s="102">
        <v>2</v>
      </c>
      <c r="C43" s="102"/>
      <c r="D43" s="102">
        <v>32</v>
      </c>
      <c r="E43" s="102">
        <v>1990</v>
      </c>
      <c r="F43" s="223">
        <v>63.785</v>
      </c>
      <c r="G43" s="224">
        <v>5.355</v>
      </c>
      <c r="H43" s="224">
        <v>4.96</v>
      </c>
      <c r="I43" s="224">
        <v>53.47</v>
      </c>
      <c r="J43" s="102">
        <v>3147.18</v>
      </c>
      <c r="K43" s="244">
        <f t="shared" si="0"/>
        <v>53.47</v>
      </c>
      <c r="L43" s="102">
        <v>3147.18</v>
      </c>
      <c r="M43" s="244">
        <f t="shared" si="1"/>
        <v>0.01698981310252353</v>
      </c>
      <c r="N43" s="63">
        <v>219.09</v>
      </c>
      <c r="O43" s="63">
        <f t="shared" si="3"/>
        <v>3.7222981526318804</v>
      </c>
      <c r="P43" s="72">
        <f t="shared" si="4"/>
        <v>223.33788915791283</v>
      </c>
    </row>
    <row r="44" spans="1:16" ht="11.25">
      <c r="A44" s="336"/>
      <c r="B44" s="102">
        <v>3</v>
      </c>
      <c r="C44" s="102"/>
      <c r="D44" s="102">
        <v>32</v>
      </c>
      <c r="E44" s="102">
        <v>1990</v>
      </c>
      <c r="F44" s="223">
        <v>55.016</v>
      </c>
      <c r="G44" s="224">
        <v>7.344</v>
      </c>
      <c r="H44" s="224">
        <v>4.94667</v>
      </c>
      <c r="I44" s="224">
        <v>42.72533</v>
      </c>
      <c r="J44" s="102">
        <v>3147.18</v>
      </c>
      <c r="K44" s="244">
        <f t="shared" si="0"/>
        <v>42.72533</v>
      </c>
      <c r="L44" s="102">
        <v>3147.18</v>
      </c>
      <c r="M44" s="244">
        <f t="shared" si="1"/>
        <v>0.013575750354285425</v>
      </c>
      <c r="N44" s="63">
        <v>219.09</v>
      </c>
      <c r="O44" s="63">
        <f t="shared" si="3"/>
        <v>2.9743111451203936</v>
      </c>
      <c r="P44" s="72">
        <f t="shared" si="4"/>
        <v>178.4586687072236</v>
      </c>
    </row>
    <row r="45" spans="1:16" ht="11.25">
      <c r="A45" s="336"/>
      <c r="B45" s="102">
        <v>4</v>
      </c>
      <c r="C45" s="102"/>
      <c r="D45" s="102">
        <v>32</v>
      </c>
      <c r="E45" s="102">
        <v>1990</v>
      </c>
      <c r="F45" s="223">
        <v>20.107</v>
      </c>
      <c r="G45" s="224">
        <v>6.171</v>
      </c>
      <c r="H45" s="224">
        <v>4.96</v>
      </c>
      <c r="I45" s="224">
        <v>8.976</v>
      </c>
      <c r="J45" s="102">
        <v>3147.18</v>
      </c>
      <c r="K45" s="244">
        <f t="shared" si="0"/>
        <v>8.976</v>
      </c>
      <c r="L45" s="102">
        <v>3147.18</v>
      </c>
      <c r="M45" s="244">
        <f t="shared" si="1"/>
        <v>0.0028520770975921307</v>
      </c>
      <c r="N45" s="63">
        <v>219.09</v>
      </c>
      <c r="O45" s="63">
        <f t="shared" si="3"/>
        <v>0.6248615713114599</v>
      </c>
      <c r="P45" s="72">
        <f t="shared" si="4"/>
        <v>37.491694278687596</v>
      </c>
    </row>
    <row r="46" spans="1:16" ht="11.25">
      <c r="A46" s="336"/>
      <c r="B46" s="102">
        <v>5</v>
      </c>
      <c r="C46" s="102"/>
      <c r="D46" s="102">
        <v>32</v>
      </c>
      <c r="E46" s="102">
        <v>1990</v>
      </c>
      <c r="F46" s="223">
        <v>14.112</v>
      </c>
      <c r="G46" s="224">
        <v>6.4416</v>
      </c>
      <c r="H46" s="224">
        <v>7.6704</v>
      </c>
      <c r="I46" s="224">
        <v>0</v>
      </c>
      <c r="J46" s="102">
        <v>3147.18</v>
      </c>
      <c r="K46" s="244">
        <f t="shared" si="0"/>
        <v>0</v>
      </c>
      <c r="L46" s="102">
        <v>3147.18</v>
      </c>
      <c r="M46" s="244">
        <f t="shared" si="1"/>
        <v>0</v>
      </c>
      <c r="N46" s="63">
        <v>229.99</v>
      </c>
      <c r="O46" s="63">
        <f t="shared" si="3"/>
        <v>0</v>
      </c>
      <c r="P46" s="72">
        <f t="shared" si="4"/>
        <v>0</v>
      </c>
    </row>
    <row r="47" spans="1:16" ht="11.25">
      <c r="A47" s="336"/>
      <c r="B47" s="102">
        <v>6</v>
      </c>
      <c r="C47" s="102"/>
      <c r="D47" s="102">
        <v>32</v>
      </c>
      <c r="E47" s="102">
        <v>1990</v>
      </c>
      <c r="F47" s="223">
        <v>10.328</v>
      </c>
      <c r="G47" s="224">
        <v>5.74376</v>
      </c>
      <c r="H47" s="224">
        <v>4.58424</v>
      </c>
      <c r="I47" s="224">
        <v>0</v>
      </c>
      <c r="J47" s="102">
        <v>3147.18</v>
      </c>
      <c r="K47" s="244">
        <f t="shared" si="0"/>
        <v>0</v>
      </c>
      <c r="L47" s="102">
        <v>3147.18</v>
      </c>
      <c r="M47" s="244">
        <f t="shared" si="1"/>
        <v>0</v>
      </c>
      <c r="N47" s="63">
        <v>229.99</v>
      </c>
      <c r="O47" s="63">
        <f t="shared" si="3"/>
        <v>0</v>
      </c>
      <c r="P47" s="72">
        <f t="shared" si="4"/>
        <v>0</v>
      </c>
    </row>
    <row r="48" spans="1:16" ht="11.25">
      <c r="A48" s="336"/>
      <c r="B48" s="102">
        <v>7</v>
      </c>
      <c r="C48" s="102"/>
      <c r="D48" s="102">
        <v>32</v>
      </c>
      <c r="E48" s="102">
        <v>1990</v>
      </c>
      <c r="F48" s="223">
        <v>10.318</v>
      </c>
      <c r="G48" s="224">
        <v>5.58272</v>
      </c>
      <c r="H48" s="224">
        <v>4.73528</v>
      </c>
      <c r="I48" s="224">
        <v>0</v>
      </c>
      <c r="J48" s="102">
        <v>3147.18</v>
      </c>
      <c r="K48" s="244">
        <f t="shared" si="0"/>
        <v>0</v>
      </c>
      <c r="L48" s="102">
        <v>3147.18</v>
      </c>
      <c r="M48" s="244">
        <f t="shared" si="1"/>
        <v>0</v>
      </c>
      <c r="N48" s="63">
        <v>229.99</v>
      </c>
      <c r="O48" s="63">
        <f t="shared" si="3"/>
        <v>0</v>
      </c>
      <c r="P48" s="72">
        <f t="shared" si="4"/>
        <v>0</v>
      </c>
    </row>
    <row r="49" spans="1:16" ht="11.25">
      <c r="A49" s="336"/>
      <c r="B49" s="102">
        <v>8</v>
      </c>
      <c r="C49" s="102"/>
      <c r="D49" s="102">
        <v>32</v>
      </c>
      <c r="E49" s="102">
        <v>1990</v>
      </c>
      <c r="F49" s="223">
        <v>10.33</v>
      </c>
      <c r="G49" s="224">
        <v>3.67708</v>
      </c>
      <c r="H49" s="224">
        <v>6.65292</v>
      </c>
      <c r="I49" s="224">
        <v>0</v>
      </c>
      <c r="J49" s="102">
        <v>3147.18</v>
      </c>
      <c r="K49" s="244">
        <f t="shared" si="0"/>
        <v>0</v>
      </c>
      <c r="L49" s="102">
        <v>3147.18</v>
      </c>
      <c r="M49" s="244">
        <f t="shared" si="1"/>
        <v>0</v>
      </c>
      <c r="N49" s="63">
        <v>229.99</v>
      </c>
      <c r="O49" s="63">
        <f t="shared" si="3"/>
        <v>0</v>
      </c>
      <c r="P49" s="72">
        <f t="shared" si="4"/>
        <v>0</v>
      </c>
    </row>
    <row r="50" spans="1:16" ht="11.25">
      <c r="A50" s="336"/>
      <c r="B50" s="102">
        <v>9</v>
      </c>
      <c r="C50" s="102"/>
      <c r="D50" s="102">
        <v>32</v>
      </c>
      <c r="E50" s="102">
        <v>1990</v>
      </c>
      <c r="F50" s="223">
        <v>13.118</v>
      </c>
      <c r="G50" s="224">
        <v>4.32124</v>
      </c>
      <c r="H50" s="224">
        <v>8.79676</v>
      </c>
      <c r="I50" s="224">
        <v>0</v>
      </c>
      <c r="J50" s="102">
        <v>3147.18</v>
      </c>
      <c r="K50" s="244">
        <f t="shared" si="0"/>
        <v>0</v>
      </c>
      <c r="L50" s="102">
        <v>3147.18</v>
      </c>
      <c r="M50" s="244">
        <f t="shared" si="1"/>
        <v>0</v>
      </c>
      <c r="N50" s="63">
        <v>229.99</v>
      </c>
      <c r="O50" s="63">
        <f t="shared" si="3"/>
        <v>0</v>
      </c>
      <c r="P50" s="72">
        <f t="shared" si="4"/>
        <v>0</v>
      </c>
    </row>
    <row r="51" spans="1:16" ht="12" thickBot="1">
      <c r="A51" s="337"/>
      <c r="B51" s="114">
        <v>10</v>
      </c>
      <c r="C51" s="114"/>
      <c r="D51" s="114">
        <v>32</v>
      </c>
      <c r="E51" s="114">
        <v>1990</v>
      </c>
      <c r="F51" s="225">
        <v>34.057</v>
      </c>
      <c r="G51" s="226">
        <v>6.49528</v>
      </c>
      <c r="H51" s="226">
        <v>4.96</v>
      </c>
      <c r="I51" s="226">
        <v>22.60172</v>
      </c>
      <c r="J51" s="114">
        <v>3147.18</v>
      </c>
      <c r="K51" s="245">
        <f t="shared" si="0"/>
        <v>22.60172</v>
      </c>
      <c r="L51" s="114">
        <v>3147.18</v>
      </c>
      <c r="M51" s="245">
        <f t="shared" si="1"/>
        <v>0.0071815784289427365</v>
      </c>
      <c r="N51" s="64">
        <v>229.99</v>
      </c>
      <c r="O51" s="64">
        <f t="shared" si="3"/>
        <v>1.65169122287254</v>
      </c>
      <c r="P51" s="65">
        <f t="shared" si="4"/>
        <v>99.1014733723524</v>
      </c>
    </row>
    <row r="53" spans="1:6" ht="12.75">
      <c r="A53" s="18"/>
      <c r="B53" s="227"/>
      <c r="C53" s="228"/>
      <c r="D53" s="228"/>
      <c r="E53" s="227"/>
      <c r="F53" s="229"/>
    </row>
    <row r="54" spans="1:6" ht="12.75">
      <c r="A54" s="20"/>
      <c r="B54" s="230"/>
      <c r="C54" s="228"/>
      <c r="D54" s="228"/>
      <c r="E54" s="227"/>
      <c r="F54" s="229"/>
    </row>
    <row r="55" spans="1:6" ht="12.75">
      <c r="A55" s="20"/>
      <c r="B55" s="230"/>
      <c r="C55" s="227"/>
      <c r="D55" s="227"/>
      <c r="E55" s="227"/>
      <c r="F55" s="229"/>
    </row>
    <row r="56" spans="1:6" ht="12.75">
      <c r="A56" s="20"/>
      <c r="B56" s="231"/>
      <c r="C56" s="231"/>
      <c r="D56" s="231"/>
      <c r="E56" s="231"/>
      <c r="F56" s="229"/>
    </row>
    <row r="57" spans="2:6" ht="11.25">
      <c r="B57" s="232"/>
      <c r="C57" s="233"/>
      <c r="D57" s="232"/>
      <c r="E57" s="232"/>
      <c r="F57" s="229"/>
    </row>
  </sheetData>
  <sheetProtection/>
  <mergeCells count="18">
    <mergeCell ref="A2:P2"/>
    <mergeCell ref="A3:A5"/>
    <mergeCell ref="B3:B5"/>
    <mergeCell ref="C3:C5"/>
    <mergeCell ref="D3:D4"/>
    <mergeCell ref="E3:E4"/>
    <mergeCell ref="F3:I3"/>
    <mergeCell ref="P3:P4"/>
    <mergeCell ref="N3:N4"/>
    <mergeCell ref="O3:O4"/>
    <mergeCell ref="A18:A29"/>
    <mergeCell ref="A30:A41"/>
    <mergeCell ref="A42:A51"/>
    <mergeCell ref="M3:M4"/>
    <mergeCell ref="J3:J4"/>
    <mergeCell ref="K3:K4"/>
    <mergeCell ref="L3:L4"/>
    <mergeCell ref="A6:A17"/>
  </mergeCells>
  <printOptions/>
  <pageMargins left="0.16" right="0.16" top="0.51" bottom="0.8" header="0.74" footer="0.8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B53" sqref="B53:E55"/>
    </sheetView>
  </sheetViews>
  <sheetFormatPr defaultColWidth="9.140625" defaultRowHeight="12.75"/>
  <cols>
    <col min="1" max="1" width="6.8515625" style="1" customWidth="1"/>
    <col min="2" max="2" width="5.57421875" style="11" customWidth="1"/>
    <col min="3" max="3" width="0.13671875" style="10" customWidth="1"/>
    <col min="4" max="4" width="6.28125" style="11" customWidth="1"/>
    <col min="5" max="5" width="7.7109375" style="11" customWidth="1"/>
    <col min="6" max="6" width="9.7109375" style="1" customWidth="1"/>
    <col min="7" max="7" width="10.28125" style="1" customWidth="1"/>
    <col min="8" max="8" width="11.140625" style="1" customWidth="1"/>
    <col min="9" max="9" width="9.8515625" style="1" customWidth="1"/>
    <col min="10" max="10" width="10.140625" style="1" customWidth="1"/>
    <col min="11" max="11" width="12.7109375" style="1" customWidth="1"/>
    <col min="12" max="12" width="8.140625" style="1" customWidth="1"/>
    <col min="13" max="13" width="10.7109375" style="1" customWidth="1"/>
    <col min="14" max="14" width="10.140625" style="1" customWidth="1"/>
    <col min="15" max="15" width="12.140625" style="1" customWidth="1"/>
    <col min="16" max="16" width="13.140625" style="1" customWidth="1"/>
    <col min="17" max="16384" width="9.140625" style="1" customWidth="1"/>
  </cols>
  <sheetData>
    <row r="1" spans="1:16" ht="15.75" customHeight="1" thickBot="1">
      <c r="A1" s="294" t="s">
        <v>32</v>
      </c>
      <c r="B1" s="295"/>
      <c r="C1" s="295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</row>
    <row r="2" spans="1:16" ht="12.75" customHeight="1">
      <c r="A2" s="310" t="s">
        <v>33</v>
      </c>
      <c r="B2" s="313" t="s">
        <v>34</v>
      </c>
      <c r="C2" s="342" t="s">
        <v>2</v>
      </c>
      <c r="D2" s="344" t="s">
        <v>3</v>
      </c>
      <c r="E2" s="296" t="s">
        <v>16</v>
      </c>
      <c r="F2" s="346" t="s">
        <v>12</v>
      </c>
      <c r="G2" s="346"/>
      <c r="H2" s="346"/>
      <c r="I2" s="346"/>
      <c r="J2" s="296" t="s">
        <v>4</v>
      </c>
      <c r="K2" s="296" t="s">
        <v>15</v>
      </c>
      <c r="L2" s="296" t="s">
        <v>5</v>
      </c>
      <c r="M2" s="296" t="s">
        <v>6</v>
      </c>
      <c r="N2" s="296" t="s">
        <v>11</v>
      </c>
      <c r="O2" s="296" t="s">
        <v>19</v>
      </c>
      <c r="P2" s="305" t="s">
        <v>37</v>
      </c>
    </row>
    <row r="3" spans="1:16" s="4" customFormat="1" ht="33.75">
      <c r="A3" s="311"/>
      <c r="B3" s="314"/>
      <c r="C3" s="343"/>
      <c r="D3" s="345"/>
      <c r="E3" s="297"/>
      <c r="F3" s="3" t="s">
        <v>18</v>
      </c>
      <c r="G3" s="3" t="s">
        <v>13</v>
      </c>
      <c r="H3" s="3" t="s">
        <v>17</v>
      </c>
      <c r="I3" s="3" t="s">
        <v>14</v>
      </c>
      <c r="J3" s="297"/>
      <c r="K3" s="297"/>
      <c r="L3" s="297"/>
      <c r="M3" s="297"/>
      <c r="N3" s="297"/>
      <c r="O3" s="297"/>
      <c r="P3" s="306"/>
    </row>
    <row r="4" spans="1:16" s="197" customFormat="1" ht="13.5" customHeight="1" thickBot="1">
      <c r="A4" s="311"/>
      <c r="B4" s="314"/>
      <c r="C4" s="343"/>
      <c r="D4" s="269" t="s">
        <v>7</v>
      </c>
      <c r="E4" s="5" t="s">
        <v>8</v>
      </c>
      <c r="F4" s="5" t="s">
        <v>9</v>
      </c>
      <c r="G4" s="5" t="s">
        <v>9</v>
      </c>
      <c r="H4" s="5" t="s">
        <v>9</v>
      </c>
      <c r="I4" s="5" t="s">
        <v>9</v>
      </c>
      <c r="J4" s="5" t="s">
        <v>21</v>
      </c>
      <c r="K4" s="5" t="s">
        <v>9</v>
      </c>
      <c r="L4" s="5" t="s">
        <v>21</v>
      </c>
      <c r="M4" s="5" t="s">
        <v>20</v>
      </c>
      <c r="N4" s="5" t="s">
        <v>10</v>
      </c>
      <c r="O4" s="5" t="s">
        <v>22</v>
      </c>
      <c r="P4" s="270" t="s">
        <v>38</v>
      </c>
    </row>
    <row r="5" spans="1:16" ht="11.25" customHeight="1">
      <c r="A5" s="316" t="s">
        <v>23</v>
      </c>
      <c r="B5" s="2">
        <v>1</v>
      </c>
      <c r="C5" s="263" t="s">
        <v>35</v>
      </c>
      <c r="D5" s="267">
        <v>30</v>
      </c>
      <c r="E5" s="253" t="s">
        <v>36</v>
      </c>
      <c r="F5" s="254">
        <v>44.625</v>
      </c>
      <c r="G5" s="254">
        <v>4.131</v>
      </c>
      <c r="H5" s="255">
        <v>4.8</v>
      </c>
      <c r="I5" s="254">
        <v>35.694</v>
      </c>
      <c r="J5" s="255">
        <v>1725.33</v>
      </c>
      <c r="K5" s="254">
        <v>35.694</v>
      </c>
      <c r="L5" s="255">
        <v>1725.33</v>
      </c>
      <c r="M5" s="268">
        <f>K5/L5</f>
        <v>0.020688216167341903</v>
      </c>
      <c r="N5" s="255">
        <v>129.2025</v>
      </c>
      <c r="O5" s="255">
        <f>M5*N5</f>
        <v>2.672969249360992</v>
      </c>
      <c r="P5" s="262">
        <f>O5*60</f>
        <v>160.37815496165953</v>
      </c>
    </row>
    <row r="6" spans="1:16" ht="11.25">
      <c r="A6" s="317"/>
      <c r="B6" s="14">
        <v>2</v>
      </c>
      <c r="C6" s="264" t="s">
        <v>35</v>
      </c>
      <c r="D6" s="266">
        <v>30</v>
      </c>
      <c r="E6" s="7" t="s">
        <v>36</v>
      </c>
      <c r="F6" s="26">
        <v>53.117</v>
      </c>
      <c r="G6" s="26">
        <v>4.488</v>
      </c>
      <c r="H6" s="56">
        <v>4.8</v>
      </c>
      <c r="I6" s="26">
        <v>43.829</v>
      </c>
      <c r="J6" s="56">
        <v>1725.33</v>
      </c>
      <c r="K6" s="26">
        <v>43.829</v>
      </c>
      <c r="L6" s="56">
        <v>1725.33</v>
      </c>
      <c r="M6" s="46">
        <f>K6/L6</f>
        <v>0.025403256188671154</v>
      </c>
      <c r="N6" s="255">
        <v>129.2025</v>
      </c>
      <c r="O6" s="56">
        <f aca="true" t="shared" si="0" ref="O6:O50">M6*N6</f>
        <v>3.2821642077167845</v>
      </c>
      <c r="P6" s="66">
        <f aca="true" t="shared" si="1" ref="P6:P50">O6*60</f>
        <v>196.92985246300708</v>
      </c>
    </row>
    <row r="7" spans="1:16" ht="11.25">
      <c r="A7" s="317"/>
      <c r="B7" s="14">
        <v>3</v>
      </c>
      <c r="C7" s="264" t="s">
        <v>35</v>
      </c>
      <c r="D7" s="266">
        <v>30</v>
      </c>
      <c r="E7" s="7" t="s">
        <v>36</v>
      </c>
      <c r="F7" s="26">
        <v>36.026</v>
      </c>
      <c r="G7" s="26">
        <v>4.386</v>
      </c>
      <c r="H7" s="56">
        <v>4.8</v>
      </c>
      <c r="I7" s="26">
        <v>26.84</v>
      </c>
      <c r="J7" s="56">
        <v>1725.33</v>
      </c>
      <c r="K7" s="26">
        <v>26.84</v>
      </c>
      <c r="L7" s="56">
        <v>1725.33</v>
      </c>
      <c r="M7" s="46">
        <f aca="true" t="shared" si="2" ref="M7:M15">K7/L7</f>
        <v>0.015556444274428661</v>
      </c>
      <c r="N7" s="255">
        <v>129.2025</v>
      </c>
      <c r="O7" s="56">
        <f t="shared" si="0"/>
        <v>2.009931491366869</v>
      </c>
      <c r="P7" s="66">
        <f t="shared" si="1"/>
        <v>120.59588948201213</v>
      </c>
    </row>
    <row r="8" spans="1:16" ht="11.25">
      <c r="A8" s="317"/>
      <c r="B8" s="14">
        <v>4</v>
      </c>
      <c r="C8" s="264" t="s">
        <v>35</v>
      </c>
      <c r="D8" s="266">
        <v>30</v>
      </c>
      <c r="E8" s="7" t="s">
        <v>36</v>
      </c>
      <c r="F8" s="26">
        <v>27.205</v>
      </c>
      <c r="G8" s="26">
        <v>4.896</v>
      </c>
      <c r="H8" s="26">
        <v>4.7666</v>
      </c>
      <c r="I8" s="26">
        <v>17.54</v>
      </c>
      <c r="J8" s="56">
        <v>1725.33</v>
      </c>
      <c r="K8" s="26">
        <v>17.54</v>
      </c>
      <c r="L8" s="56">
        <v>1725.33</v>
      </c>
      <c r="M8" s="46">
        <f t="shared" si="2"/>
        <v>0.010166171109295033</v>
      </c>
      <c r="N8" s="255">
        <v>129.2025</v>
      </c>
      <c r="O8" s="56">
        <f t="shared" si="0"/>
        <v>1.3134947227486913</v>
      </c>
      <c r="P8" s="66">
        <f t="shared" si="1"/>
        <v>78.80968336492148</v>
      </c>
    </row>
    <row r="9" spans="1:16" ht="11.25">
      <c r="A9" s="317"/>
      <c r="B9" s="14">
        <v>5</v>
      </c>
      <c r="C9" s="264" t="s">
        <v>35</v>
      </c>
      <c r="D9" s="266">
        <v>30</v>
      </c>
      <c r="E9" s="7" t="s">
        <v>36</v>
      </c>
      <c r="F9" s="26">
        <v>14.088</v>
      </c>
      <c r="G9" s="26">
        <v>5.049</v>
      </c>
      <c r="H9" s="26">
        <v>9.039</v>
      </c>
      <c r="I9" s="26">
        <v>0</v>
      </c>
      <c r="J9" s="56">
        <v>1725.33</v>
      </c>
      <c r="K9" s="26">
        <v>0</v>
      </c>
      <c r="L9" s="56">
        <v>1725.33</v>
      </c>
      <c r="M9" s="46">
        <f t="shared" si="2"/>
        <v>0</v>
      </c>
      <c r="N9" s="255">
        <v>129.2025</v>
      </c>
      <c r="O9" s="56">
        <f t="shared" si="0"/>
        <v>0</v>
      </c>
      <c r="P9" s="66">
        <f t="shared" si="1"/>
        <v>0</v>
      </c>
    </row>
    <row r="10" spans="1:16" ht="11.25">
      <c r="A10" s="317"/>
      <c r="B10" s="14">
        <v>6</v>
      </c>
      <c r="C10" s="264" t="s">
        <v>35</v>
      </c>
      <c r="D10" s="266">
        <v>30</v>
      </c>
      <c r="E10" s="7" t="s">
        <v>36</v>
      </c>
      <c r="F10" s="26">
        <v>10.633</v>
      </c>
      <c r="G10" s="26">
        <v>3.825</v>
      </c>
      <c r="H10" s="26">
        <v>6.808</v>
      </c>
      <c r="I10" s="26">
        <v>0</v>
      </c>
      <c r="J10" s="56">
        <v>1725.33</v>
      </c>
      <c r="K10" s="26">
        <v>0</v>
      </c>
      <c r="L10" s="56">
        <v>1725.33</v>
      </c>
      <c r="M10" s="46">
        <f t="shared" si="2"/>
        <v>0</v>
      </c>
      <c r="N10" s="255">
        <v>129.2025</v>
      </c>
      <c r="O10" s="56">
        <f t="shared" si="0"/>
        <v>0</v>
      </c>
      <c r="P10" s="66">
        <f t="shared" si="1"/>
        <v>0</v>
      </c>
    </row>
    <row r="11" spans="1:16" ht="11.25">
      <c r="A11" s="317"/>
      <c r="B11" s="14">
        <v>7</v>
      </c>
      <c r="C11" s="264" t="s">
        <v>35</v>
      </c>
      <c r="D11" s="266">
        <v>30</v>
      </c>
      <c r="E11" s="7" t="s">
        <v>36</v>
      </c>
      <c r="F11" s="26">
        <v>11.665</v>
      </c>
      <c r="G11" s="26">
        <v>3.825</v>
      </c>
      <c r="H11" s="26">
        <v>7.84</v>
      </c>
      <c r="I11" s="26">
        <v>0</v>
      </c>
      <c r="J11" s="56">
        <v>1725.33</v>
      </c>
      <c r="K11" s="26">
        <v>0</v>
      </c>
      <c r="L11" s="56">
        <v>1725.33</v>
      </c>
      <c r="M11" s="46">
        <f t="shared" si="2"/>
        <v>0</v>
      </c>
      <c r="N11" s="56">
        <v>152.9535</v>
      </c>
      <c r="O11" s="56">
        <f t="shared" si="0"/>
        <v>0</v>
      </c>
      <c r="P11" s="66">
        <f t="shared" si="1"/>
        <v>0</v>
      </c>
    </row>
    <row r="12" spans="1:16" ht="11.25">
      <c r="A12" s="317"/>
      <c r="B12" s="14">
        <v>8</v>
      </c>
      <c r="C12" s="264" t="s">
        <v>35</v>
      </c>
      <c r="D12" s="266">
        <v>30</v>
      </c>
      <c r="E12" s="7" t="s">
        <v>36</v>
      </c>
      <c r="F12" s="26">
        <v>9.035</v>
      </c>
      <c r="G12" s="26">
        <v>3.315</v>
      </c>
      <c r="H12" s="26">
        <v>5.72</v>
      </c>
      <c r="I12" s="26">
        <v>0</v>
      </c>
      <c r="J12" s="56">
        <v>1725.33</v>
      </c>
      <c r="K12" s="26">
        <v>0</v>
      </c>
      <c r="L12" s="56">
        <v>1725.33</v>
      </c>
      <c r="M12" s="46">
        <f t="shared" si="2"/>
        <v>0</v>
      </c>
      <c r="N12" s="56">
        <v>152.9535</v>
      </c>
      <c r="O12" s="56">
        <f t="shared" si="0"/>
        <v>0</v>
      </c>
      <c r="P12" s="66">
        <f t="shared" si="1"/>
        <v>0</v>
      </c>
    </row>
    <row r="13" spans="1:16" ht="11.25">
      <c r="A13" s="317"/>
      <c r="B13" s="14">
        <v>9</v>
      </c>
      <c r="C13" s="264" t="s">
        <v>35</v>
      </c>
      <c r="D13" s="266">
        <v>30</v>
      </c>
      <c r="E13" s="7" t="s">
        <v>36</v>
      </c>
      <c r="F13" s="26">
        <v>10.953</v>
      </c>
      <c r="G13" s="26">
        <v>3.162</v>
      </c>
      <c r="H13" s="26">
        <v>7.791</v>
      </c>
      <c r="I13" s="26">
        <v>0</v>
      </c>
      <c r="J13" s="56">
        <v>1725.33</v>
      </c>
      <c r="K13" s="26">
        <v>0</v>
      </c>
      <c r="L13" s="56">
        <v>1725.33</v>
      </c>
      <c r="M13" s="46">
        <f t="shared" si="2"/>
        <v>0</v>
      </c>
      <c r="N13" s="56">
        <v>152.9535</v>
      </c>
      <c r="O13" s="56">
        <f t="shared" si="0"/>
        <v>0</v>
      </c>
      <c r="P13" s="66">
        <f t="shared" si="1"/>
        <v>0</v>
      </c>
    </row>
    <row r="14" spans="1:16" ht="11.25">
      <c r="A14" s="317"/>
      <c r="B14" s="14">
        <v>10</v>
      </c>
      <c r="C14" s="264" t="s">
        <v>35</v>
      </c>
      <c r="D14" s="266">
        <v>30</v>
      </c>
      <c r="E14" s="7" t="s">
        <v>36</v>
      </c>
      <c r="F14" s="26">
        <v>23.572</v>
      </c>
      <c r="G14" s="26">
        <v>5.355</v>
      </c>
      <c r="H14" s="26">
        <v>4.8</v>
      </c>
      <c r="I14" s="26">
        <v>13.417</v>
      </c>
      <c r="J14" s="56">
        <v>1725.33</v>
      </c>
      <c r="K14" s="26">
        <v>13.417</v>
      </c>
      <c r="L14" s="56">
        <v>1725.33</v>
      </c>
      <c r="M14" s="46">
        <f t="shared" si="2"/>
        <v>0.0077764833394191255</v>
      </c>
      <c r="N14" s="56">
        <v>152.9535</v>
      </c>
      <c r="O14" s="56">
        <f t="shared" si="0"/>
        <v>1.1894403444558432</v>
      </c>
      <c r="P14" s="66">
        <f t="shared" si="1"/>
        <v>71.3664206673506</v>
      </c>
    </row>
    <row r="15" spans="1:16" ht="11.25">
      <c r="A15" s="317"/>
      <c r="B15" s="14">
        <v>11</v>
      </c>
      <c r="C15" s="264" t="s">
        <v>35</v>
      </c>
      <c r="D15" s="266">
        <v>30</v>
      </c>
      <c r="E15" s="7" t="s">
        <v>36</v>
      </c>
      <c r="F15" s="26">
        <v>40.714</v>
      </c>
      <c r="G15" s="26">
        <v>4.386</v>
      </c>
      <c r="H15" s="26">
        <v>4.8</v>
      </c>
      <c r="I15" s="26">
        <v>31.528</v>
      </c>
      <c r="J15" s="56">
        <v>1725.33</v>
      </c>
      <c r="K15" s="26">
        <v>31.528</v>
      </c>
      <c r="L15" s="56">
        <v>1725.33</v>
      </c>
      <c r="M15" s="46">
        <f t="shared" si="2"/>
        <v>0.018273605629068063</v>
      </c>
      <c r="N15" s="56">
        <v>152.9535</v>
      </c>
      <c r="O15" s="56">
        <f t="shared" si="0"/>
        <v>2.7950119385856618</v>
      </c>
      <c r="P15" s="66">
        <f t="shared" si="1"/>
        <v>167.70071631513972</v>
      </c>
    </row>
    <row r="16" spans="1:16" ht="12" thickBot="1">
      <c r="A16" s="334"/>
      <c r="B16" s="256">
        <v>12</v>
      </c>
      <c r="C16" s="265" t="s">
        <v>35</v>
      </c>
      <c r="D16" s="271">
        <v>30</v>
      </c>
      <c r="E16" s="23" t="s">
        <v>36</v>
      </c>
      <c r="F16" s="27">
        <v>41.513</v>
      </c>
      <c r="G16" s="27">
        <v>5.049</v>
      </c>
      <c r="H16" s="27">
        <v>4.8</v>
      </c>
      <c r="I16" s="27">
        <v>31.664</v>
      </c>
      <c r="J16" s="73">
        <v>1725.33</v>
      </c>
      <c r="K16" s="27">
        <v>31.664</v>
      </c>
      <c r="L16" s="73">
        <v>1725.33</v>
      </c>
      <c r="M16" s="79">
        <f>K16/L16</f>
        <v>0.01835243112911733</v>
      </c>
      <c r="N16" s="73">
        <v>152.9535</v>
      </c>
      <c r="O16" s="73">
        <f t="shared" si="0"/>
        <v>2.8070685747074475</v>
      </c>
      <c r="P16" s="272">
        <f t="shared" si="1"/>
        <v>168.42411448244684</v>
      </c>
    </row>
    <row r="17" spans="1:16" ht="11.25" customHeight="1">
      <c r="A17" s="319" t="s">
        <v>24</v>
      </c>
      <c r="B17" s="2">
        <v>1</v>
      </c>
      <c r="C17" s="273" t="s">
        <v>35</v>
      </c>
      <c r="D17" s="277">
        <v>30</v>
      </c>
      <c r="E17" s="16" t="s">
        <v>36</v>
      </c>
      <c r="F17" s="28">
        <v>57.701</v>
      </c>
      <c r="G17" s="28">
        <v>4.335</v>
      </c>
      <c r="H17" s="28">
        <v>4.8</v>
      </c>
      <c r="I17" s="28">
        <v>48.566</v>
      </c>
      <c r="J17" s="16">
        <v>1725.33</v>
      </c>
      <c r="K17" s="28">
        <v>48.566</v>
      </c>
      <c r="L17" s="16">
        <v>1725.33</v>
      </c>
      <c r="M17" s="48">
        <f>K17/L17</f>
        <v>0.028148817907298895</v>
      </c>
      <c r="N17" s="58">
        <v>152.9535</v>
      </c>
      <c r="O17" s="58">
        <f t="shared" si="0"/>
        <v>4.305460219784042</v>
      </c>
      <c r="P17" s="67">
        <f t="shared" si="1"/>
        <v>258.3276131870425</v>
      </c>
    </row>
    <row r="18" spans="1:16" ht="11.25">
      <c r="A18" s="320"/>
      <c r="B18" s="14">
        <v>2</v>
      </c>
      <c r="C18" s="274" t="s">
        <v>35</v>
      </c>
      <c r="D18" s="278">
        <v>30</v>
      </c>
      <c r="E18" s="8" t="s">
        <v>36</v>
      </c>
      <c r="F18" s="29">
        <v>42.646</v>
      </c>
      <c r="G18" s="29">
        <v>5.814</v>
      </c>
      <c r="H18" s="29">
        <v>4.8</v>
      </c>
      <c r="I18" s="29">
        <v>32.032</v>
      </c>
      <c r="J18" s="8">
        <v>1725.33</v>
      </c>
      <c r="K18" s="29">
        <v>32.032</v>
      </c>
      <c r="L18" s="8">
        <v>1725.33</v>
      </c>
      <c r="M18" s="49">
        <f>K18/L18</f>
        <v>0.018565723658662398</v>
      </c>
      <c r="N18" s="59">
        <v>152.9535</v>
      </c>
      <c r="O18" s="59">
        <f t="shared" si="0"/>
        <v>2.839692413625219</v>
      </c>
      <c r="P18" s="68">
        <f t="shared" si="1"/>
        <v>170.38154481751315</v>
      </c>
    </row>
    <row r="19" spans="1:16" ht="11.25">
      <c r="A19" s="320"/>
      <c r="B19" s="14">
        <v>3</v>
      </c>
      <c r="C19" s="274" t="s">
        <v>35</v>
      </c>
      <c r="D19" s="278">
        <v>30</v>
      </c>
      <c r="E19" s="8" t="s">
        <v>36</v>
      </c>
      <c r="F19" s="29">
        <v>42.446</v>
      </c>
      <c r="G19" s="29">
        <v>4.743</v>
      </c>
      <c r="H19" s="29">
        <v>4.8</v>
      </c>
      <c r="I19" s="29">
        <v>32.903</v>
      </c>
      <c r="J19" s="8">
        <v>1725.33</v>
      </c>
      <c r="K19" s="29">
        <v>32.903</v>
      </c>
      <c r="L19" s="8">
        <v>1725.33</v>
      </c>
      <c r="M19" s="49">
        <f aca="true" t="shared" si="3" ref="M19:M27">K19/L19</f>
        <v>0.019070554618536743</v>
      </c>
      <c r="N19" s="59">
        <v>152.9535</v>
      </c>
      <c r="O19" s="59">
        <f t="shared" si="0"/>
        <v>2.9169080758463597</v>
      </c>
      <c r="P19" s="68">
        <f t="shared" si="1"/>
        <v>175.0144845507816</v>
      </c>
    </row>
    <row r="20" spans="1:16" ht="11.25">
      <c r="A20" s="320"/>
      <c r="B20" s="14">
        <v>4</v>
      </c>
      <c r="C20" s="274" t="s">
        <v>35</v>
      </c>
      <c r="D20" s="278">
        <v>30</v>
      </c>
      <c r="E20" s="8" t="s">
        <v>36</v>
      </c>
      <c r="F20" s="29">
        <v>24.504</v>
      </c>
      <c r="G20" s="29">
        <v>4.539</v>
      </c>
      <c r="H20" s="29">
        <v>4.8</v>
      </c>
      <c r="I20" s="29">
        <v>15.165</v>
      </c>
      <c r="J20" s="8">
        <v>1725.33</v>
      </c>
      <c r="K20" s="29">
        <v>15.165</v>
      </c>
      <c r="L20" s="8">
        <v>1725.33</v>
      </c>
      <c r="M20" s="49">
        <f t="shared" si="3"/>
        <v>0.00878962285475822</v>
      </c>
      <c r="N20" s="59">
        <v>152.9535</v>
      </c>
      <c r="O20" s="59">
        <f t="shared" si="0"/>
        <v>1.3444035793152613</v>
      </c>
      <c r="P20" s="68">
        <f t="shared" si="1"/>
        <v>80.66421475891568</v>
      </c>
    </row>
    <row r="21" spans="1:16" ht="11.25">
      <c r="A21" s="320"/>
      <c r="B21" s="14">
        <v>5</v>
      </c>
      <c r="C21" s="274" t="s">
        <v>35</v>
      </c>
      <c r="D21" s="278">
        <v>30</v>
      </c>
      <c r="E21" s="8" t="s">
        <v>36</v>
      </c>
      <c r="F21" s="29">
        <v>12.534</v>
      </c>
      <c r="G21" s="29">
        <v>4.488</v>
      </c>
      <c r="H21" s="29">
        <v>8.046</v>
      </c>
      <c r="I21" s="29">
        <v>0</v>
      </c>
      <c r="J21" s="8">
        <v>1725.33</v>
      </c>
      <c r="K21" s="29">
        <v>0</v>
      </c>
      <c r="L21" s="8">
        <v>1725.33</v>
      </c>
      <c r="M21" s="49">
        <f t="shared" si="3"/>
        <v>0</v>
      </c>
      <c r="N21" s="59">
        <v>152.9535</v>
      </c>
      <c r="O21" s="59">
        <f t="shared" si="0"/>
        <v>0</v>
      </c>
      <c r="P21" s="68">
        <f t="shared" si="1"/>
        <v>0</v>
      </c>
    </row>
    <row r="22" spans="1:16" ht="11.25">
      <c r="A22" s="320"/>
      <c r="B22" s="14">
        <v>6</v>
      </c>
      <c r="C22" s="274" t="s">
        <v>35</v>
      </c>
      <c r="D22" s="278">
        <v>30</v>
      </c>
      <c r="E22" s="8" t="s">
        <v>36</v>
      </c>
      <c r="F22" s="29">
        <v>10.906</v>
      </c>
      <c r="G22" s="29">
        <v>3.06</v>
      </c>
      <c r="H22" s="29">
        <v>7.846</v>
      </c>
      <c r="I22" s="29">
        <v>0</v>
      </c>
      <c r="J22" s="8">
        <v>1725.33</v>
      </c>
      <c r="K22" s="29">
        <v>0</v>
      </c>
      <c r="L22" s="8">
        <v>1725.33</v>
      </c>
      <c r="M22" s="49">
        <f t="shared" si="3"/>
        <v>0</v>
      </c>
      <c r="N22" s="59">
        <v>152.9535</v>
      </c>
      <c r="O22" s="59">
        <f t="shared" si="0"/>
        <v>0</v>
      </c>
      <c r="P22" s="68">
        <f t="shared" si="1"/>
        <v>0</v>
      </c>
    </row>
    <row r="23" spans="1:16" ht="11.25">
      <c r="A23" s="320"/>
      <c r="B23" s="14">
        <v>7</v>
      </c>
      <c r="C23" s="274" t="s">
        <v>35</v>
      </c>
      <c r="D23" s="278">
        <v>30</v>
      </c>
      <c r="E23" s="8" t="s">
        <v>36</v>
      </c>
      <c r="F23" s="29">
        <v>9.668</v>
      </c>
      <c r="G23" s="29">
        <v>3.774</v>
      </c>
      <c r="H23" s="29">
        <v>5.894</v>
      </c>
      <c r="I23" s="29">
        <v>0</v>
      </c>
      <c r="J23" s="8">
        <v>1725.33</v>
      </c>
      <c r="K23" s="29">
        <v>0</v>
      </c>
      <c r="L23" s="8">
        <v>1725.33</v>
      </c>
      <c r="M23" s="49">
        <f t="shared" si="3"/>
        <v>0</v>
      </c>
      <c r="N23" s="59">
        <v>152.9535</v>
      </c>
      <c r="O23" s="59">
        <f t="shared" si="0"/>
        <v>0</v>
      </c>
      <c r="P23" s="68">
        <f t="shared" si="1"/>
        <v>0</v>
      </c>
    </row>
    <row r="24" spans="1:16" ht="11.25">
      <c r="A24" s="320"/>
      <c r="B24" s="14">
        <v>8</v>
      </c>
      <c r="C24" s="274" t="s">
        <v>35</v>
      </c>
      <c r="D24" s="278">
        <v>30</v>
      </c>
      <c r="E24" s="8" t="s">
        <v>36</v>
      </c>
      <c r="F24" s="29">
        <v>9.632</v>
      </c>
      <c r="G24" s="29">
        <v>3.06</v>
      </c>
      <c r="H24" s="29">
        <v>6.572</v>
      </c>
      <c r="I24" s="29">
        <v>0</v>
      </c>
      <c r="J24" s="8">
        <v>1725.33</v>
      </c>
      <c r="K24" s="29">
        <v>0</v>
      </c>
      <c r="L24" s="8">
        <v>1725.33</v>
      </c>
      <c r="M24" s="49">
        <f t="shared" si="3"/>
        <v>0</v>
      </c>
      <c r="N24" s="59">
        <v>236.88</v>
      </c>
      <c r="O24" s="59">
        <f t="shared" si="0"/>
        <v>0</v>
      </c>
      <c r="P24" s="68">
        <f t="shared" si="1"/>
        <v>0</v>
      </c>
    </row>
    <row r="25" spans="1:16" ht="11.25">
      <c r="A25" s="320"/>
      <c r="B25" s="14">
        <v>9</v>
      </c>
      <c r="C25" s="274" t="s">
        <v>35</v>
      </c>
      <c r="D25" s="278">
        <v>30</v>
      </c>
      <c r="E25" s="8" t="s">
        <v>36</v>
      </c>
      <c r="F25" s="29">
        <v>10.309</v>
      </c>
      <c r="G25" s="29">
        <v>4.794</v>
      </c>
      <c r="H25" s="29">
        <v>5.515</v>
      </c>
      <c r="I25" s="29">
        <v>0</v>
      </c>
      <c r="J25" s="8">
        <v>1725.33</v>
      </c>
      <c r="K25" s="29">
        <v>0</v>
      </c>
      <c r="L25" s="8">
        <v>1725.33</v>
      </c>
      <c r="M25" s="49">
        <f t="shared" si="3"/>
        <v>0</v>
      </c>
      <c r="N25" s="59">
        <v>236.88</v>
      </c>
      <c r="O25" s="59">
        <f t="shared" si="0"/>
        <v>0</v>
      </c>
      <c r="P25" s="68">
        <f t="shared" si="1"/>
        <v>0</v>
      </c>
    </row>
    <row r="26" spans="1:16" ht="11.25">
      <c r="A26" s="321"/>
      <c r="B26" s="22">
        <v>10</v>
      </c>
      <c r="C26" s="275" t="s">
        <v>35</v>
      </c>
      <c r="D26" s="278">
        <v>30</v>
      </c>
      <c r="E26" s="8" t="s">
        <v>36</v>
      </c>
      <c r="F26" s="29">
        <v>17.647</v>
      </c>
      <c r="G26" s="29">
        <v>4.794</v>
      </c>
      <c r="H26" s="29">
        <v>4.8</v>
      </c>
      <c r="I26" s="29">
        <v>8.053</v>
      </c>
      <c r="J26" s="8">
        <v>1725.33</v>
      </c>
      <c r="K26" s="29">
        <v>8.053</v>
      </c>
      <c r="L26" s="8">
        <v>1725.33</v>
      </c>
      <c r="M26" s="49">
        <f t="shared" si="3"/>
        <v>0.0046675128815936665</v>
      </c>
      <c r="N26" s="59">
        <v>236.88</v>
      </c>
      <c r="O26" s="59">
        <f t="shared" si="0"/>
        <v>1.1056404513919078</v>
      </c>
      <c r="P26" s="68">
        <f t="shared" si="1"/>
        <v>66.33842708351447</v>
      </c>
    </row>
    <row r="27" spans="1:16" ht="11.25">
      <c r="A27" s="321"/>
      <c r="B27" s="22">
        <v>11</v>
      </c>
      <c r="C27" s="275" t="s">
        <v>35</v>
      </c>
      <c r="D27" s="278">
        <v>30</v>
      </c>
      <c r="E27" s="8" t="s">
        <v>36</v>
      </c>
      <c r="F27" s="29">
        <v>33.082</v>
      </c>
      <c r="G27" s="29">
        <v>4.896</v>
      </c>
      <c r="H27" s="29">
        <v>4.8</v>
      </c>
      <c r="I27" s="29">
        <v>23.386</v>
      </c>
      <c r="J27" s="8">
        <v>1725.33</v>
      </c>
      <c r="K27" s="29">
        <v>23.386</v>
      </c>
      <c r="L27" s="8">
        <v>1725.33</v>
      </c>
      <c r="M27" s="49">
        <f t="shared" si="3"/>
        <v>0.013554508412883333</v>
      </c>
      <c r="N27" s="59">
        <v>236.88</v>
      </c>
      <c r="O27" s="59">
        <f t="shared" si="0"/>
        <v>3.210791952843804</v>
      </c>
      <c r="P27" s="68">
        <f t="shared" si="1"/>
        <v>192.64751717062822</v>
      </c>
    </row>
    <row r="28" spans="1:16" ht="13.5" customHeight="1" thickBot="1">
      <c r="A28" s="329"/>
      <c r="B28" s="256">
        <v>12</v>
      </c>
      <c r="C28" s="276" t="s">
        <v>35</v>
      </c>
      <c r="D28" s="279">
        <v>30</v>
      </c>
      <c r="E28" s="24" t="s">
        <v>36</v>
      </c>
      <c r="F28" s="30">
        <v>42.23</v>
      </c>
      <c r="G28" s="30">
        <v>5.559</v>
      </c>
      <c r="H28" s="30">
        <v>4.8</v>
      </c>
      <c r="I28" s="30">
        <v>31.874</v>
      </c>
      <c r="J28" s="24">
        <v>1725.33</v>
      </c>
      <c r="K28" s="30">
        <v>31.874</v>
      </c>
      <c r="L28" s="24">
        <v>1725.33</v>
      </c>
      <c r="M28" s="83">
        <f>K28/L28</f>
        <v>0.018474146974781638</v>
      </c>
      <c r="N28" s="84">
        <v>236.88</v>
      </c>
      <c r="O28" s="84">
        <f t="shared" si="0"/>
        <v>4.376155935386274</v>
      </c>
      <c r="P28" s="85">
        <f t="shared" si="1"/>
        <v>262.5693561231764</v>
      </c>
    </row>
    <row r="29" spans="1:16" ht="11.25" customHeight="1">
      <c r="A29" s="322" t="s">
        <v>25</v>
      </c>
      <c r="B29" s="2">
        <v>1</v>
      </c>
      <c r="C29" s="280" t="s">
        <v>35</v>
      </c>
      <c r="D29" s="283">
        <v>30</v>
      </c>
      <c r="E29" s="17" t="s">
        <v>36</v>
      </c>
      <c r="F29" s="257">
        <v>49.246</v>
      </c>
      <c r="G29" s="257">
        <v>11.832</v>
      </c>
      <c r="H29" s="257">
        <v>4.8</v>
      </c>
      <c r="I29" s="257">
        <v>32.614</v>
      </c>
      <c r="J29" s="17">
        <v>1725.33</v>
      </c>
      <c r="K29" s="257">
        <v>32.614</v>
      </c>
      <c r="L29" s="17">
        <v>1725.33</v>
      </c>
      <c r="M29" s="50">
        <f>K29/L29</f>
        <v>0.01890305043093205</v>
      </c>
      <c r="N29" s="60">
        <v>236.88</v>
      </c>
      <c r="O29" s="60">
        <f t="shared" si="0"/>
        <v>4.477754586079184</v>
      </c>
      <c r="P29" s="69">
        <f t="shared" si="1"/>
        <v>268.66527516475105</v>
      </c>
    </row>
    <row r="30" spans="1:16" ht="11.25">
      <c r="A30" s="323"/>
      <c r="B30" s="14">
        <v>2</v>
      </c>
      <c r="C30" s="281" t="s">
        <v>35</v>
      </c>
      <c r="D30" s="284">
        <v>30</v>
      </c>
      <c r="E30" s="9" t="s">
        <v>36</v>
      </c>
      <c r="F30" s="258">
        <v>44.047</v>
      </c>
      <c r="G30" s="258">
        <v>4.386</v>
      </c>
      <c r="H30" s="258">
        <v>4.8</v>
      </c>
      <c r="I30" s="258">
        <v>34.861</v>
      </c>
      <c r="J30" s="9">
        <v>1725.33</v>
      </c>
      <c r="K30" s="258">
        <v>34.861</v>
      </c>
      <c r="L30" s="9">
        <v>1725.33</v>
      </c>
      <c r="M30" s="51">
        <f>K30/L30</f>
        <v>0.020205409979540144</v>
      </c>
      <c r="N30" s="61">
        <v>236.88</v>
      </c>
      <c r="O30" s="61">
        <f t="shared" si="0"/>
        <v>4.786257515953469</v>
      </c>
      <c r="P30" s="70">
        <f t="shared" si="1"/>
        <v>287.17545095720817</v>
      </c>
    </row>
    <row r="31" spans="1:16" ht="11.25">
      <c r="A31" s="323"/>
      <c r="B31" s="14">
        <v>3</v>
      </c>
      <c r="C31" s="281" t="s">
        <v>35</v>
      </c>
      <c r="D31" s="284">
        <v>30</v>
      </c>
      <c r="E31" s="9" t="s">
        <v>36</v>
      </c>
      <c r="F31" s="258">
        <v>40.996</v>
      </c>
      <c r="G31" s="258">
        <v>4.59</v>
      </c>
      <c r="H31" s="258">
        <v>4.8</v>
      </c>
      <c r="I31" s="258">
        <v>31.606</v>
      </c>
      <c r="J31" s="9">
        <v>1725.33</v>
      </c>
      <c r="K31" s="258">
        <v>31.606</v>
      </c>
      <c r="L31" s="9">
        <v>1725.33</v>
      </c>
      <c r="M31" s="51">
        <f aca="true" t="shared" si="4" ref="M31:M39">K31/L31</f>
        <v>0.01831881437174338</v>
      </c>
      <c r="N31" s="61">
        <v>236.88</v>
      </c>
      <c r="O31" s="61">
        <f t="shared" si="0"/>
        <v>4.339360748378572</v>
      </c>
      <c r="P31" s="70">
        <f t="shared" si="1"/>
        <v>260.3616449027143</v>
      </c>
    </row>
    <row r="32" spans="1:16" ht="11.25">
      <c r="A32" s="323"/>
      <c r="B32" s="14">
        <v>4</v>
      </c>
      <c r="C32" s="281" t="s">
        <v>35</v>
      </c>
      <c r="D32" s="284">
        <v>30</v>
      </c>
      <c r="E32" s="9" t="s">
        <v>36</v>
      </c>
      <c r="F32" s="258">
        <v>19.885</v>
      </c>
      <c r="G32" s="258">
        <v>5.1</v>
      </c>
      <c r="H32" s="258">
        <v>4.8</v>
      </c>
      <c r="I32" s="258">
        <v>9.985</v>
      </c>
      <c r="J32" s="9">
        <v>1725.33</v>
      </c>
      <c r="K32" s="258">
        <v>9.985</v>
      </c>
      <c r="L32" s="9">
        <v>1725.33</v>
      </c>
      <c r="M32" s="51">
        <f t="shared" si="4"/>
        <v>0.005787298661705297</v>
      </c>
      <c r="N32" s="61">
        <v>236.88</v>
      </c>
      <c r="O32" s="61">
        <f t="shared" si="0"/>
        <v>1.3708953069847507</v>
      </c>
      <c r="P32" s="70">
        <f t="shared" si="1"/>
        <v>82.25371841908505</v>
      </c>
    </row>
    <row r="33" spans="1:16" ht="11.25">
      <c r="A33" s="323"/>
      <c r="B33" s="14">
        <v>5</v>
      </c>
      <c r="C33" s="281" t="s">
        <v>35</v>
      </c>
      <c r="D33" s="284">
        <v>30</v>
      </c>
      <c r="E33" s="9" t="s">
        <v>36</v>
      </c>
      <c r="F33" s="258">
        <v>11.819</v>
      </c>
      <c r="G33" s="258">
        <v>4.896</v>
      </c>
      <c r="H33" s="258">
        <v>6.923</v>
      </c>
      <c r="I33" s="258">
        <v>0</v>
      </c>
      <c r="J33" s="9">
        <v>1725.33</v>
      </c>
      <c r="K33" s="258">
        <v>0</v>
      </c>
      <c r="L33" s="9">
        <v>1725.33</v>
      </c>
      <c r="M33" s="51">
        <f t="shared" si="4"/>
        <v>0</v>
      </c>
      <c r="N33" s="61">
        <v>236.88</v>
      </c>
      <c r="O33" s="61">
        <f t="shared" si="0"/>
        <v>0</v>
      </c>
      <c r="P33" s="70">
        <f t="shared" si="1"/>
        <v>0</v>
      </c>
    </row>
    <row r="34" spans="1:16" ht="11.25">
      <c r="A34" s="323"/>
      <c r="B34" s="14">
        <v>6</v>
      </c>
      <c r="C34" s="281" t="s">
        <v>35</v>
      </c>
      <c r="D34" s="284">
        <v>30</v>
      </c>
      <c r="E34" s="9" t="s">
        <v>36</v>
      </c>
      <c r="F34" s="258">
        <v>10.901</v>
      </c>
      <c r="G34" s="258">
        <v>4.029</v>
      </c>
      <c r="H34" s="258">
        <v>6.872</v>
      </c>
      <c r="I34" s="258">
        <v>0</v>
      </c>
      <c r="J34" s="9">
        <v>1725.33</v>
      </c>
      <c r="K34" s="258">
        <v>0</v>
      </c>
      <c r="L34" s="9">
        <v>1725.33</v>
      </c>
      <c r="M34" s="51">
        <f t="shared" si="4"/>
        <v>0</v>
      </c>
      <c r="N34" s="61">
        <v>236.88</v>
      </c>
      <c r="O34" s="61">
        <f t="shared" si="0"/>
        <v>0</v>
      </c>
      <c r="P34" s="70">
        <f t="shared" si="1"/>
        <v>0</v>
      </c>
    </row>
    <row r="35" spans="1:16" ht="11.25">
      <c r="A35" s="323"/>
      <c r="B35" s="14">
        <v>7</v>
      </c>
      <c r="C35" s="281" t="s">
        <v>35</v>
      </c>
      <c r="D35" s="284">
        <v>30</v>
      </c>
      <c r="E35" s="9" t="s">
        <v>36</v>
      </c>
      <c r="F35" s="258">
        <v>8.82</v>
      </c>
      <c r="G35" s="258">
        <v>2.754</v>
      </c>
      <c r="H35" s="258">
        <v>6.066</v>
      </c>
      <c r="I35" s="258">
        <v>0</v>
      </c>
      <c r="J35" s="9">
        <v>1725.33</v>
      </c>
      <c r="K35" s="258">
        <v>0</v>
      </c>
      <c r="L35" s="9">
        <v>1725.33</v>
      </c>
      <c r="M35" s="51">
        <f t="shared" si="4"/>
        <v>0</v>
      </c>
      <c r="N35" s="61">
        <v>236.88</v>
      </c>
      <c r="O35" s="61">
        <f t="shared" si="0"/>
        <v>0</v>
      </c>
      <c r="P35" s="70">
        <f t="shared" si="1"/>
        <v>0</v>
      </c>
    </row>
    <row r="36" spans="1:16" ht="11.25">
      <c r="A36" s="323"/>
      <c r="B36" s="14">
        <v>8</v>
      </c>
      <c r="C36" s="281" t="s">
        <v>35</v>
      </c>
      <c r="D36" s="284">
        <v>30</v>
      </c>
      <c r="E36" s="9" t="s">
        <v>36</v>
      </c>
      <c r="F36" s="258">
        <v>10.545</v>
      </c>
      <c r="G36" s="258">
        <v>2.55</v>
      </c>
      <c r="H36" s="258">
        <v>7.995</v>
      </c>
      <c r="I36" s="258">
        <v>0</v>
      </c>
      <c r="J36" s="9">
        <v>1725.33</v>
      </c>
      <c r="K36" s="258">
        <v>0</v>
      </c>
      <c r="L36" s="9">
        <v>1725.33</v>
      </c>
      <c r="M36" s="51">
        <f t="shared" si="4"/>
        <v>0</v>
      </c>
      <c r="N36" s="61">
        <v>236.88</v>
      </c>
      <c r="O36" s="61">
        <f t="shared" si="0"/>
        <v>0</v>
      </c>
      <c r="P36" s="70">
        <f t="shared" si="1"/>
        <v>0</v>
      </c>
    </row>
    <row r="37" spans="1:16" ht="11.25">
      <c r="A37" s="323"/>
      <c r="B37" s="14">
        <v>9</v>
      </c>
      <c r="C37" s="281" t="s">
        <v>35</v>
      </c>
      <c r="D37" s="284">
        <v>30</v>
      </c>
      <c r="E37" s="9" t="s">
        <v>36</v>
      </c>
      <c r="F37" s="258">
        <v>10.87</v>
      </c>
      <c r="G37" s="258">
        <v>3.213</v>
      </c>
      <c r="H37" s="258">
        <v>7.657</v>
      </c>
      <c r="I37" s="258">
        <v>0</v>
      </c>
      <c r="J37" s="9">
        <v>1725.33</v>
      </c>
      <c r="K37" s="258">
        <v>0</v>
      </c>
      <c r="L37" s="9">
        <v>1725.33</v>
      </c>
      <c r="M37" s="51">
        <f t="shared" si="4"/>
        <v>0</v>
      </c>
      <c r="N37" s="61">
        <v>245.904</v>
      </c>
      <c r="O37" s="61">
        <f t="shared" si="0"/>
        <v>0</v>
      </c>
      <c r="P37" s="70">
        <f t="shared" si="1"/>
        <v>0</v>
      </c>
    </row>
    <row r="38" spans="1:16" ht="11.25">
      <c r="A38" s="323"/>
      <c r="B38" s="14">
        <v>10</v>
      </c>
      <c r="C38" s="281" t="s">
        <v>35</v>
      </c>
      <c r="D38" s="284">
        <v>30</v>
      </c>
      <c r="E38" s="9" t="s">
        <v>36</v>
      </c>
      <c r="F38" s="258">
        <v>27.863</v>
      </c>
      <c r="G38" s="258">
        <v>3.723</v>
      </c>
      <c r="H38" s="258">
        <v>4.8</v>
      </c>
      <c r="I38" s="258">
        <v>19.34</v>
      </c>
      <c r="J38" s="9">
        <v>1725.33</v>
      </c>
      <c r="K38" s="258">
        <v>19.34</v>
      </c>
      <c r="L38" s="9">
        <v>1725.33</v>
      </c>
      <c r="M38" s="51">
        <f t="shared" si="4"/>
        <v>0.01120944978641767</v>
      </c>
      <c r="N38" s="61">
        <v>192.494</v>
      </c>
      <c r="O38" s="61">
        <f t="shared" si="0"/>
        <v>2.157751827186683</v>
      </c>
      <c r="P38" s="70">
        <f t="shared" si="1"/>
        <v>129.46510963120096</v>
      </c>
    </row>
    <row r="39" spans="1:16" ht="11.25">
      <c r="A39" s="323"/>
      <c r="B39" s="14">
        <v>11</v>
      </c>
      <c r="C39" s="281" t="s">
        <v>35</v>
      </c>
      <c r="D39" s="284">
        <v>30</v>
      </c>
      <c r="E39" s="9" t="s">
        <v>36</v>
      </c>
      <c r="F39" s="258">
        <v>32.323</v>
      </c>
      <c r="G39" s="258">
        <v>6.018</v>
      </c>
      <c r="H39" s="258">
        <v>4.8</v>
      </c>
      <c r="I39" s="258">
        <v>21.505</v>
      </c>
      <c r="J39" s="9">
        <v>1725.33</v>
      </c>
      <c r="K39" s="258">
        <v>21.505</v>
      </c>
      <c r="L39" s="9">
        <v>1725.33</v>
      </c>
      <c r="M39" s="51">
        <f t="shared" si="4"/>
        <v>0.012464282195290177</v>
      </c>
      <c r="N39" s="61">
        <v>192.494</v>
      </c>
      <c r="O39" s="61">
        <f t="shared" si="0"/>
        <v>2.399299536900187</v>
      </c>
      <c r="P39" s="70">
        <f t="shared" si="1"/>
        <v>143.95797221401122</v>
      </c>
    </row>
    <row r="40" spans="1:16" ht="12" thickBot="1">
      <c r="A40" s="331"/>
      <c r="B40" s="256">
        <v>12</v>
      </c>
      <c r="C40" s="282" t="s">
        <v>35</v>
      </c>
      <c r="D40" s="285">
        <v>30</v>
      </c>
      <c r="E40" s="90" t="s">
        <v>36</v>
      </c>
      <c r="F40" s="286">
        <v>43.932</v>
      </c>
      <c r="G40" s="286">
        <v>5.151</v>
      </c>
      <c r="H40" s="286">
        <v>4.8</v>
      </c>
      <c r="I40" s="286">
        <v>33.981</v>
      </c>
      <c r="J40" s="90">
        <v>1725.33</v>
      </c>
      <c r="K40" s="286">
        <v>33.981</v>
      </c>
      <c r="L40" s="90">
        <v>1725.33</v>
      </c>
      <c r="M40" s="94">
        <f>K40/L40</f>
        <v>0.019695362626280192</v>
      </c>
      <c r="N40" s="95">
        <v>207.536</v>
      </c>
      <c r="O40" s="95">
        <f t="shared" si="0"/>
        <v>4.087496778007686</v>
      </c>
      <c r="P40" s="96">
        <f t="shared" si="1"/>
        <v>245.24980668046115</v>
      </c>
    </row>
    <row r="41" spans="1:16" ht="11.25" customHeight="1">
      <c r="A41" s="307" t="s">
        <v>26</v>
      </c>
      <c r="B41" s="2">
        <v>1</v>
      </c>
      <c r="C41" s="287" t="s">
        <v>35</v>
      </c>
      <c r="D41" s="291">
        <v>30</v>
      </c>
      <c r="E41" s="98" t="s">
        <v>36</v>
      </c>
      <c r="F41" s="259">
        <v>57.439</v>
      </c>
      <c r="G41" s="259">
        <v>4.641</v>
      </c>
      <c r="H41" s="259">
        <v>4.8</v>
      </c>
      <c r="I41" s="259">
        <v>47.998</v>
      </c>
      <c r="J41" s="98">
        <v>1725.33</v>
      </c>
      <c r="K41" s="259">
        <v>47.998</v>
      </c>
      <c r="L41" s="98">
        <v>1725.33</v>
      </c>
      <c r="M41" s="52">
        <f>K41/L41</f>
        <v>0.027819605524740193</v>
      </c>
      <c r="N41" s="62">
        <v>207.536</v>
      </c>
      <c r="O41" s="62">
        <f t="shared" si="0"/>
        <v>5.773569652182481</v>
      </c>
      <c r="P41" s="71">
        <f t="shared" si="1"/>
        <v>346.4141791309488</v>
      </c>
    </row>
    <row r="42" spans="1:16" ht="11.25">
      <c r="A42" s="308"/>
      <c r="B42" s="14">
        <v>2</v>
      </c>
      <c r="C42" s="288" t="s">
        <v>35</v>
      </c>
      <c r="D42" s="292">
        <v>30</v>
      </c>
      <c r="E42" s="12" t="s">
        <v>36</v>
      </c>
      <c r="F42" s="260">
        <v>45.45</v>
      </c>
      <c r="G42" s="260">
        <v>3.06</v>
      </c>
      <c r="H42" s="260">
        <v>4.8</v>
      </c>
      <c r="I42" s="260">
        <v>37.59</v>
      </c>
      <c r="J42" s="12">
        <v>1725.33</v>
      </c>
      <c r="K42" s="260">
        <v>37.59</v>
      </c>
      <c r="L42" s="12">
        <v>1725.33</v>
      </c>
      <c r="M42" s="53">
        <f>K42/L42</f>
        <v>0.02178713637391108</v>
      </c>
      <c r="N42" s="63">
        <v>219.09</v>
      </c>
      <c r="O42" s="63">
        <f t="shared" si="0"/>
        <v>4.773343708160179</v>
      </c>
      <c r="P42" s="72">
        <f t="shared" si="1"/>
        <v>286.4006224896107</v>
      </c>
    </row>
    <row r="43" spans="1:16" ht="11.25">
      <c r="A43" s="308"/>
      <c r="B43" s="14">
        <v>3</v>
      </c>
      <c r="C43" s="288" t="s">
        <v>35</v>
      </c>
      <c r="D43" s="292">
        <v>30</v>
      </c>
      <c r="E43" s="12" t="s">
        <v>36</v>
      </c>
      <c r="F43" s="260">
        <v>42.669</v>
      </c>
      <c r="G43" s="260">
        <v>3.672</v>
      </c>
      <c r="H43" s="260">
        <v>4.8</v>
      </c>
      <c r="I43" s="260">
        <v>34.197</v>
      </c>
      <c r="J43" s="12">
        <v>1725.33</v>
      </c>
      <c r="K43" s="260">
        <v>34.197</v>
      </c>
      <c r="L43" s="12">
        <v>1725.33</v>
      </c>
      <c r="M43" s="53">
        <f aca="true" t="shared" si="5" ref="M43:M49">K43/L43</f>
        <v>0.019820556067534908</v>
      </c>
      <c r="N43" s="63">
        <v>219.09</v>
      </c>
      <c r="O43" s="63">
        <f t="shared" si="0"/>
        <v>4.342485628836223</v>
      </c>
      <c r="P43" s="72">
        <f t="shared" si="1"/>
        <v>260.54913773017336</v>
      </c>
    </row>
    <row r="44" spans="1:16" ht="11.25">
      <c r="A44" s="308"/>
      <c r="B44" s="14">
        <v>4</v>
      </c>
      <c r="C44" s="288" t="s">
        <v>35</v>
      </c>
      <c r="D44" s="292">
        <v>30</v>
      </c>
      <c r="E44" s="12" t="s">
        <v>36</v>
      </c>
      <c r="F44" s="260">
        <v>17.528</v>
      </c>
      <c r="G44" s="260">
        <v>3.06</v>
      </c>
      <c r="H44" s="260">
        <v>4.8</v>
      </c>
      <c r="I44" s="260">
        <v>9.668</v>
      </c>
      <c r="J44" s="12">
        <v>1725.33</v>
      </c>
      <c r="K44" s="260">
        <v>9.668</v>
      </c>
      <c r="L44" s="12">
        <v>1725.33</v>
      </c>
      <c r="M44" s="53">
        <f t="shared" si="5"/>
        <v>0.005603565694678699</v>
      </c>
      <c r="N44" s="63">
        <v>219.09</v>
      </c>
      <c r="O44" s="63">
        <f t="shared" si="0"/>
        <v>1.227685208047156</v>
      </c>
      <c r="P44" s="72">
        <f t="shared" si="1"/>
        <v>73.66111248282937</v>
      </c>
    </row>
    <row r="45" spans="1:16" ht="11.25">
      <c r="A45" s="308"/>
      <c r="B45" s="14">
        <v>5</v>
      </c>
      <c r="C45" s="288" t="s">
        <v>35</v>
      </c>
      <c r="D45" s="292">
        <v>30</v>
      </c>
      <c r="E45" s="12" t="s">
        <v>36</v>
      </c>
      <c r="F45" s="260">
        <v>11.813</v>
      </c>
      <c r="G45" s="260">
        <v>4.2944</v>
      </c>
      <c r="H45" s="260">
        <v>7.5186</v>
      </c>
      <c r="I45" s="260">
        <v>0</v>
      </c>
      <c r="J45" s="12">
        <v>1725.33</v>
      </c>
      <c r="K45" s="260">
        <v>0</v>
      </c>
      <c r="L45" s="12">
        <v>1725.33</v>
      </c>
      <c r="M45" s="53">
        <f t="shared" si="5"/>
        <v>0</v>
      </c>
      <c r="N45" s="63">
        <v>229.99</v>
      </c>
      <c r="O45" s="63">
        <f t="shared" si="0"/>
        <v>0</v>
      </c>
      <c r="P45" s="72">
        <f t="shared" si="1"/>
        <v>0</v>
      </c>
    </row>
    <row r="46" spans="1:16" ht="11.25">
      <c r="A46" s="308"/>
      <c r="B46" s="14">
        <v>6</v>
      </c>
      <c r="C46" s="288" t="s">
        <v>35</v>
      </c>
      <c r="D46" s="292">
        <v>30</v>
      </c>
      <c r="E46" s="12" t="s">
        <v>36</v>
      </c>
      <c r="F46" s="260">
        <v>9.812</v>
      </c>
      <c r="G46" s="260">
        <v>4.455</v>
      </c>
      <c r="H46" s="260">
        <v>5.35656</v>
      </c>
      <c r="I46" s="260">
        <v>0</v>
      </c>
      <c r="J46" s="12">
        <v>1725.33</v>
      </c>
      <c r="K46" s="260">
        <v>0</v>
      </c>
      <c r="L46" s="12">
        <v>1725.33</v>
      </c>
      <c r="M46" s="53">
        <f t="shared" si="5"/>
        <v>0</v>
      </c>
      <c r="N46" s="63">
        <v>229.99</v>
      </c>
      <c r="O46" s="63">
        <f t="shared" si="0"/>
        <v>0</v>
      </c>
      <c r="P46" s="72">
        <f t="shared" si="1"/>
        <v>0</v>
      </c>
    </row>
    <row r="47" spans="1:16" ht="11.25">
      <c r="A47" s="308"/>
      <c r="B47" s="14">
        <v>7</v>
      </c>
      <c r="C47" s="288" t="s">
        <v>35</v>
      </c>
      <c r="D47" s="292">
        <v>30</v>
      </c>
      <c r="E47" s="12" t="s">
        <v>36</v>
      </c>
      <c r="F47" s="260">
        <v>9.252</v>
      </c>
      <c r="G47" s="260">
        <v>3.757</v>
      </c>
      <c r="H47" s="260">
        <v>5.4944</v>
      </c>
      <c r="I47" s="260">
        <v>0</v>
      </c>
      <c r="J47" s="12">
        <v>1725.33</v>
      </c>
      <c r="K47" s="260">
        <v>0</v>
      </c>
      <c r="L47" s="12">
        <v>1725.33</v>
      </c>
      <c r="M47" s="53">
        <f t="shared" si="5"/>
        <v>0</v>
      </c>
      <c r="N47" s="63">
        <v>229.99</v>
      </c>
      <c r="O47" s="63">
        <f t="shared" si="0"/>
        <v>0</v>
      </c>
      <c r="P47" s="72">
        <f t="shared" si="1"/>
        <v>0</v>
      </c>
    </row>
    <row r="48" spans="1:16" ht="11.25">
      <c r="A48" s="308"/>
      <c r="B48" s="14">
        <v>8</v>
      </c>
      <c r="C48" s="288" t="s">
        <v>35</v>
      </c>
      <c r="D48" s="292">
        <v>30</v>
      </c>
      <c r="E48" s="12" t="s">
        <v>36</v>
      </c>
      <c r="F48" s="260">
        <v>9.465</v>
      </c>
      <c r="G48" s="260">
        <v>3.328</v>
      </c>
      <c r="H48" s="260">
        <v>6.13684</v>
      </c>
      <c r="I48" s="260">
        <v>0</v>
      </c>
      <c r="J48" s="12">
        <v>1725.33</v>
      </c>
      <c r="K48" s="260">
        <v>0</v>
      </c>
      <c r="L48" s="12">
        <v>1725.33</v>
      </c>
      <c r="M48" s="53">
        <f t="shared" si="5"/>
        <v>0</v>
      </c>
      <c r="N48" s="63">
        <v>229.99</v>
      </c>
      <c r="O48" s="63">
        <f t="shared" si="0"/>
        <v>0</v>
      </c>
      <c r="P48" s="72">
        <f t="shared" si="1"/>
        <v>0</v>
      </c>
    </row>
    <row r="49" spans="1:16" ht="11.25">
      <c r="A49" s="308"/>
      <c r="B49" s="14">
        <v>9</v>
      </c>
      <c r="C49" s="289" t="s">
        <v>35</v>
      </c>
      <c r="D49" s="292">
        <v>30</v>
      </c>
      <c r="E49" s="12" t="s">
        <v>36</v>
      </c>
      <c r="F49" s="260">
        <v>11.575</v>
      </c>
      <c r="G49" s="260">
        <v>3.972</v>
      </c>
      <c r="H49" s="260">
        <v>7.60268</v>
      </c>
      <c r="I49" s="260">
        <v>0</v>
      </c>
      <c r="J49" s="12">
        <v>1725.33</v>
      </c>
      <c r="K49" s="260">
        <v>0</v>
      </c>
      <c r="L49" s="12">
        <v>1725.33</v>
      </c>
      <c r="M49" s="53">
        <f t="shared" si="5"/>
        <v>0</v>
      </c>
      <c r="N49" s="63">
        <v>229.99</v>
      </c>
      <c r="O49" s="63">
        <f t="shared" si="0"/>
        <v>0</v>
      </c>
      <c r="P49" s="72">
        <f t="shared" si="1"/>
        <v>0</v>
      </c>
    </row>
    <row r="50" spans="1:16" ht="12" thickBot="1">
      <c r="A50" s="309"/>
      <c r="B50" s="256">
        <v>10</v>
      </c>
      <c r="C50" s="290" t="s">
        <v>35</v>
      </c>
      <c r="D50" s="293">
        <v>30</v>
      </c>
      <c r="E50" s="13" t="s">
        <v>36</v>
      </c>
      <c r="F50" s="261">
        <v>26.854</v>
      </c>
      <c r="G50" s="261">
        <v>4.455</v>
      </c>
      <c r="H50" s="261">
        <v>4.8</v>
      </c>
      <c r="I50" s="261">
        <v>17.598</v>
      </c>
      <c r="J50" s="13">
        <v>1725.33</v>
      </c>
      <c r="K50" s="261">
        <v>17.598</v>
      </c>
      <c r="L50" s="13">
        <v>1725.33</v>
      </c>
      <c r="M50" s="54">
        <f>K50/L50</f>
        <v>0.010199787866668985</v>
      </c>
      <c r="N50" s="64">
        <v>229.99</v>
      </c>
      <c r="O50" s="64">
        <f t="shared" si="0"/>
        <v>2.3458492114552</v>
      </c>
      <c r="P50" s="65">
        <f t="shared" si="1"/>
        <v>140.75095268731198</v>
      </c>
    </row>
    <row r="51" ht="13.5" customHeight="1"/>
    <row r="52" spans="1:5" ht="12.75">
      <c r="A52" s="20"/>
      <c r="B52" s="21"/>
      <c r="C52" s="21"/>
      <c r="D52" s="21"/>
      <c r="E52" s="21"/>
    </row>
    <row r="53" spans="2:5" ht="12.75">
      <c r="B53" s="227"/>
      <c r="C53" s="227"/>
      <c r="D53" s="228"/>
      <c r="E53" s="228"/>
    </row>
    <row r="54" spans="2:5" ht="12.75">
      <c r="B54" s="230"/>
      <c r="C54" s="230"/>
      <c r="D54" s="228"/>
      <c r="E54" s="228"/>
    </row>
    <row r="55" spans="2:5" ht="12.75">
      <c r="B55" s="230"/>
      <c r="C55" s="230"/>
      <c r="D55" s="347"/>
      <c r="E55" s="347"/>
    </row>
  </sheetData>
  <sheetProtection/>
  <mergeCells count="18">
    <mergeCell ref="A1:P1"/>
    <mergeCell ref="A2:A4"/>
    <mergeCell ref="B2:B4"/>
    <mergeCell ref="C2:C4"/>
    <mergeCell ref="D2:D3"/>
    <mergeCell ref="E2:E3"/>
    <mergeCell ref="F2:I2"/>
    <mergeCell ref="P2:P3"/>
    <mergeCell ref="N2:N3"/>
    <mergeCell ref="O2:O3"/>
    <mergeCell ref="A17:A28"/>
    <mergeCell ref="A29:A40"/>
    <mergeCell ref="A41:A50"/>
    <mergeCell ref="M2:M3"/>
    <mergeCell ref="J2:J3"/>
    <mergeCell ref="K2:K3"/>
    <mergeCell ref="L2:L3"/>
    <mergeCell ref="A5:A1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Danguolė Turčinavičienė</cp:lastModifiedBy>
  <cp:lastPrinted>2010-12-08T08:58:59Z</cp:lastPrinted>
  <dcterms:created xsi:type="dcterms:W3CDTF">2007-12-03T08:09:16Z</dcterms:created>
  <dcterms:modified xsi:type="dcterms:W3CDTF">2010-12-08T09:10:41Z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-88554380</vt:i4>
  </property>
  <property fmtid="{D5CDD505-2E9C-101B-9397-08002B2CF9AE}" pid="3" name="_EmailSubject">
    <vt:lpwstr>Duomenys apie gyv.namus Vilniuje</vt:lpwstr>
  </property>
  <property fmtid="{D5CDD505-2E9C-101B-9397-08002B2CF9AE}" pid="4" name="_AuthorEmail">
    <vt:lpwstr>anedzinskaite@dalkia.lt</vt:lpwstr>
  </property>
  <property fmtid="{D5CDD505-2E9C-101B-9397-08002B2CF9AE}" pid="5" name="_AuthorEmailDisplayName">
    <vt:lpwstr>Asta NEDZINSKAITE</vt:lpwstr>
  </property>
  <property fmtid="{D5CDD505-2E9C-101B-9397-08002B2CF9AE}" pid="6" name="_ReviewingToolsShownOnce">
    <vt:lpwstr/>
  </property>
</Properties>
</file>