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5330" windowHeight="4275" tabRatio="854" activeTab="9"/>
  </bookViews>
  <sheets>
    <sheet name="Table1" sheetId="1" r:id="rId1"/>
    <sheet name="Table 2" sheetId="2" r:id="rId2"/>
    <sheet name="Table3" sheetId="3" r:id="rId3"/>
    <sheet name="Table4" sheetId="4" r:id="rId4"/>
    <sheet name="Table5" sheetId="5" r:id="rId5"/>
    <sheet name="Table6" sheetId="6" r:id="rId6"/>
    <sheet name="Table7" sheetId="7" r:id="rId7"/>
    <sheet name="Table8" sheetId="8" r:id="rId8"/>
    <sheet name="Table9" sheetId="9" r:id="rId9"/>
    <sheet name="Table10" sheetId="10" r:id="rId10"/>
    <sheet name="Table11" sheetId="11" r:id="rId11"/>
  </sheets>
  <definedNames/>
  <calcPr fullCalcOnLoad="1"/>
</workbook>
</file>

<file path=xl/sharedStrings.xml><?xml version="1.0" encoding="utf-8"?>
<sst xmlns="http://schemas.openxmlformats.org/spreadsheetml/2006/main" count="512" uniqueCount="156">
  <si>
    <t>(t)</t>
  </si>
  <si>
    <t>(t.m3)</t>
  </si>
  <si>
    <t xml:space="preserve">t. sk. elektrinės </t>
  </si>
  <si>
    <t>Kauno energija</t>
  </si>
  <si>
    <t>Klaipėdos energija</t>
  </si>
  <si>
    <t>t. sk. elektrinės</t>
  </si>
  <si>
    <t>Šiaulių energija</t>
  </si>
  <si>
    <t>Alytaus ŠT</t>
  </si>
  <si>
    <t>Vilniaus raj. ŠT</t>
  </si>
  <si>
    <t xml:space="preserve">Jonavos ŠT  </t>
  </si>
  <si>
    <t>Šilutės ŠT</t>
  </si>
  <si>
    <t>Raseinių ŠT</t>
  </si>
  <si>
    <t>Mažeikių ŠT</t>
  </si>
  <si>
    <t>Utenos ŠT</t>
  </si>
  <si>
    <t>Druskininkų ŠT</t>
  </si>
  <si>
    <t>Lazdijų ŠT</t>
  </si>
  <si>
    <t>Biržų ŠT</t>
  </si>
  <si>
    <t>Tauragės ŠT</t>
  </si>
  <si>
    <t>Radviliškio šiluma</t>
  </si>
  <si>
    <t>Plungės ŠT</t>
  </si>
  <si>
    <t>Kaišiadorių šiluma</t>
  </si>
  <si>
    <t>Lt /MWh</t>
  </si>
  <si>
    <t>%</t>
  </si>
  <si>
    <t>(ktm)</t>
  </si>
  <si>
    <t>(m3)</t>
  </si>
  <si>
    <t>(erdv.m)</t>
  </si>
  <si>
    <t xml:space="preserve">  CO</t>
  </si>
  <si>
    <t>NOx</t>
  </si>
  <si>
    <t>MWh</t>
  </si>
  <si>
    <t>gr/kWh</t>
  </si>
  <si>
    <t>ct/kWh</t>
  </si>
  <si>
    <t xml:space="preserve">"Palangos šiluma" </t>
  </si>
  <si>
    <t>"Telšių šiluma"</t>
  </si>
  <si>
    <t xml:space="preserve">"Vilkaviškio šiluma" </t>
  </si>
  <si>
    <t>km</t>
  </si>
  <si>
    <t>MW</t>
  </si>
  <si>
    <t>*</t>
  </si>
  <si>
    <t>"Marijampolės šiluma"</t>
  </si>
  <si>
    <t>(kg/MWh)</t>
  </si>
  <si>
    <t>(kWh/MWh)</t>
  </si>
  <si>
    <r>
      <t>SO</t>
    </r>
    <r>
      <rPr>
        <b/>
        <vertAlign val="subscript"/>
        <sz val="12"/>
        <rFont val="Times New Roman"/>
        <family val="1"/>
      </rPr>
      <t>2</t>
    </r>
  </si>
  <si>
    <t>PRODUCTION OF HEAT ENERGY, FUEL AND ELECTRICITY ENERGY INPUT FOR HEAT PRODUCTION</t>
  </si>
  <si>
    <t>Table 1</t>
  </si>
  <si>
    <t>No.</t>
  </si>
  <si>
    <t>Company</t>
  </si>
  <si>
    <t xml:space="preserve">Production </t>
  </si>
  <si>
    <t>(thous. MWh)</t>
  </si>
  <si>
    <t xml:space="preserve"> Fuel input </t>
  </si>
  <si>
    <t>Electricity input</t>
  </si>
  <si>
    <t>TOTAL:</t>
  </si>
  <si>
    <t>thous.MWh</t>
  </si>
  <si>
    <t>Table 2</t>
  </si>
  <si>
    <t>HEAT ENERGY BALANCE</t>
  </si>
  <si>
    <t>Hot water</t>
  </si>
  <si>
    <t>Supplied to DH network by</t>
  </si>
  <si>
    <t>Steam</t>
  </si>
  <si>
    <t>Total</t>
  </si>
  <si>
    <t>Technical losses</t>
  </si>
  <si>
    <t>Commercial losses</t>
  </si>
  <si>
    <t>Supplied to consumers</t>
  </si>
  <si>
    <t>For inhabitants</t>
  </si>
  <si>
    <t>Fors other comsumers</t>
  </si>
  <si>
    <t>* - no data</t>
  </si>
  <si>
    <t>Table 3</t>
  </si>
  <si>
    <t>CAPACITY OF HEAT SOURCES</t>
  </si>
  <si>
    <t>Disposable capacity of heat sources</t>
  </si>
  <si>
    <t>Through-put of DH networks</t>
  </si>
  <si>
    <t>Installed capacity of connected consumers</t>
  </si>
  <si>
    <t>Maximum load</t>
  </si>
  <si>
    <t>Installed capacity of disconnected consumers</t>
  </si>
  <si>
    <t>Variable cost</t>
  </si>
  <si>
    <t xml:space="preserve">   AVERAGE TARIFF FOR HEAT ENERGY</t>
  </si>
  <si>
    <t xml:space="preserve">Average tariff </t>
  </si>
  <si>
    <t>Table 5</t>
  </si>
  <si>
    <t>FUEL INPUT ACCORDING TO THE TYPE OF FUEL</t>
  </si>
  <si>
    <t>Table 6</t>
  </si>
  <si>
    <t>No</t>
  </si>
  <si>
    <t>Peat</t>
  </si>
  <si>
    <t>Calor gas</t>
  </si>
  <si>
    <t>Natural gas</t>
  </si>
  <si>
    <t xml:space="preserve">Boiler fuel </t>
  </si>
  <si>
    <t>Fuel of small boiler houses</t>
  </si>
  <si>
    <t>Coal</t>
  </si>
  <si>
    <t xml:space="preserve">Diesel </t>
  </si>
  <si>
    <t>Wood</t>
  </si>
  <si>
    <t xml:space="preserve">Shale oil  </t>
  </si>
  <si>
    <t>Fairewood</t>
  </si>
  <si>
    <t xml:space="preserve">Sawdust </t>
  </si>
  <si>
    <t>Total amount of contractual fuel</t>
  </si>
  <si>
    <t>THE LENGTH OF DH NETWORK</t>
  </si>
  <si>
    <t>Table 7</t>
  </si>
  <si>
    <t>In the balance of company</t>
  </si>
  <si>
    <t>DH network</t>
  </si>
  <si>
    <t>Total length of maintained DH network (except hot water network)</t>
  </si>
  <si>
    <t>Total (except hot water balance)</t>
  </si>
  <si>
    <t>Main networks</t>
  </si>
  <si>
    <t>Residential networks</t>
  </si>
  <si>
    <t>Steam network</t>
  </si>
  <si>
    <t>Hot water network</t>
  </si>
  <si>
    <t>STOCK OF DWELLINGS APPOINTED BY DISTRICT HEATING</t>
  </si>
  <si>
    <t>Stock of dwellings appointed by the district heating</t>
  </si>
  <si>
    <t>Including the area that belongs to house associations</t>
  </si>
  <si>
    <t>NUMBER OF EMPLOYEES</t>
  </si>
  <si>
    <t>Number of employees</t>
  </si>
  <si>
    <t>Primary work</t>
  </si>
  <si>
    <t>AMOUNT OF POLLUTION AND TAXES</t>
  </si>
  <si>
    <t>Amount of pollution</t>
  </si>
  <si>
    <t>Taxes</t>
  </si>
  <si>
    <t>Rigid particles</t>
  </si>
  <si>
    <t>(thous. LTL)</t>
  </si>
  <si>
    <t xml:space="preserve">       INDEBTEDNESS OF CONSUMERS FOR HEAT ENERGY </t>
  </si>
  <si>
    <t>(Total)</t>
  </si>
  <si>
    <t>Penalty</t>
  </si>
  <si>
    <t>Debt (including December )</t>
  </si>
  <si>
    <t xml:space="preserve">Debt (not including December ) </t>
  </si>
  <si>
    <t>Industry</t>
  </si>
  <si>
    <t>Inhabitants</t>
  </si>
  <si>
    <t>Budget organizations:</t>
  </si>
  <si>
    <t>Others</t>
  </si>
  <si>
    <t>National</t>
  </si>
  <si>
    <t>Municipal</t>
  </si>
  <si>
    <t>Including:</t>
  </si>
  <si>
    <t>Number of consumers in debt</t>
  </si>
  <si>
    <t>Total number of consumers</t>
  </si>
  <si>
    <t>THE MAIN PRODUCTION DATA OF CHP PLANTS</t>
  </si>
  <si>
    <t>CHP electricity supplied to network</t>
  </si>
  <si>
    <t xml:space="preserve">Comparative consumption of fuel, </t>
  </si>
  <si>
    <t>Consumption of contractual fuel for electricity,</t>
  </si>
  <si>
    <t>t</t>
  </si>
  <si>
    <t>Fixed cost</t>
  </si>
  <si>
    <t>Production input for electricity</t>
  </si>
  <si>
    <t>thous. LTL</t>
  </si>
  <si>
    <t>Contractual fuel input</t>
  </si>
  <si>
    <t>Sale-price for electricity</t>
  </si>
  <si>
    <t>Table 4</t>
  </si>
  <si>
    <t>Table 8</t>
  </si>
  <si>
    <r>
      <t>thous. m</t>
    </r>
    <r>
      <rPr>
        <i/>
        <vertAlign val="superscript"/>
        <sz val="12"/>
        <rFont val="Times New Roman"/>
        <family val="1"/>
      </rPr>
      <t>2</t>
    </r>
  </si>
  <si>
    <t>Table 9</t>
  </si>
  <si>
    <t>Table 10</t>
  </si>
  <si>
    <t>Table 11</t>
  </si>
  <si>
    <t>Mazute</t>
  </si>
  <si>
    <t>Vilniaus ŠT</t>
  </si>
  <si>
    <t>Panevėžio ŠT</t>
  </si>
  <si>
    <t>Prienų energija</t>
  </si>
  <si>
    <t>01-01-2001</t>
  </si>
  <si>
    <t>UAB "Litesko":</t>
  </si>
  <si>
    <t>Jonavos ŠT</t>
  </si>
  <si>
    <t>Radviliškio ŠT</t>
  </si>
  <si>
    <t>Kaišiadorių ŠT</t>
  </si>
  <si>
    <t>01-01-2000</t>
  </si>
  <si>
    <t>UAB "LITESKO":</t>
  </si>
  <si>
    <t>filialas "Palangos šiluma"</t>
  </si>
  <si>
    <t>filialas "Telšių šiluma"</t>
  </si>
  <si>
    <t>Marijampolės filialas</t>
  </si>
  <si>
    <t xml:space="preserve">Vilkaviškio filialas </t>
  </si>
  <si>
    <t>Heat energy supplied to consumers during 2000</t>
  </si>
</sst>
</file>

<file path=xl/styles.xml><?xml version="1.0" encoding="utf-8"?>
<styleSheet xmlns="http://schemas.openxmlformats.org/spreadsheetml/2006/main">
  <numFmts count="4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00"/>
    <numFmt numFmtId="184" formatCode="0.000000"/>
    <numFmt numFmtId="185" formatCode="0.00000"/>
    <numFmt numFmtId="186" formatCode="0.00000000"/>
    <numFmt numFmtId="187" formatCode="0.0%"/>
    <numFmt numFmtId="188" formatCode="#,##0.0"/>
    <numFmt numFmtId="189" formatCode="#,##0.000"/>
    <numFmt numFmtId="190" formatCode="#,##0_ ;\-#,##0\ "/>
    <numFmt numFmtId="191" formatCode="0.000000000"/>
    <numFmt numFmtId="192" formatCode="[$-427]yyyy\ &quot;m.&quot;\ mmmm\ d\ &quot;d.&quot;"/>
    <numFmt numFmtId="193" formatCode="yyyy\-mm\-dd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20">
    <font>
      <sz val="10"/>
      <name val="Arial"/>
      <family val="0"/>
    </font>
    <font>
      <sz val="12"/>
      <name val="Arial"/>
      <family val="0"/>
    </font>
    <font>
      <sz val="12"/>
      <name val="TimesLT"/>
      <family val="1"/>
    </font>
    <font>
      <b/>
      <sz val="2.5"/>
      <name val="Arial"/>
      <family val="2"/>
    </font>
    <font>
      <sz val="2.5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i/>
      <vertAlign val="superscript"/>
      <sz val="12"/>
      <name val="Times New Roman"/>
      <family val="1"/>
    </font>
    <font>
      <b/>
      <i/>
      <sz val="12"/>
      <name val="Times New Roman"/>
      <family val="1"/>
    </font>
    <font>
      <b/>
      <vertAlign val="subscript"/>
      <sz val="12"/>
      <name val="Times New Roman"/>
      <family val="1"/>
    </font>
    <font>
      <b/>
      <sz val="12"/>
      <name val="TimesLT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53"/>
      <name val="Times New Roman"/>
      <family val="1"/>
    </font>
    <font>
      <sz val="12"/>
      <color indexed="5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76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2" fontId="5" fillId="0" borderId="7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Fill="1" applyAlignment="1">
      <alignment/>
    </xf>
    <xf numFmtId="180" fontId="5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" fontId="5" fillId="0" borderId="8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180" fontId="7" fillId="0" borderId="0" xfId="0" applyNumberFormat="1" applyFont="1" applyFill="1" applyAlignment="1">
      <alignment horizontal="right"/>
    </xf>
    <xf numFmtId="1" fontId="7" fillId="0" borderId="0" xfId="0" applyNumberFormat="1" applyFont="1" applyFill="1" applyAlignment="1">
      <alignment/>
    </xf>
    <xf numFmtId="180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6" fillId="0" borderId="9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1" fontId="5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11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1" fontId="6" fillId="0" borderId="12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right"/>
    </xf>
    <xf numFmtId="2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1" fontId="5" fillId="0" borderId="0" xfId="25" applyNumberFormat="1" applyFont="1" applyFill="1" applyBorder="1" applyAlignment="1">
      <alignment horizontal="right"/>
      <protection/>
    </xf>
    <xf numFmtId="1" fontId="7" fillId="0" borderId="0" xfId="25" applyNumberFormat="1" applyFont="1" applyFill="1" applyBorder="1" applyAlignment="1">
      <alignment horizontal="right"/>
      <protection/>
    </xf>
    <xf numFmtId="180" fontId="5" fillId="0" borderId="0" xfId="25" applyNumberFormat="1" applyFont="1" applyFill="1" applyBorder="1" applyAlignment="1">
      <alignment horizontal="right"/>
      <protection/>
    </xf>
    <xf numFmtId="1" fontId="5" fillId="0" borderId="0" xfId="0" applyNumberFormat="1" applyFont="1" applyFill="1" applyBorder="1" applyAlignment="1" quotePrefix="1">
      <alignment horizontal="right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80" fontId="5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13" fillId="0" borderId="21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/>
    </xf>
    <xf numFmtId="193" fontId="13" fillId="0" borderId="9" xfId="0" applyNumberFormat="1" applyFont="1" applyFill="1" applyBorder="1" applyAlignment="1">
      <alignment/>
    </xf>
    <xf numFmtId="0" fontId="9" fillId="0" borderId="0" xfId="0" applyFont="1" applyFill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5" fillId="0" borderId="7" xfId="0" applyFont="1" applyBorder="1" applyAlignment="1">
      <alignment horizontal="right"/>
    </xf>
    <xf numFmtId="1" fontId="6" fillId="0" borderId="23" xfId="0" applyNumberFormat="1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9" xfId="0" applyFont="1" applyBorder="1" applyAlignment="1">
      <alignment horizontal="left"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2" fillId="0" borderId="6" xfId="0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9" xfId="0" applyFont="1" applyBorder="1" applyAlignment="1">
      <alignment horizontal="left"/>
    </xf>
    <xf numFmtId="0" fontId="5" fillId="0" borderId="8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30" xfId="0" applyFont="1" applyBorder="1" applyAlignment="1">
      <alignment horizontal="center"/>
    </xf>
    <xf numFmtId="0" fontId="5" fillId="0" borderId="25" xfId="0" applyFont="1" applyBorder="1" applyAlignment="1">
      <alignment/>
    </xf>
    <xf numFmtId="1" fontId="5" fillId="0" borderId="27" xfId="0" applyNumberFormat="1" applyFont="1" applyBorder="1" applyAlignment="1">
      <alignment/>
    </xf>
    <xf numFmtId="1" fontId="5" fillId="0" borderId="8" xfId="0" applyNumberFormat="1" applyFont="1" applyBorder="1" applyAlignment="1">
      <alignment/>
    </xf>
    <xf numFmtId="1" fontId="5" fillId="0" borderId="29" xfId="0" applyNumberFormat="1" applyFont="1" applyBorder="1" applyAlignment="1">
      <alignment horizontal="right"/>
    </xf>
    <xf numFmtId="1" fontId="5" fillId="0" borderId="32" xfId="0" applyNumberFormat="1" applyFont="1" applyBorder="1" applyAlignment="1">
      <alignment/>
    </xf>
    <xf numFmtId="1" fontId="5" fillId="0" borderId="7" xfId="0" applyNumberFormat="1" applyFont="1" applyBorder="1" applyAlignment="1">
      <alignment/>
    </xf>
    <xf numFmtId="0" fontId="2" fillId="0" borderId="5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0" borderId="2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24" xfId="0" applyFont="1" applyBorder="1" applyAlignment="1">
      <alignment/>
    </xf>
    <xf numFmtId="180" fontId="8" fillId="0" borderId="19" xfId="0" applyNumberFormat="1" applyFont="1" applyFill="1" applyBorder="1" applyAlignment="1">
      <alignment horizontal="right"/>
    </xf>
    <xf numFmtId="2" fontId="8" fillId="0" borderId="19" xfId="0" applyNumberFormat="1" applyFont="1" applyFill="1" applyBorder="1" applyAlignment="1">
      <alignment horizontal="right"/>
    </xf>
    <xf numFmtId="180" fontId="8" fillId="0" borderId="8" xfId="0" applyNumberFormat="1" applyFont="1" applyFill="1" applyBorder="1" applyAlignment="1">
      <alignment horizontal="right"/>
    </xf>
    <xf numFmtId="2" fontId="8" fillId="0" borderId="8" xfId="0" applyNumberFormat="1" applyFont="1" applyFill="1" applyBorder="1" applyAlignment="1">
      <alignment horizontal="right"/>
    </xf>
    <xf numFmtId="180" fontId="5" fillId="0" borderId="8" xfId="0" applyNumberFormat="1" applyFont="1" applyBorder="1" applyAlignment="1">
      <alignment horizontal="right"/>
    </xf>
    <xf numFmtId="0" fontId="5" fillId="0" borderId="29" xfId="0" applyFont="1" applyBorder="1" applyAlignment="1">
      <alignment horizontal="right"/>
    </xf>
    <xf numFmtId="0" fontId="5" fillId="0" borderId="29" xfId="0" applyFont="1" applyBorder="1" applyAlignment="1">
      <alignment/>
    </xf>
    <xf numFmtId="180" fontId="6" fillId="0" borderId="33" xfId="0" applyNumberFormat="1" applyFont="1" applyBorder="1" applyAlignment="1">
      <alignment/>
    </xf>
    <xf numFmtId="2" fontId="6" fillId="0" borderId="33" xfId="0" applyNumberFormat="1" applyFont="1" applyBorder="1" applyAlignment="1">
      <alignment/>
    </xf>
    <xf numFmtId="180" fontId="8" fillId="0" borderId="8" xfId="21" applyNumberFormat="1" applyFont="1" applyFill="1" applyBorder="1" applyAlignment="1">
      <alignment horizontal="right"/>
      <protection/>
    </xf>
    <xf numFmtId="2" fontId="8" fillId="0" borderId="8" xfId="21" applyNumberFormat="1" applyFont="1" applyFill="1" applyBorder="1" applyAlignment="1">
      <alignment horizontal="right"/>
      <protection/>
    </xf>
    <xf numFmtId="180" fontId="8" fillId="0" borderId="27" xfId="0" applyNumberFormat="1" applyFont="1" applyFill="1" applyBorder="1" applyAlignment="1">
      <alignment horizontal="right"/>
    </xf>
    <xf numFmtId="2" fontId="8" fillId="0" borderId="27" xfId="0" applyNumberFormat="1" applyFont="1" applyFill="1" applyBorder="1" applyAlignment="1">
      <alignment horizontal="right"/>
    </xf>
    <xf numFmtId="180" fontId="8" fillId="0" borderId="25" xfId="0" applyNumberFormat="1" applyFont="1" applyFill="1" applyBorder="1" applyAlignment="1">
      <alignment horizontal="right"/>
    </xf>
    <xf numFmtId="2" fontId="8" fillId="0" borderId="25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right"/>
    </xf>
    <xf numFmtId="0" fontId="8" fillId="0" borderId="7" xfId="0" applyFont="1" applyFill="1" applyBorder="1" applyAlignment="1">
      <alignment horizontal="right"/>
    </xf>
    <xf numFmtId="2" fontId="8" fillId="0" borderId="7" xfId="0" applyNumberFormat="1" applyFont="1" applyFill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5" fillId="0" borderId="34" xfId="0" applyFont="1" applyBorder="1" applyAlignment="1">
      <alignment/>
    </xf>
    <xf numFmtId="2" fontId="6" fillId="0" borderId="13" xfId="0" applyNumberFormat="1" applyFont="1" applyBorder="1" applyAlignment="1">
      <alignment/>
    </xf>
    <xf numFmtId="0" fontId="8" fillId="0" borderId="7" xfId="21" applyFont="1" applyFill="1" applyBorder="1" applyAlignment="1">
      <alignment horizontal="right"/>
      <protection/>
    </xf>
    <xf numFmtId="180" fontId="8" fillId="0" borderId="29" xfId="0" applyNumberFormat="1" applyFont="1" applyFill="1" applyBorder="1" applyAlignment="1">
      <alignment horizontal="right"/>
    </xf>
    <xf numFmtId="2" fontId="8" fillId="0" borderId="29" xfId="0" applyNumberFormat="1" applyFont="1" applyFill="1" applyBorder="1" applyAlignment="1">
      <alignment horizontal="right"/>
    </xf>
    <xf numFmtId="0" fontId="8" fillId="0" borderId="34" xfId="0" applyFont="1" applyFill="1" applyBorder="1" applyAlignment="1">
      <alignment horizontal="right"/>
    </xf>
    <xf numFmtId="0" fontId="8" fillId="0" borderId="32" xfId="0" applyFont="1" applyFill="1" applyBorder="1" applyAlignment="1">
      <alignment horizontal="right"/>
    </xf>
    <xf numFmtId="2" fontId="8" fillId="0" borderId="35" xfId="0" applyNumberFormat="1" applyFont="1" applyFill="1" applyBorder="1" applyAlignment="1">
      <alignment horizontal="right"/>
    </xf>
    <xf numFmtId="0" fontId="8" fillId="0" borderId="35" xfId="0" applyFont="1" applyFill="1" applyBorder="1" applyAlignment="1">
      <alignment horizontal="right"/>
    </xf>
    <xf numFmtId="180" fontId="5" fillId="0" borderId="19" xfId="0" applyNumberFormat="1" applyFont="1" applyFill="1" applyBorder="1" applyAlignment="1">
      <alignment horizontal="right"/>
    </xf>
    <xf numFmtId="180" fontId="5" fillId="0" borderId="20" xfId="0" applyNumberFormat="1" applyFont="1" applyFill="1" applyBorder="1" applyAlignment="1">
      <alignment horizontal="right"/>
    </xf>
    <xf numFmtId="180" fontId="5" fillId="0" borderId="8" xfId="0" applyNumberFormat="1" applyFont="1" applyFill="1" applyBorder="1" applyAlignment="1">
      <alignment horizontal="right"/>
    </xf>
    <xf numFmtId="180" fontId="5" fillId="0" borderId="7" xfId="0" applyNumberFormat="1" applyFont="1" applyFill="1" applyBorder="1" applyAlignment="1">
      <alignment horizontal="right"/>
    </xf>
    <xf numFmtId="180" fontId="5" fillId="0" borderId="8" xfId="0" applyNumberFormat="1" applyFont="1" applyFill="1" applyBorder="1" applyAlignment="1">
      <alignment/>
    </xf>
    <xf numFmtId="0" fontId="5" fillId="0" borderId="8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180" fontId="5" fillId="0" borderId="29" xfId="0" applyNumberFormat="1" applyFont="1" applyFill="1" applyBorder="1" applyAlignment="1">
      <alignment horizontal="right"/>
    </xf>
    <xf numFmtId="180" fontId="5" fillId="0" borderId="29" xfId="0" applyNumberFormat="1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180" fontId="6" fillId="0" borderId="23" xfId="0" applyNumberFormat="1" applyFont="1" applyFill="1" applyBorder="1" applyAlignment="1">
      <alignment horizontal="right"/>
    </xf>
    <xf numFmtId="180" fontId="6" fillId="0" borderId="36" xfId="0" applyNumberFormat="1" applyFont="1" applyFill="1" applyBorder="1" applyAlignment="1">
      <alignment horizontal="right"/>
    </xf>
    <xf numFmtId="180" fontId="5" fillId="0" borderId="27" xfId="0" applyNumberFormat="1" applyFont="1" applyFill="1" applyBorder="1" applyAlignment="1">
      <alignment horizontal="right"/>
    </xf>
    <xf numFmtId="180" fontId="5" fillId="0" borderId="32" xfId="0" applyNumberFormat="1" applyFont="1" applyFill="1" applyBorder="1" applyAlignment="1">
      <alignment horizontal="right"/>
    </xf>
    <xf numFmtId="0" fontId="5" fillId="0" borderId="27" xfId="0" applyFont="1" applyFill="1" applyBorder="1" applyAlignment="1">
      <alignment horizontal="right"/>
    </xf>
    <xf numFmtId="0" fontId="5" fillId="0" borderId="32" xfId="0" applyFont="1" applyFill="1" applyBorder="1" applyAlignment="1">
      <alignment horizontal="right"/>
    </xf>
    <xf numFmtId="180" fontId="5" fillId="0" borderId="8" xfId="26" applyNumberFormat="1" applyFont="1" applyFill="1" applyBorder="1" applyAlignment="1">
      <alignment horizontal="right"/>
      <protection/>
    </xf>
    <xf numFmtId="0" fontId="5" fillId="0" borderId="8" xfId="26" applyFont="1" applyFill="1" applyBorder="1" applyAlignment="1">
      <alignment horizontal="right"/>
      <protection/>
    </xf>
    <xf numFmtId="180" fontId="5" fillId="0" borderId="7" xfId="26" applyNumberFormat="1" applyFont="1" applyFill="1" applyBorder="1" applyAlignment="1">
      <alignment horizontal="right"/>
      <protection/>
    </xf>
    <xf numFmtId="180" fontId="5" fillId="0" borderId="34" xfId="0" applyNumberFormat="1" applyFont="1" applyFill="1" applyBorder="1" applyAlignment="1">
      <alignment horizontal="right"/>
    </xf>
    <xf numFmtId="180" fontId="5" fillId="0" borderId="25" xfId="0" applyNumberFormat="1" applyFont="1" applyFill="1" applyBorder="1" applyAlignment="1">
      <alignment horizontal="right"/>
    </xf>
    <xf numFmtId="180" fontId="5" fillId="0" borderId="35" xfId="0" applyNumberFormat="1" applyFont="1" applyFill="1" applyBorder="1" applyAlignment="1">
      <alignment horizontal="right"/>
    </xf>
    <xf numFmtId="180" fontId="6" fillId="0" borderId="1" xfId="0" applyNumberFormat="1" applyFont="1" applyFill="1" applyBorder="1" applyAlignment="1">
      <alignment/>
    </xf>
    <xf numFmtId="180" fontId="5" fillId="0" borderId="28" xfId="0" applyNumberFormat="1" applyFont="1" applyFill="1" applyBorder="1" applyAlignment="1">
      <alignment horizontal="right"/>
    </xf>
    <xf numFmtId="0" fontId="5" fillId="0" borderId="28" xfId="0" applyFont="1" applyFill="1" applyBorder="1" applyAlignment="1">
      <alignment horizontal="right"/>
    </xf>
    <xf numFmtId="0" fontId="5" fillId="0" borderId="37" xfId="0" applyFont="1" applyFill="1" applyBorder="1" applyAlignment="1">
      <alignment horizontal="right"/>
    </xf>
    <xf numFmtId="180" fontId="15" fillId="0" borderId="30" xfId="0" applyNumberFormat="1" applyFont="1" applyFill="1" applyBorder="1" applyAlignment="1">
      <alignment horizontal="right"/>
    </xf>
    <xf numFmtId="180" fontId="15" fillId="0" borderId="23" xfId="0" applyNumberFormat="1" applyFont="1" applyFill="1" applyBorder="1" applyAlignment="1">
      <alignment horizontal="right"/>
    </xf>
    <xf numFmtId="180" fontId="15" fillId="0" borderId="36" xfId="0" applyNumberFormat="1" applyFont="1" applyFill="1" applyBorder="1" applyAlignment="1">
      <alignment horizontal="right"/>
    </xf>
    <xf numFmtId="180" fontId="5" fillId="0" borderId="19" xfId="0" applyNumberFormat="1" applyFont="1" applyBorder="1" applyAlignment="1">
      <alignment horizontal="right"/>
    </xf>
    <xf numFmtId="180" fontId="8" fillId="0" borderId="7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/>
    </xf>
    <xf numFmtId="180" fontId="5" fillId="0" borderId="8" xfId="0" applyNumberFormat="1" applyFont="1" applyFill="1" applyBorder="1" applyAlignment="1">
      <alignment/>
    </xf>
    <xf numFmtId="180" fontId="8" fillId="0" borderId="8" xfId="0" applyNumberFormat="1" applyFont="1" applyFill="1" applyBorder="1" applyAlignment="1">
      <alignment/>
    </xf>
    <xf numFmtId="2" fontId="5" fillId="0" borderId="8" xfId="0" applyNumberFormat="1" applyFont="1" applyFill="1" applyBorder="1" applyAlignment="1">
      <alignment horizontal="right"/>
    </xf>
    <xf numFmtId="180" fontId="8" fillId="0" borderId="32" xfId="0" applyNumberFormat="1" applyFont="1" applyFill="1" applyBorder="1" applyAlignment="1">
      <alignment horizontal="right"/>
    </xf>
    <xf numFmtId="180" fontId="5" fillId="0" borderId="38" xfId="0" applyNumberFormat="1" applyFont="1" applyFill="1" applyBorder="1" applyAlignment="1">
      <alignment horizontal="right"/>
    </xf>
    <xf numFmtId="180" fontId="5" fillId="0" borderId="8" xfId="28" applyNumberFormat="1" applyFont="1" applyFill="1" applyBorder="1" applyAlignment="1">
      <alignment horizontal="right"/>
      <protection/>
    </xf>
    <xf numFmtId="0" fontId="5" fillId="0" borderId="8" xfId="28" applyFont="1" applyFill="1" applyBorder="1" applyAlignment="1">
      <alignment horizontal="right"/>
      <protection/>
    </xf>
    <xf numFmtId="180" fontId="8" fillId="0" borderId="8" xfId="28" applyNumberFormat="1" applyFont="1" applyFill="1" applyBorder="1" applyAlignment="1">
      <alignment horizontal="right"/>
      <protection/>
    </xf>
    <xf numFmtId="0" fontId="8" fillId="0" borderId="7" xfId="28" applyFont="1" applyFill="1" applyBorder="1" applyAlignment="1">
      <alignment horizontal="right"/>
      <protection/>
    </xf>
    <xf numFmtId="0" fontId="5" fillId="0" borderId="8" xfId="0" applyFont="1" applyFill="1" applyBorder="1" applyAlignment="1">
      <alignment/>
    </xf>
    <xf numFmtId="180" fontId="5" fillId="0" borderId="7" xfId="0" applyNumberFormat="1" applyFont="1" applyFill="1" applyBorder="1" applyAlignment="1">
      <alignment/>
    </xf>
    <xf numFmtId="180" fontId="5" fillId="0" borderId="39" xfId="0" applyNumberFormat="1" applyFont="1" applyFill="1" applyBorder="1" applyAlignment="1">
      <alignment/>
    </xf>
    <xf numFmtId="180" fontId="5" fillId="0" borderId="29" xfId="0" applyNumberFormat="1" applyFont="1" applyFill="1" applyBorder="1" applyAlignment="1">
      <alignment/>
    </xf>
    <xf numFmtId="180" fontId="8" fillId="0" borderId="29" xfId="0" applyNumberFormat="1" applyFont="1" applyFill="1" applyBorder="1" applyAlignment="1">
      <alignment/>
    </xf>
    <xf numFmtId="0" fontId="6" fillId="0" borderId="3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36" xfId="0" applyFont="1" applyBorder="1" applyAlignment="1">
      <alignment/>
    </xf>
    <xf numFmtId="0" fontId="5" fillId="0" borderId="34" xfId="0" applyFont="1" applyBorder="1" applyAlignment="1">
      <alignment horizontal="right"/>
    </xf>
    <xf numFmtId="0" fontId="5" fillId="0" borderId="29" xfId="0" applyFont="1" applyFill="1" applyBorder="1" applyAlignment="1">
      <alignment horizontal="right"/>
    </xf>
    <xf numFmtId="0" fontId="5" fillId="0" borderId="27" xfId="0" applyFont="1" applyFill="1" applyBorder="1" applyAlignment="1">
      <alignment/>
    </xf>
    <xf numFmtId="0" fontId="6" fillId="0" borderId="23" xfId="0" applyFont="1" applyBorder="1" applyAlignment="1">
      <alignment/>
    </xf>
    <xf numFmtId="180" fontId="5" fillId="0" borderId="40" xfId="0" applyNumberFormat="1" applyFont="1" applyFill="1" applyBorder="1" applyAlignment="1">
      <alignment horizontal="right"/>
    </xf>
    <xf numFmtId="0" fontId="6" fillId="0" borderId="23" xfId="0" applyFont="1" applyBorder="1" applyAlignment="1">
      <alignment horizontal="right"/>
    </xf>
    <xf numFmtId="180" fontId="5" fillId="0" borderId="25" xfId="0" applyNumberFormat="1" applyFont="1" applyBorder="1" applyAlignment="1">
      <alignment horizontal="right"/>
    </xf>
    <xf numFmtId="180" fontId="6" fillId="0" borderId="25" xfId="0" applyNumberFormat="1" applyFont="1" applyFill="1" applyBorder="1" applyAlignment="1">
      <alignment horizontal="right"/>
    </xf>
    <xf numFmtId="180" fontId="8" fillId="0" borderId="20" xfId="0" applyNumberFormat="1" applyFont="1" applyFill="1" applyBorder="1" applyAlignment="1">
      <alignment horizontal="right"/>
    </xf>
    <xf numFmtId="2" fontId="5" fillId="0" borderId="20" xfId="0" applyNumberFormat="1" applyFont="1" applyFill="1" applyBorder="1" applyAlignment="1">
      <alignment horizontal="center"/>
    </xf>
    <xf numFmtId="2" fontId="5" fillId="0" borderId="7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5" fillId="0" borderId="7" xfId="27" applyNumberFormat="1" applyFont="1" applyFill="1" applyBorder="1" applyAlignment="1">
      <alignment horizontal="center"/>
      <protection/>
    </xf>
    <xf numFmtId="2" fontId="6" fillId="0" borderId="1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6" fillId="0" borderId="19" xfId="0" applyFont="1" applyBorder="1" applyAlignment="1">
      <alignment horizontal="right"/>
    </xf>
    <xf numFmtId="0" fontId="16" fillId="0" borderId="8" xfId="0" applyFont="1" applyBorder="1" applyAlignment="1">
      <alignment horizontal="right"/>
    </xf>
    <xf numFmtId="0" fontId="16" fillId="0" borderId="8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16" fillId="0" borderId="20" xfId="0" applyFont="1" applyBorder="1" applyAlignment="1">
      <alignment horizontal="right"/>
    </xf>
    <xf numFmtId="0" fontId="16" fillId="0" borderId="7" xfId="0" applyFont="1" applyBorder="1" applyAlignment="1">
      <alignment horizontal="right"/>
    </xf>
    <xf numFmtId="1" fontId="16" fillId="0" borderId="7" xfId="0" applyNumberFormat="1" applyFont="1" applyBorder="1" applyAlignment="1">
      <alignment/>
    </xf>
    <xf numFmtId="1" fontId="17" fillId="0" borderId="8" xfId="0" applyNumberFormat="1" applyFont="1" applyBorder="1" applyAlignment="1">
      <alignment/>
    </xf>
    <xf numFmtId="1" fontId="16" fillId="0" borderId="8" xfId="0" applyNumberFormat="1" applyFont="1" applyBorder="1" applyAlignment="1">
      <alignment/>
    </xf>
    <xf numFmtId="1" fontId="17" fillId="0" borderId="7" xfId="0" applyNumberFormat="1" applyFont="1" applyBorder="1" applyAlignment="1">
      <alignment/>
    </xf>
    <xf numFmtId="0" fontId="16" fillId="0" borderId="7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34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25" xfId="0" applyFont="1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0" fontId="6" fillId="0" borderId="30" xfId="0" applyFont="1" applyBorder="1" applyAlignment="1">
      <alignment/>
    </xf>
    <xf numFmtId="1" fontId="6" fillId="0" borderId="23" xfId="0" applyNumberFormat="1" applyFont="1" applyBorder="1" applyAlignment="1">
      <alignment/>
    </xf>
    <xf numFmtId="1" fontId="6" fillId="0" borderId="36" xfId="0" applyNumberFormat="1" applyFont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5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/>
      <protection locked="0"/>
    </xf>
    <xf numFmtId="0" fontId="5" fillId="0" borderId="8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8" xfId="20" applyFont="1" applyBorder="1" applyAlignment="1">
      <alignment/>
      <protection/>
    </xf>
    <xf numFmtId="0" fontId="5" fillId="0" borderId="29" xfId="20" applyFont="1" applyBorder="1" applyAlignment="1">
      <alignment/>
      <protection/>
    </xf>
    <xf numFmtId="0" fontId="6" fillId="0" borderId="4" xfId="0" applyFont="1" applyBorder="1" applyAlignment="1">
      <alignment horizontal="left" vertical="top" wrapText="1"/>
    </xf>
    <xf numFmtId="0" fontId="5" fillId="0" borderId="26" xfId="0" applyFont="1" applyFill="1" applyBorder="1" applyAlignment="1">
      <alignment horizontal="center"/>
    </xf>
    <xf numFmtId="0" fontId="5" fillId="0" borderId="27" xfId="0" applyFont="1" applyBorder="1" applyAlignment="1">
      <alignment horizontal="right"/>
    </xf>
    <xf numFmtId="0" fontId="6" fillId="2" borderId="11" xfId="0" applyFont="1" applyFill="1" applyBorder="1" applyAlignment="1">
      <alignment horizontal="center"/>
    </xf>
    <xf numFmtId="1" fontId="5" fillId="0" borderId="34" xfId="0" applyNumberFormat="1" applyFont="1" applyBorder="1" applyAlignment="1">
      <alignment/>
    </xf>
    <xf numFmtId="1" fontId="16" fillId="0" borderId="20" xfId="0" applyNumberFormat="1" applyFont="1" applyBorder="1" applyAlignment="1">
      <alignment/>
    </xf>
    <xf numFmtId="1" fontId="16" fillId="0" borderId="35" xfId="0" applyNumberFormat="1" applyFont="1" applyBorder="1" applyAlignment="1">
      <alignment/>
    </xf>
    <xf numFmtId="0" fontId="5" fillId="0" borderId="5" xfId="0" applyFont="1" applyFill="1" applyBorder="1" applyAlignment="1">
      <alignment horizontal="center"/>
    </xf>
    <xf numFmtId="0" fontId="5" fillId="0" borderId="29" xfId="0" applyFont="1" applyFill="1" applyBorder="1" applyAlignment="1">
      <alignment/>
    </xf>
    <xf numFmtId="0" fontId="16" fillId="0" borderId="29" xfId="0" applyFont="1" applyBorder="1" applyAlignment="1">
      <alignment horizontal="right"/>
    </xf>
    <xf numFmtId="0" fontId="16" fillId="0" borderId="34" xfId="0" applyFont="1" applyBorder="1" applyAlignment="1">
      <alignment horizontal="right"/>
    </xf>
    <xf numFmtId="180" fontId="5" fillId="0" borderId="19" xfId="0" applyNumberFormat="1" applyFont="1" applyFill="1" applyBorder="1" applyAlignment="1">
      <alignment horizontal="right"/>
    </xf>
    <xf numFmtId="180" fontId="5" fillId="0" borderId="20" xfId="0" applyNumberFormat="1" applyFont="1" applyFill="1" applyBorder="1" applyAlignment="1">
      <alignment horizontal="right"/>
    </xf>
    <xf numFmtId="180" fontId="5" fillId="0" borderId="8" xfId="0" applyNumberFormat="1" applyFont="1" applyFill="1" applyBorder="1" applyAlignment="1">
      <alignment horizontal="right"/>
    </xf>
    <xf numFmtId="180" fontId="5" fillId="0" borderId="7" xfId="0" applyNumberFormat="1" applyFont="1" applyFill="1" applyBorder="1" applyAlignment="1">
      <alignment horizontal="right"/>
    </xf>
    <xf numFmtId="180" fontId="8" fillId="0" borderId="8" xfId="0" applyNumberFormat="1" applyFont="1" applyFill="1" applyBorder="1" applyAlignment="1">
      <alignment horizontal="right"/>
    </xf>
    <xf numFmtId="180" fontId="7" fillId="0" borderId="8" xfId="0" applyNumberFormat="1" applyFont="1" applyFill="1" applyBorder="1" applyAlignment="1">
      <alignment horizontal="right"/>
    </xf>
    <xf numFmtId="180" fontId="18" fillId="0" borderId="8" xfId="0" applyNumberFormat="1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1" fillId="0" borderId="25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180" fontId="6" fillId="0" borderId="33" xfId="23" applyNumberFormat="1" applyFont="1" applyFill="1" applyBorder="1" applyAlignment="1">
      <alignment horizontal="right"/>
      <protection/>
    </xf>
    <xf numFmtId="180" fontId="6" fillId="0" borderId="13" xfId="23" applyNumberFormat="1" applyFont="1" applyFill="1" applyBorder="1" applyAlignment="1">
      <alignment horizontal="right"/>
      <protection/>
    </xf>
    <xf numFmtId="180" fontId="5" fillId="0" borderId="19" xfId="0" applyNumberFormat="1" applyFont="1" applyFill="1" applyBorder="1" applyAlignment="1">
      <alignment/>
    </xf>
    <xf numFmtId="180" fontId="19" fillId="0" borderId="19" xfId="0" applyNumberFormat="1" applyFont="1" applyFill="1" applyBorder="1" applyAlignment="1">
      <alignment/>
    </xf>
    <xf numFmtId="180" fontId="5" fillId="0" borderId="19" xfId="0" applyNumberFormat="1" applyFont="1" applyFill="1" applyBorder="1" applyAlignment="1">
      <alignment/>
    </xf>
    <xf numFmtId="180" fontId="5" fillId="0" borderId="20" xfId="0" applyNumberFormat="1" applyFont="1" applyFill="1" applyBorder="1" applyAlignment="1">
      <alignment/>
    </xf>
    <xf numFmtId="180" fontId="5" fillId="0" borderId="8" xfId="23" applyNumberFormat="1" applyFont="1" applyFill="1" applyBorder="1" applyAlignment="1">
      <alignment/>
      <protection/>
    </xf>
    <xf numFmtId="180" fontId="5" fillId="0" borderId="8" xfId="23" applyNumberFormat="1" applyFont="1" applyFill="1" applyBorder="1" applyAlignment="1" quotePrefix="1">
      <alignment/>
      <protection/>
    </xf>
    <xf numFmtId="180" fontId="5" fillId="0" borderId="7" xfId="23" applyNumberFormat="1" applyFont="1" applyFill="1" applyBorder="1" applyAlignment="1" quotePrefix="1">
      <alignment/>
      <protection/>
    </xf>
    <xf numFmtId="180" fontId="5" fillId="0" borderId="7" xfId="0" applyNumberFormat="1" applyFont="1" applyFill="1" applyBorder="1" applyAlignment="1">
      <alignment/>
    </xf>
    <xf numFmtId="1" fontId="5" fillId="0" borderId="19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1" fontId="8" fillId="0" borderId="8" xfId="0" applyNumberFormat="1" applyFont="1" applyFill="1" applyBorder="1" applyAlignment="1">
      <alignment horizontal="center"/>
    </xf>
    <xf numFmtId="1" fontId="8" fillId="0" borderId="7" xfId="0" applyNumberFormat="1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1" fontId="6" fillId="0" borderId="23" xfId="0" applyNumberFormat="1" applyFont="1" applyFill="1" applyBorder="1" applyAlignment="1">
      <alignment horizontal="center"/>
    </xf>
    <xf numFmtId="1" fontId="6" fillId="0" borderId="36" xfId="0" applyNumberFormat="1" applyFont="1" applyFill="1" applyBorder="1" applyAlignment="1">
      <alignment horizontal="center"/>
    </xf>
    <xf numFmtId="1" fontId="5" fillId="0" borderId="8" xfId="22" applyNumberFormat="1" applyFont="1" applyFill="1" applyBorder="1" applyAlignment="1">
      <alignment horizontal="center"/>
      <protection/>
    </xf>
    <xf numFmtId="1" fontId="5" fillId="0" borderId="7" xfId="22" applyNumberFormat="1" applyFont="1" applyFill="1" applyBorder="1" applyAlignment="1">
      <alignment horizontal="center"/>
      <protection/>
    </xf>
    <xf numFmtId="1" fontId="5" fillId="0" borderId="29" xfId="0" applyNumberFormat="1" applyFont="1" applyFill="1" applyBorder="1" applyAlignment="1">
      <alignment horizontal="center"/>
    </xf>
    <xf numFmtId="1" fontId="5" fillId="0" borderId="34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/>
    </xf>
    <xf numFmtId="1" fontId="5" fillId="0" borderId="8" xfId="24" applyNumberFormat="1" applyFont="1" applyFill="1" applyBorder="1" applyAlignment="1">
      <alignment horizontal="center"/>
      <protection/>
    </xf>
    <xf numFmtId="0" fontId="6" fillId="0" borderId="42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/>
    </xf>
    <xf numFmtId="1" fontId="5" fillId="0" borderId="7" xfId="24" applyNumberFormat="1" applyFont="1" applyFill="1" applyBorder="1" applyAlignment="1">
      <alignment horizontal="center"/>
      <protection/>
    </xf>
    <xf numFmtId="0" fontId="5" fillId="0" borderId="29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2" fontId="5" fillId="0" borderId="19" xfId="0" applyNumberFormat="1" applyFont="1" applyFill="1" applyBorder="1" applyAlignment="1">
      <alignment horizontal="right"/>
    </xf>
    <xf numFmtId="0" fontId="5" fillId="0" borderId="25" xfId="0" applyFont="1" applyFill="1" applyBorder="1" applyAlignment="1">
      <alignment horizontal="right"/>
    </xf>
    <xf numFmtId="2" fontId="6" fillId="0" borderId="23" xfId="0" applyNumberFormat="1" applyFont="1" applyFill="1" applyBorder="1" applyAlignment="1">
      <alignment/>
    </xf>
    <xf numFmtId="2" fontId="5" fillId="0" borderId="8" xfId="19" applyNumberFormat="1" applyFont="1" applyFill="1" applyBorder="1" applyAlignment="1">
      <alignment horizontal="right"/>
      <protection/>
    </xf>
    <xf numFmtId="180" fontId="5" fillId="0" borderId="7" xfId="19" applyNumberFormat="1" applyFont="1" applyFill="1" applyBorder="1" applyAlignment="1">
      <alignment horizontal="right"/>
      <protection/>
    </xf>
    <xf numFmtId="2" fontId="6" fillId="0" borderId="2" xfId="0" applyNumberFormat="1" applyFont="1" applyFill="1" applyBorder="1" applyAlignment="1">
      <alignment/>
    </xf>
    <xf numFmtId="2" fontId="6" fillId="0" borderId="11" xfId="0" applyNumberFormat="1" applyFont="1" applyFill="1" applyBorder="1" applyAlignment="1">
      <alignment/>
    </xf>
    <xf numFmtId="180" fontId="6" fillId="0" borderId="11" xfId="0" applyNumberFormat="1" applyFont="1" applyFill="1" applyBorder="1" applyAlignment="1">
      <alignment/>
    </xf>
    <xf numFmtId="2" fontId="5" fillId="0" borderId="29" xfId="0" applyNumberFormat="1" applyFont="1" applyFill="1" applyBorder="1" applyAlignment="1">
      <alignment horizontal="right"/>
    </xf>
    <xf numFmtId="2" fontId="5" fillId="0" borderId="27" xfId="0" applyNumberFormat="1" applyFont="1" applyFill="1" applyBorder="1" applyAlignment="1">
      <alignment horizontal="right"/>
    </xf>
    <xf numFmtId="2" fontId="5" fillId="0" borderId="25" xfId="0" applyNumberFormat="1" applyFont="1" applyFill="1" applyBorder="1" applyAlignment="1">
      <alignment horizontal="right"/>
    </xf>
    <xf numFmtId="0" fontId="5" fillId="0" borderId="35" xfId="0" applyFont="1" applyFill="1" applyBorder="1" applyAlignment="1">
      <alignment horizontal="right"/>
    </xf>
    <xf numFmtId="2" fontId="6" fillId="0" borderId="23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/>
    </xf>
    <xf numFmtId="1" fontId="5" fillId="0" borderId="19" xfId="0" applyNumberFormat="1" applyFont="1" applyFill="1" applyBorder="1" applyAlignment="1">
      <alignment horizontal="right"/>
    </xf>
    <xf numFmtId="1" fontId="5" fillId="0" borderId="20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center"/>
    </xf>
    <xf numFmtId="1" fontId="5" fillId="0" borderId="8" xfId="0" applyNumberFormat="1" applyFont="1" applyFill="1" applyBorder="1" applyAlignment="1">
      <alignment horizontal="right"/>
    </xf>
    <xf numFmtId="1" fontId="8" fillId="0" borderId="8" xfId="0" applyNumberFormat="1" applyFont="1" applyFill="1" applyBorder="1" applyAlignment="1">
      <alignment horizontal="right"/>
    </xf>
    <xf numFmtId="1" fontId="5" fillId="0" borderId="7" xfId="0" applyNumberFormat="1" applyFont="1" applyFill="1" applyBorder="1" applyAlignment="1">
      <alignment horizontal="right"/>
    </xf>
    <xf numFmtId="1" fontId="5" fillId="0" borderId="8" xfId="0" applyNumberFormat="1" applyFont="1" applyFill="1" applyBorder="1" applyAlignment="1">
      <alignment/>
    </xf>
    <xf numFmtId="1" fontId="5" fillId="0" borderId="8" xfId="0" applyNumberFormat="1" applyFont="1" applyFill="1" applyBorder="1" applyAlignment="1">
      <alignment horizontal="right"/>
    </xf>
    <xf numFmtId="1" fontId="5" fillId="0" borderId="7" xfId="0" applyNumberFormat="1" applyFont="1" applyFill="1" applyBorder="1" applyAlignment="1">
      <alignment horizontal="right"/>
    </xf>
    <xf numFmtId="1" fontId="7" fillId="0" borderId="8" xfId="0" applyNumberFormat="1" applyFont="1" applyFill="1" applyBorder="1" applyAlignment="1">
      <alignment horizontal="right"/>
    </xf>
    <xf numFmtId="1" fontId="8" fillId="0" borderId="7" xfId="0" applyNumberFormat="1" applyFont="1" applyFill="1" applyBorder="1" applyAlignment="1">
      <alignment horizontal="right"/>
    </xf>
    <xf numFmtId="1" fontId="7" fillId="0" borderId="8" xfId="0" applyNumberFormat="1" applyFont="1" applyFill="1" applyBorder="1" applyAlignment="1">
      <alignment horizontal="right"/>
    </xf>
    <xf numFmtId="1" fontId="5" fillId="0" borderId="8" xfId="0" applyNumberFormat="1" applyFont="1" applyFill="1" applyBorder="1" applyAlignment="1">
      <alignment horizontal="right" vertical="center"/>
    </xf>
    <xf numFmtId="1" fontId="5" fillId="0" borderId="7" xfId="0" applyNumberFormat="1" applyFont="1" applyFill="1" applyBorder="1" applyAlignment="1">
      <alignment horizontal="right" vertical="center"/>
    </xf>
    <xf numFmtId="0" fontId="1" fillId="0" borderId="25" xfId="0" applyFont="1" applyFill="1" applyBorder="1" applyAlignment="1">
      <alignment horizontal="right"/>
    </xf>
    <xf numFmtId="0" fontId="6" fillId="0" borderId="23" xfId="0" applyFont="1" applyBorder="1" applyAlignment="1">
      <alignment horizontal="left"/>
    </xf>
    <xf numFmtId="1" fontId="6" fillId="0" borderId="23" xfId="0" applyNumberFormat="1" applyFont="1" applyFill="1" applyBorder="1" applyAlignment="1">
      <alignment/>
    </xf>
    <xf numFmtId="1" fontId="6" fillId="0" borderId="36" xfId="0" applyNumberFormat="1" applyFont="1" applyFill="1" applyBorder="1" applyAlignment="1">
      <alignment/>
    </xf>
    <xf numFmtId="1" fontId="5" fillId="0" borderId="27" xfId="0" applyNumberFormat="1" applyFont="1" applyFill="1" applyBorder="1" applyAlignment="1">
      <alignment horizontal="right"/>
    </xf>
    <xf numFmtId="1" fontId="7" fillId="0" borderId="27" xfId="0" applyNumberFormat="1" applyFont="1" applyFill="1" applyBorder="1" applyAlignment="1">
      <alignment horizontal="right"/>
    </xf>
    <xf numFmtId="1" fontId="5" fillId="0" borderId="32" xfId="0" applyNumberFormat="1" applyFont="1" applyFill="1" applyBorder="1" applyAlignment="1">
      <alignment horizontal="right"/>
    </xf>
    <xf numFmtId="1" fontId="5" fillId="0" borderId="8" xfId="25" applyNumberFormat="1" applyFont="1" applyFill="1" applyBorder="1" applyAlignment="1">
      <alignment horizontal="right"/>
      <protection/>
    </xf>
    <xf numFmtId="1" fontId="7" fillId="0" borderId="8" xfId="25" applyNumberFormat="1" applyFont="1" applyFill="1" applyBorder="1" applyAlignment="1">
      <alignment horizontal="right"/>
      <protection/>
    </xf>
    <xf numFmtId="1" fontId="5" fillId="0" borderId="7" xfId="25" applyNumberFormat="1" applyFont="1" applyFill="1" applyBorder="1" applyAlignment="1">
      <alignment horizontal="right"/>
      <protection/>
    </xf>
    <xf numFmtId="1" fontId="5" fillId="0" borderId="8" xfId="0" applyNumberFormat="1" applyFont="1" applyFill="1" applyBorder="1" applyAlignment="1" quotePrefix="1">
      <alignment horizontal="right"/>
    </xf>
    <xf numFmtId="0" fontId="6" fillId="0" borderId="15" xfId="0" applyFont="1" applyFill="1" applyBorder="1" applyAlignment="1">
      <alignment/>
    </xf>
    <xf numFmtId="1" fontId="6" fillId="0" borderId="15" xfId="0" applyNumberFormat="1" applyFont="1" applyFill="1" applyBorder="1" applyAlignment="1">
      <alignment/>
    </xf>
    <xf numFmtId="1" fontId="6" fillId="0" borderId="11" xfId="0" applyNumberFormat="1" applyFont="1" applyFill="1" applyBorder="1" applyAlignment="1">
      <alignment/>
    </xf>
    <xf numFmtId="0" fontId="6" fillId="0" borderId="43" xfId="0" applyFont="1" applyFill="1" applyBorder="1" applyAlignment="1">
      <alignment horizontal="right"/>
    </xf>
    <xf numFmtId="0" fontId="5" fillId="0" borderId="19" xfId="0" applyFont="1" applyBorder="1" applyAlignment="1">
      <alignment/>
    </xf>
    <xf numFmtId="180" fontId="5" fillId="0" borderId="19" xfId="0" applyNumberFormat="1" applyFont="1" applyBorder="1" applyAlignment="1">
      <alignment/>
    </xf>
    <xf numFmtId="0" fontId="16" fillId="0" borderId="25" xfId="0" applyFont="1" applyBorder="1" applyAlignment="1">
      <alignment/>
    </xf>
    <xf numFmtId="0" fontId="1" fillId="0" borderId="8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7" xfId="0" applyFont="1" applyBorder="1" applyAlignment="1">
      <alignment/>
    </xf>
    <xf numFmtId="2" fontId="5" fillId="0" borderId="8" xfId="0" applyNumberFormat="1" applyFont="1" applyBorder="1" applyAlignment="1">
      <alignment/>
    </xf>
    <xf numFmtId="180" fontId="5" fillId="0" borderId="8" xfId="0" applyNumberFormat="1" applyFont="1" applyBorder="1" applyAlignment="1">
      <alignment/>
    </xf>
    <xf numFmtId="0" fontId="16" fillId="0" borderId="35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6" xfId="0" applyFont="1" applyBorder="1" applyAlignment="1">
      <alignment/>
    </xf>
    <xf numFmtId="2" fontId="8" fillId="0" borderId="34" xfId="0" applyNumberFormat="1" applyFont="1" applyFill="1" applyBorder="1" applyAlignment="1">
      <alignment horizontal="right"/>
    </xf>
    <xf numFmtId="180" fontId="6" fillId="0" borderId="15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2" fontId="6" fillId="0" borderId="43" xfId="0" applyNumberFormat="1" applyFont="1" applyBorder="1" applyAlignment="1">
      <alignment/>
    </xf>
    <xf numFmtId="0" fontId="6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9" fillId="0" borderId="1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right"/>
    </xf>
    <xf numFmtId="0" fontId="6" fillId="0" borderId="43" xfId="0" applyFont="1" applyBorder="1" applyAlignment="1">
      <alignment horizontal="right"/>
    </xf>
    <xf numFmtId="0" fontId="9" fillId="0" borderId="0" xfId="0" applyFont="1" applyFill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top" wrapText="1" shrinkToFit="1"/>
    </xf>
    <xf numFmtId="0" fontId="6" fillId="0" borderId="4" xfId="0" applyFont="1" applyFill="1" applyBorder="1" applyAlignment="1">
      <alignment horizontal="center" vertical="top" wrapText="1" shrinkToFit="1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right"/>
    </xf>
    <xf numFmtId="0" fontId="6" fillId="0" borderId="43" xfId="0" applyFont="1" applyBorder="1" applyAlignment="1">
      <alignment horizontal="right"/>
    </xf>
    <xf numFmtId="0" fontId="13" fillId="0" borderId="44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4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right" vertical="center"/>
    </xf>
    <xf numFmtId="0" fontId="15" fillId="0" borderId="43" xfId="0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vertical="center" wrapText="1"/>
    </xf>
    <xf numFmtId="0" fontId="6" fillId="0" borderId="4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5" fillId="0" borderId="16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15" fillId="0" borderId="15" xfId="0" applyFont="1" applyBorder="1" applyAlignment="1">
      <alignment horizontal="right"/>
    </xf>
    <xf numFmtId="0" fontId="15" fillId="0" borderId="43" xfId="0" applyFont="1" applyBorder="1" applyAlignment="1">
      <alignment horizontal="right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Normal_lentelė15" xfId="19"/>
    <cellStyle name="Normal_lentelė6" xfId="20"/>
    <cellStyle name="Normal_Sheet1" xfId="21"/>
    <cellStyle name="Normal_Sheet10" xfId="22"/>
    <cellStyle name="Normal_Sheet11" xfId="23"/>
    <cellStyle name="Normal_Sheet16" xfId="24"/>
    <cellStyle name="Normal_Sheet17" xfId="25"/>
    <cellStyle name="Normal_Sheet2" xfId="26"/>
    <cellStyle name="Normal_Sheet6" xfId="27"/>
    <cellStyle name="Normal_Sheet8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v>Kuro sąnaudos pagal rūšis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Table5!#REF!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Table5!#REF!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43</xdr:row>
      <xdr:rowOff>0</xdr:rowOff>
    </xdr:from>
    <xdr:to>
      <xdr:col>7</xdr:col>
      <xdr:colOff>333375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342900" y="7848600"/>
        <a:ext cx="5648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zoomScale="75" zoomScaleNormal="75" workbookViewId="0" topLeftCell="A1">
      <selection activeCell="C4" sqref="C4"/>
    </sheetView>
  </sheetViews>
  <sheetFormatPr defaultColWidth="9.140625" defaultRowHeight="12.75"/>
  <cols>
    <col min="1" max="1" width="4.57421875" style="1" customWidth="1"/>
    <col min="2" max="2" width="31.7109375" style="1" customWidth="1"/>
    <col min="3" max="3" width="19.28125" style="1" customWidth="1"/>
    <col min="4" max="4" width="20.57421875" style="1" customWidth="1"/>
    <col min="5" max="5" width="19.00390625" style="1" customWidth="1"/>
    <col min="6" max="16384" width="9.140625" style="1" customWidth="1"/>
  </cols>
  <sheetData>
    <row r="1" spans="1:5" ht="15.75">
      <c r="A1" s="3"/>
      <c r="B1" s="3"/>
      <c r="C1" s="3"/>
      <c r="D1" s="3"/>
      <c r="E1" s="4" t="s">
        <v>42</v>
      </c>
    </row>
    <row r="2" spans="1:5" ht="15.75" customHeight="1">
      <c r="A2" s="411" t="s">
        <v>41</v>
      </c>
      <c r="B2" s="411"/>
      <c r="C2" s="411"/>
      <c r="D2" s="411"/>
      <c r="E2" s="411"/>
    </row>
    <row r="3" spans="1:5" ht="15.75" customHeight="1">
      <c r="A3" s="411"/>
      <c r="B3" s="411"/>
      <c r="C3" s="411"/>
      <c r="D3" s="411"/>
      <c r="E3" s="411"/>
    </row>
    <row r="4" spans="1:5" ht="15.75" customHeight="1">
      <c r="A4" s="92"/>
      <c r="B4" s="92"/>
      <c r="C4" s="92">
        <v>2000</v>
      </c>
      <c r="D4" s="92"/>
      <c r="E4" s="92"/>
    </row>
    <row r="5" ht="16.5" thickBot="1"/>
    <row r="6" spans="1:5" ht="15.75" customHeight="1">
      <c r="A6" s="412" t="s">
        <v>43</v>
      </c>
      <c r="B6" s="400" t="s">
        <v>44</v>
      </c>
      <c r="C6" s="407" t="s">
        <v>45</v>
      </c>
      <c r="D6" s="405" t="s">
        <v>47</v>
      </c>
      <c r="E6" s="407" t="s">
        <v>48</v>
      </c>
    </row>
    <row r="7" spans="1:5" ht="14.25" customHeight="1">
      <c r="A7" s="413"/>
      <c r="B7" s="401"/>
      <c r="C7" s="408"/>
      <c r="D7" s="406"/>
      <c r="E7" s="408"/>
    </row>
    <row r="8" spans="1:5" ht="15" customHeight="1">
      <c r="A8" s="413"/>
      <c r="B8" s="401"/>
      <c r="C8" s="408"/>
      <c r="D8" s="406"/>
      <c r="E8" s="408"/>
    </row>
    <row r="9" spans="1:5" ht="0.75" customHeight="1">
      <c r="A9" s="413"/>
      <c r="B9" s="401"/>
      <c r="C9" s="408"/>
      <c r="D9" s="406"/>
      <c r="E9" s="408"/>
    </row>
    <row r="10" spans="1:5" ht="16.5" thickBot="1">
      <c r="A10" s="399"/>
      <c r="B10" s="402"/>
      <c r="C10" s="5" t="s">
        <v>46</v>
      </c>
      <c r="D10" s="6" t="s">
        <v>38</v>
      </c>
      <c r="E10" s="5" t="s">
        <v>39</v>
      </c>
    </row>
    <row r="11" spans="1:5" ht="15.75" customHeight="1" thickBot="1">
      <c r="A11" s="7">
        <v>1</v>
      </c>
      <c r="B11" s="8">
        <v>2</v>
      </c>
      <c r="C11" s="7">
        <v>3</v>
      </c>
      <c r="D11" s="7">
        <v>4</v>
      </c>
      <c r="E11" s="96">
        <v>5</v>
      </c>
    </row>
    <row r="12" spans="1:5" ht="15.75" customHeight="1">
      <c r="A12" s="100">
        <v>1</v>
      </c>
      <c r="B12" s="101" t="s">
        <v>141</v>
      </c>
      <c r="C12" s="144">
        <v>2845</v>
      </c>
      <c r="D12" s="145">
        <v>142.8</v>
      </c>
      <c r="E12" s="159">
        <v>42.38</v>
      </c>
    </row>
    <row r="13" spans="1:5" ht="15.75" customHeight="1" thickBot="1">
      <c r="A13" s="139"/>
      <c r="B13" s="140" t="s">
        <v>2</v>
      </c>
      <c r="C13" s="166">
        <v>2409</v>
      </c>
      <c r="D13" s="167">
        <v>143.59</v>
      </c>
      <c r="E13" s="168">
        <v>42.79</v>
      </c>
    </row>
    <row r="14" spans="1:5" ht="15.75" customHeight="1">
      <c r="A14" s="100">
        <v>2</v>
      </c>
      <c r="B14" s="101" t="s">
        <v>3</v>
      </c>
      <c r="C14" s="144">
        <v>1995.3</v>
      </c>
      <c r="D14" s="145">
        <v>145.25</v>
      </c>
      <c r="E14" s="159">
        <v>36.31</v>
      </c>
    </row>
    <row r="15" spans="1:5" ht="15.75" customHeight="1" thickBot="1">
      <c r="A15" s="104"/>
      <c r="B15" s="105" t="s">
        <v>2</v>
      </c>
      <c r="C15" s="157">
        <v>1564.1</v>
      </c>
      <c r="D15" s="158">
        <v>145.9</v>
      </c>
      <c r="E15" s="170">
        <v>37.9</v>
      </c>
    </row>
    <row r="16" spans="1:5" ht="15.75" customHeight="1">
      <c r="A16" s="106">
        <v>3</v>
      </c>
      <c r="B16" s="107" t="s">
        <v>4</v>
      </c>
      <c r="C16" s="144">
        <v>1013.7</v>
      </c>
      <c r="D16" s="145">
        <v>141.36</v>
      </c>
      <c r="E16" s="159">
        <v>22.65</v>
      </c>
    </row>
    <row r="17" spans="1:5" s="2" customFormat="1" ht="15.75" customHeight="1" thickBot="1">
      <c r="A17" s="104"/>
      <c r="B17" s="105" t="s">
        <v>5</v>
      </c>
      <c r="C17" s="157">
        <v>440</v>
      </c>
      <c r="D17" s="158">
        <v>142.22</v>
      </c>
      <c r="E17" s="171">
        <v>20.03</v>
      </c>
    </row>
    <row r="18" spans="1:5" s="2" customFormat="1" ht="15.75" customHeight="1">
      <c r="A18" s="108">
        <v>4</v>
      </c>
      <c r="B18" s="111" t="s">
        <v>6</v>
      </c>
      <c r="C18" s="155">
        <v>537.8</v>
      </c>
      <c r="D18" s="156">
        <v>138.73</v>
      </c>
      <c r="E18" s="169">
        <v>20.67</v>
      </c>
    </row>
    <row r="19" spans="1:5" s="2" customFormat="1" ht="15.75" customHeight="1">
      <c r="A19" s="110">
        <v>5</v>
      </c>
      <c r="B19" s="111" t="s">
        <v>142</v>
      </c>
      <c r="C19" s="146">
        <v>806.378</v>
      </c>
      <c r="D19" s="147">
        <v>143.63</v>
      </c>
      <c r="E19" s="160">
        <v>21.53</v>
      </c>
    </row>
    <row r="20" spans="1:5" s="2" customFormat="1" ht="15.75" customHeight="1">
      <c r="A20" s="108">
        <v>6</v>
      </c>
      <c r="B20" s="109" t="s">
        <v>7</v>
      </c>
      <c r="C20" s="146">
        <v>571</v>
      </c>
      <c r="D20" s="147">
        <v>139.67</v>
      </c>
      <c r="E20" s="160">
        <v>16.95</v>
      </c>
    </row>
    <row r="21" spans="1:5" s="2" customFormat="1" ht="15.75" customHeight="1">
      <c r="A21" s="108">
        <v>7</v>
      </c>
      <c r="B21" s="109" t="s">
        <v>8</v>
      </c>
      <c r="C21" s="148">
        <v>9.256</v>
      </c>
      <c r="D21" s="61">
        <v>141.86</v>
      </c>
      <c r="E21" s="94">
        <v>17.65</v>
      </c>
    </row>
    <row r="22" spans="1:5" s="2" customFormat="1" ht="16.5" customHeight="1">
      <c r="A22" s="108">
        <v>8</v>
      </c>
      <c r="B22" s="109" t="s">
        <v>146</v>
      </c>
      <c r="C22" s="146">
        <v>166.11</v>
      </c>
      <c r="D22" s="147">
        <v>146.12</v>
      </c>
      <c r="E22" s="160">
        <v>25.12</v>
      </c>
    </row>
    <row r="23" spans="1:5" ht="15.75" customHeight="1">
      <c r="A23" s="110">
        <v>9</v>
      </c>
      <c r="B23" s="109" t="s">
        <v>10</v>
      </c>
      <c r="C23" s="148">
        <v>80.887</v>
      </c>
      <c r="D23" s="61">
        <v>156.35</v>
      </c>
      <c r="E23" s="162">
        <v>32.59</v>
      </c>
    </row>
    <row r="24" spans="1:5" ht="15.75" customHeight="1">
      <c r="A24" s="108">
        <v>10</v>
      </c>
      <c r="B24" s="109" t="s">
        <v>11</v>
      </c>
      <c r="C24" s="146">
        <v>49.7</v>
      </c>
      <c r="D24" s="147">
        <v>162.9</v>
      </c>
      <c r="E24" s="161">
        <v>23.7</v>
      </c>
    </row>
    <row r="25" spans="1:5" ht="15.75" customHeight="1">
      <c r="A25" s="108">
        <v>11</v>
      </c>
      <c r="B25" s="109" t="s">
        <v>12</v>
      </c>
      <c r="C25" s="146">
        <v>156.193</v>
      </c>
      <c r="D25" s="147">
        <v>147.4</v>
      </c>
      <c r="E25" s="161">
        <v>25.7</v>
      </c>
    </row>
    <row r="26" spans="1:5" ht="16.5" customHeight="1">
      <c r="A26" s="108">
        <v>12</v>
      </c>
      <c r="B26" s="109" t="s">
        <v>13</v>
      </c>
      <c r="C26" s="146">
        <v>169.8</v>
      </c>
      <c r="D26" s="147">
        <v>142.17</v>
      </c>
      <c r="E26" s="160">
        <v>12.13</v>
      </c>
    </row>
    <row r="27" spans="1:5" s="80" customFormat="1" ht="15.75">
      <c r="A27" s="110">
        <v>13</v>
      </c>
      <c r="B27" s="109" t="s">
        <v>14</v>
      </c>
      <c r="C27" s="148">
        <v>123.32</v>
      </c>
      <c r="D27" s="61">
        <v>144.62</v>
      </c>
      <c r="E27" s="94">
        <v>26.78</v>
      </c>
    </row>
    <row r="28" spans="1:5" ht="15.75" customHeight="1">
      <c r="A28" s="108">
        <v>14</v>
      </c>
      <c r="B28" s="109" t="s">
        <v>15</v>
      </c>
      <c r="C28" s="148">
        <v>20.2</v>
      </c>
      <c r="D28" s="61">
        <v>169.19</v>
      </c>
      <c r="E28" s="12">
        <v>21.2</v>
      </c>
    </row>
    <row r="29" spans="1:5" ht="15.75" customHeight="1">
      <c r="A29" s="108">
        <v>15</v>
      </c>
      <c r="B29" s="109" t="s">
        <v>16</v>
      </c>
      <c r="C29" s="148">
        <v>48.9</v>
      </c>
      <c r="D29" s="61">
        <v>153.26</v>
      </c>
      <c r="E29" s="94">
        <v>30.44</v>
      </c>
    </row>
    <row r="30" spans="1:5" ht="15.75" customHeight="1">
      <c r="A30" s="108">
        <v>16</v>
      </c>
      <c r="B30" s="109" t="s">
        <v>17</v>
      </c>
      <c r="C30" s="146">
        <v>85.361</v>
      </c>
      <c r="D30" s="147">
        <v>149.4</v>
      </c>
      <c r="E30" s="160">
        <v>22.24</v>
      </c>
    </row>
    <row r="31" spans="1:5" ht="15.75" customHeight="1">
      <c r="A31" s="110">
        <v>17</v>
      </c>
      <c r="B31" s="109" t="s">
        <v>147</v>
      </c>
      <c r="C31" s="146">
        <v>66</v>
      </c>
      <c r="D31" s="147">
        <v>133.09</v>
      </c>
      <c r="E31" s="160">
        <v>17.67</v>
      </c>
    </row>
    <row r="32" spans="1:5" ht="15.75" customHeight="1">
      <c r="A32" s="108">
        <v>18</v>
      </c>
      <c r="B32" s="109" t="s">
        <v>19</v>
      </c>
      <c r="C32" s="146">
        <v>88.7</v>
      </c>
      <c r="D32" s="147">
        <v>151.02</v>
      </c>
      <c r="E32" s="160">
        <v>26.75</v>
      </c>
    </row>
    <row r="33" spans="1:5" ht="15.75" customHeight="1">
      <c r="A33" s="108">
        <v>19</v>
      </c>
      <c r="B33" s="109" t="s">
        <v>148</v>
      </c>
      <c r="C33" s="146">
        <v>44.785</v>
      </c>
      <c r="D33" s="147">
        <v>147.95</v>
      </c>
      <c r="E33" s="161">
        <v>19.94</v>
      </c>
    </row>
    <row r="34" spans="1:5" ht="15.75" customHeight="1" thickBot="1">
      <c r="A34" s="108">
        <v>20</v>
      </c>
      <c r="B34" s="112" t="s">
        <v>143</v>
      </c>
      <c r="C34" s="149" t="s">
        <v>36</v>
      </c>
      <c r="D34" s="150"/>
      <c r="E34" s="163"/>
    </row>
    <row r="35" spans="1:5" ht="15.75" customHeight="1" thickBot="1">
      <c r="A35" s="115">
        <v>21</v>
      </c>
      <c r="B35" s="116" t="s">
        <v>145</v>
      </c>
      <c r="C35" s="151">
        <v>307.6</v>
      </c>
      <c r="D35" s="152">
        <v>140.95</v>
      </c>
      <c r="E35" s="164">
        <v>22.69</v>
      </c>
    </row>
    <row r="36" spans="1:5" ht="15.75">
      <c r="A36" s="110"/>
      <c r="B36" s="109" t="s">
        <v>31</v>
      </c>
      <c r="C36" s="144">
        <v>103.19</v>
      </c>
      <c r="D36" s="145">
        <v>144.33</v>
      </c>
      <c r="E36" s="159">
        <v>21.58</v>
      </c>
    </row>
    <row r="37" spans="1:5" ht="15.75" customHeight="1">
      <c r="A37" s="110"/>
      <c r="B37" s="117" t="s">
        <v>32</v>
      </c>
      <c r="C37" s="146">
        <v>81.2</v>
      </c>
      <c r="D37" s="147">
        <v>140.57</v>
      </c>
      <c r="E37" s="160">
        <v>28.16</v>
      </c>
    </row>
    <row r="38" spans="1:5" ht="15.75" customHeight="1">
      <c r="A38" s="110"/>
      <c r="B38" s="109" t="s">
        <v>37</v>
      </c>
      <c r="C38" s="153">
        <v>100</v>
      </c>
      <c r="D38" s="154">
        <v>138.22</v>
      </c>
      <c r="E38" s="165">
        <v>19.91</v>
      </c>
    </row>
    <row r="39" spans="1:5" ht="15.75" customHeight="1" thickBot="1">
      <c r="A39" s="113"/>
      <c r="B39" s="114" t="s">
        <v>33</v>
      </c>
      <c r="C39" s="166">
        <v>23.17</v>
      </c>
      <c r="D39" s="167">
        <v>151.55</v>
      </c>
      <c r="E39" s="394">
        <v>20.5</v>
      </c>
    </row>
    <row r="40" spans="1:5" ht="15.75" customHeight="1" thickBot="1">
      <c r="A40" s="409" t="s">
        <v>49</v>
      </c>
      <c r="B40" s="410"/>
      <c r="C40" s="395">
        <v>9186</v>
      </c>
      <c r="D40" s="396">
        <v>155.86</v>
      </c>
      <c r="E40" s="397">
        <v>30.47</v>
      </c>
    </row>
    <row r="41" ht="15.75" customHeight="1"/>
    <row r="42" ht="15.75" customHeight="1">
      <c r="D42" s="118"/>
    </row>
    <row r="43" spans="1:5" ht="15.75" customHeight="1">
      <c r="A43" s="404" t="s">
        <v>62</v>
      </c>
      <c r="B43" s="404"/>
      <c r="C43" s="404"/>
      <c r="D43" s="404"/>
      <c r="E43" s="404"/>
    </row>
    <row r="44" ht="15.75" customHeight="1">
      <c r="B44" s="119"/>
    </row>
    <row r="45" ht="15.75" customHeight="1"/>
    <row r="46" ht="15.75" customHeight="1"/>
    <row r="47" s="2" customFormat="1" ht="15.75" customHeight="1"/>
    <row r="48" s="2" customFormat="1" ht="15.75" customHeight="1"/>
    <row r="49" ht="15.75" customHeight="1"/>
    <row r="50" ht="15.75" customHeight="1"/>
    <row r="51" ht="15.75" customHeight="1"/>
    <row r="52" ht="15.75" customHeight="1"/>
  </sheetData>
  <mergeCells count="8">
    <mergeCell ref="A2:E3"/>
    <mergeCell ref="C6:C9"/>
    <mergeCell ref="A6:A10"/>
    <mergeCell ref="B6:B10"/>
    <mergeCell ref="A43:E43"/>
    <mergeCell ref="D6:D9"/>
    <mergeCell ref="E6:E9"/>
    <mergeCell ref="A40:B40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31"/>
  <sheetViews>
    <sheetView tabSelected="1" zoomScale="75" zoomScaleNormal="75" workbookViewId="0" topLeftCell="A1">
      <selection activeCell="E17" sqref="E17"/>
    </sheetView>
  </sheetViews>
  <sheetFormatPr defaultColWidth="9.140625" defaultRowHeight="12.75"/>
  <cols>
    <col min="1" max="1" width="4.7109375" style="14" customWidth="1"/>
    <col min="2" max="2" width="28.140625" style="14" customWidth="1"/>
    <col min="3" max="3" width="16.28125" style="14" customWidth="1"/>
    <col min="4" max="4" width="13.00390625" style="14" customWidth="1"/>
    <col min="5" max="5" width="14.8515625" style="14" customWidth="1"/>
    <col min="6" max="6" width="9.7109375" style="14" customWidth="1"/>
    <col min="7" max="7" width="11.00390625" style="14" customWidth="1"/>
    <col min="8" max="8" width="12.28125" style="14" customWidth="1"/>
    <col min="9" max="9" width="15.421875" style="14" customWidth="1"/>
    <col min="10" max="10" width="14.140625" style="14" customWidth="1"/>
    <col min="11" max="11" width="9.57421875" style="14" customWidth="1"/>
    <col min="12" max="12" width="9.7109375" style="14" customWidth="1"/>
    <col min="13" max="13" width="14.7109375" style="14" customWidth="1"/>
    <col min="14" max="14" width="13.28125" style="14" customWidth="1"/>
    <col min="15" max="15" width="9.28125" style="14" customWidth="1"/>
    <col min="16" max="16" width="7.8515625" style="14" customWidth="1"/>
    <col min="17" max="17" width="14.57421875" style="14" customWidth="1"/>
    <col min="18" max="16384" width="7.8515625" style="14" customWidth="1"/>
  </cols>
  <sheetData>
    <row r="1" spans="2:14" ht="15.75">
      <c r="B1" s="18"/>
      <c r="C1" s="18"/>
      <c r="D1" s="18"/>
      <c r="E1" s="18"/>
      <c r="F1" s="18"/>
      <c r="G1" s="63"/>
      <c r="H1" s="18"/>
      <c r="I1" s="18"/>
      <c r="J1" s="18"/>
      <c r="K1" s="18"/>
      <c r="L1" s="18"/>
      <c r="M1" s="18"/>
      <c r="N1" s="27" t="s">
        <v>138</v>
      </c>
    </row>
    <row r="2" spans="1:13" ht="9" customHeight="1">
      <c r="A2" s="18"/>
      <c r="B2" s="18"/>
      <c r="C2" s="18"/>
      <c r="D2" s="18"/>
      <c r="E2" s="18"/>
      <c r="F2" s="18"/>
      <c r="G2" s="63"/>
      <c r="H2" s="18"/>
      <c r="I2" s="18"/>
      <c r="J2" s="18"/>
      <c r="K2" s="18"/>
      <c r="L2" s="18"/>
      <c r="M2" s="18"/>
    </row>
    <row r="3" spans="1:14" ht="15.75">
      <c r="A3" s="445" t="s">
        <v>110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</row>
    <row r="4" spans="1:17" ht="15.75">
      <c r="A4" s="445" t="s">
        <v>144</v>
      </c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18"/>
      <c r="P4" s="18"/>
      <c r="Q4" s="18"/>
    </row>
    <row r="5" spans="1:17" ht="16.5" thickBo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53" t="s">
        <v>131</v>
      </c>
      <c r="O5" s="18"/>
      <c r="P5" s="18"/>
      <c r="Q5" s="18"/>
    </row>
    <row r="6" spans="1:17" ht="16.5" thickBot="1">
      <c r="A6" s="453" t="s">
        <v>43</v>
      </c>
      <c r="B6" s="403" t="s">
        <v>44</v>
      </c>
      <c r="C6" s="420" t="s">
        <v>155</v>
      </c>
      <c r="D6" s="420" t="s">
        <v>113</v>
      </c>
      <c r="E6" s="420" t="s">
        <v>112</v>
      </c>
      <c r="F6" s="467" t="s">
        <v>114</v>
      </c>
      <c r="G6" s="468"/>
      <c r="H6" s="468"/>
      <c r="I6" s="468"/>
      <c r="J6" s="468"/>
      <c r="K6" s="468"/>
      <c r="L6" s="469"/>
      <c r="M6" s="420" t="s">
        <v>122</v>
      </c>
      <c r="N6" s="420" t="s">
        <v>123</v>
      </c>
      <c r="O6" s="18"/>
      <c r="P6" s="18"/>
      <c r="Q6" s="18"/>
    </row>
    <row r="7" spans="1:17" ht="16.5" customHeight="1" thickBot="1">
      <c r="A7" s="463"/>
      <c r="B7" s="398"/>
      <c r="C7" s="421"/>
      <c r="D7" s="421"/>
      <c r="E7" s="421"/>
      <c r="F7" s="427" t="s">
        <v>56</v>
      </c>
      <c r="G7" s="446" t="s">
        <v>121</v>
      </c>
      <c r="H7" s="447"/>
      <c r="I7" s="447"/>
      <c r="J7" s="447"/>
      <c r="K7" s="447"/>
      <c r="L7" s="448"/>
      <c r="M7" s="421"/>
      <c r="N7" s="421"/>
      <c r="O7" s="18"/>
      <c r="P7" s="18"/>
      <c r="Q7" s="18"/>
    </row>
    <row r="8" spans="1:17" ht="16.5" thickBot="1">
      <c r="A8" s="463"/>
      <c r="B8" s="398"/>
      <c r="C8" s="421"/>
      <c r="D8" s="421"/>
      <c r="E8" s="421"/>
      <c r="F8" s="429"/>
      <c r="G8" s="421" t="s">
        <v>115</v>
      </c>
      <c r="H8" s="421" t="s">
        <v>116</v>
      </c>
      <c r="I8" s="464" t="s">
        <v>117</v>
      </c>
      <c r="J8" s="465"/>
      <c r="K8" s="466"/>
      <c r="L8" s="421" t="s">
        <v>118</v>
      </c>
      <c r="M8" s="421"/>
      <c r="N8" s="421"/>
      <c r="O8" s="18"/>
      <c r="P8" s="18"/>
      <c r="Q8" s="18"/>
    </row>
    <row r="9" spans="1:17" ht="10.5" customHeight="1">
      <c r="A9" s="463"/>
      <c r="B9" s="398"/>
      <c r="C9" s="421"/>
      <c r="D9" s="421"/>
      <c r="E9" s="421"/>
      <c r="F9" s="429"/>
      <c r="G9" s="421"/>
      <c r="H9" s="421"/>
      <c r="I9" s="420" t="s">
        <v>119</v>
      </c>
      <c r="J9" s="420" t="s">
        <v>120</v>
      </c>
      <c r="K9" s="420" t="s">
        <v>56</v>
      </c>
      <c r="L9" s="421"/>
      <c r="M9" s="421"/>
      <c r="N9" s="421"/>
      <c r="O9" s="18"/>
      <c r="P9" s="18"/>
      <c r="Q9" s="18"/>
    </row>
    <row r="10" spans="1:17" ht="15.75" customHeight="1" thickBot="1">
      <c r="A10" s="455"/>
      <c r="B10" s="414"/>
      <c r="C10" s="423"/>
      <c r="D10" s="64" t="s">
        <v>111</v>
      </c>
      <c r="E10" s="64" t="s">
        <v>111</v>
      </c>
      <c r="F10" s="449"/>
      <c r="G10" s="423"/>
      <c r="H10" s="423"/>
      <c r="I10" s="423"/>
      <c r="J10" s="423"/>
      <c r="K10" s="423"/>
      <c r="L10" s="423"/>
      <c r="M10" s="64"/>
      <c r="N10" s="64"/>
      <c r="O10" s="18"/>
      <c r="P10" s="18"/>
      <c r="Q10" s="18"/>
    </row>
    <row r="11" spans="1:17" ht="16.5" thickBot="1">
      <c r="A11" s="36">
        <v>1</v>
      </c>
      <c r="B11" s="36">
        <v>2</v>
      </c>
      <c r="C11" s="37">
        <v>3</v>
      </c>
      <c r="D11" s="36">
        <v>4</v>
      </c>
      <c r="E11" s="36">
        <v>5</v>
      </c>
      <c r="F11" s="36">
        <v>6</v>
      </c>
      <c r="G11" s="37">
        <v>7</v>
      </c>
      <c r="H11" s="36">
        <v>8</v>
      </c>
      <c r="I11" s="36">
        <v>9</v>
      </c>
      <c r="J11" s="37">
        <v>10</v>
      </c>
      <c r="K11" s="36">
        <v>11</v>
      </c>
      <c r="L11" s="97">
        <v>12</v>
      </c>
      <c r="M11" s="37">
        <v>13</v>
      </c>
      <c r="N11" s="36">
        <v>14</v>
      </c>
      <c r="O11" s="65"/>
      <c r="P11" s="18"/>
      <c r="Q11" s="62"/>
    </row>
    <row r="12" spans="1:17" ht="15.75">
      <c r="A12" s="122">
        <v>1</v>
      </c>
      <c r="B12" s="353" t="s">
        <v>141</v>
      </c>
      <c r="C12" s="354">
        <v>226623</v>
      </c>
      <c r="D12" s="354">
        <f>F12+E12</f>
        <v>76433</v>
      </c>
      <c r="E12" s="354">
        <v>4351</v>
      </c>
      <c r="F12" s="354">
        <f>G12+H12+K12+L12</f>
        <v>72082</v>
      </c>
      <c r="G12" s="354">
        <v>4245</v>
      </c>
      <c r="H12" s="354">
        <v>20835</v>
      </c>
      <c r="I12" s="354">
        <v>1469</v>
      </c>
      <c r="J12" s="354">
        <v>23776</v>
      </c>
      <c r="K12" s="354">
        <f>I12+J12</f>
        <v>25245</v>
      </c>
      <c r="L12" s="354">
        <v>21757</v>
      </c>
      <c r="M12" s="354">
        <v>30276</v>
      </c>
      <c r="N12" s="355">
        <v>125000</v>
      </c>
      <c r="O12" s="65"/>
      <c r="P12" s="18"/>
      <c r="Q12" s="62"/>
    </row>
    <row r="13" spans="1:17" ht="15.75">
      <c r="A13" s="356">
        <v>2</v>
      </c>
      <c r="B13" s="216" t="s">
        <v>3</v>
      </c>
      <c r="C13" s="357">
        <v>177013</v>
      </c>
      <c r="D13" s="357">
        <v>78246</v>
      </c>
      <c r="E13" s="357">
        <v>8808</v>
      </c>
      <c r="F13" s="358">
        <v>42711</v>
      </c>
      <c r="G13" s="357">
        <v>16072</v>
      </c>
      <c r="H13" s="357">
        <v>19798</v>
      </c>
      <c r="I13" s="357">
        <v>51</v>
      </c>
      <c r="J13" s="357">
        <v>815</v>
      </c>
      <c r="K13" s="357">
        <v>866</v>
      </c>
      <c r="L13" s="357">
        <v>5975</v>
      </c>
      <c r="M13" s="357">
        <v>34434</v>
      </c>
      <c r="N13" s="359">
        <v>119789</v>
      </c>
      <c r="O13" s="65"/>
      <c r="P13" s="18"/>
      <c r="Q13" s="18"/>
    </row>
    <row r="14" spans="1:17" ht="15.75">
      <c r="A14" s="356">
        <v>3</v>
      </c>
      <c r="B14" s="216" t="s">
        <v>4</v>
      </c>
      <c r="C14" s="360">
        <v>94629</v>
      </c>
      <c r="D14" s="360">
        <v>20723</v>
      </c>
      <c r="E14" s="361">
        <v>1108</v>
      </c>
      <c r="F14" s="361">
        <v>8998</v>
      </c>
      <c r="G14" s="361">
        <v>1753</v>
      </c>
      <c r="H14" s="361">
        <v>5691</v>
      </c>
      <c r="I14" s="358">
        <v>165</v>
      </c>
      <c r="J14" s="358">
        <v>647</v>
      </c>
      <c r="K14" s="358">
        <v>812</v>
      </c>
      <c r="L14" s="361">
        <v>742</v>
      </c>
      <c r="M14" s="361">
        <v>3696</v>
      </c>
      <c r="N14" s="362">
        <v>49724</v>
      </c>
      <c r="O14" s="65"/>
      <c r="P14" s="18"/>
      <c r="Q14" s="62"/>
    </row>
    <row r="15" spans="1:17" ht="15.75">
      <c r="A15" s="356">
        <v>4</v>
      </c>
      <c r="B15" s="216" t="s">
        <v>6</v>
      </c>
      <c r="C15" s="357">
        <v>49487.7</v>
      </c>
      <c r="D15" s="357">
        <v>18195.9</v>
      </c>
      <c r="E15" s="357">
        <v>219.1</v>
      </c>
      <c r="F15" s="357">
        <v>10501.6</v>
      </c>
      <c r="G15" s="357">
        <v>450.2</v>
      </c>
      <c r="H15" s="357">
        <v>5456.1</v>
      </c>
      <c r="I15" s="357">
        <v>218.3</v>
      </c>
      <c r="J15" s="357">
        <v>4214.5</v>
      </c>
      <c r="K15" s="357">
        <v>4432.8</v>
      </c>
      <c r="L15" s="357">
        <v>162.5</v>
      </c>
      <c r="M15" s="357">
        <v>4963</v>
      </c>
      <c r="N15" s="359">
        <v>36487</v>
      </c>
      <c r="O15" s="65"/>
      <c r="P15" s="18"/>
      <c r="Q15" s="62"/>
    </row>
    <row r="16" spans="1:17" ht="15.75">
      <c r="A16" s="356">
        <v>5</v>
      </c>
      <c r="B16" s="216" t="s">
        <v>142</v>
      </c>
      <c r="C16" s="357">
        <v>73447</v>
      </c>
      <c r="D16" s="357">
        <v>26302</v>
      </c>
      <c r="E16" s="358">
        <v>979</v>
      </c>
      <c r="F16" s="358">
        <v>13830</v>
      </c>
      <c r="G16" s="357">
        <v>1294</v>
      </c>
      <c r="H16" s="357">
        <v>6334</v>
      </c>
      <c r="I16" s="357">
        <v>171</v>
      </c>
      <c r="J16" s="357">
        <v>5611</v>
      </c>
      <c r="K16" s="357">
        <v>5782</v>
      </c>
      <c r="L16" s="357">
        <v>420</v>
      </c>
      <c r="M16" s="357">
        <v>11528</v>
      </c>
      <c r="N16" s="359">
        <v>49636</v>
      </c>
      <c r="O16" s="65"/>
      <c r="P16" s="18"/>
      <c r="Q16" s="62"/>
    </row>
    <row r="17" spans="1:14" ht="15.75">
      <c r="A17" s="356">
        <v>6</v>
      </c>
      <c r="B17" s="216" t="s">
        <v>7</v>
      </c>
      <c r="C17" s="357">
        <v>50204.5</v>
      </c>
      <c r="D17" s="358">
        <v>7335.3</v>
      </c>
      <c r="E17" s="357">
        <v>23.1</v>
      </c>
      <c r="F17" s="357">
        <v>2173.6</v>
      </c>
      <c r="G17" s="357">
        <v>318.5</v>
      </c>
      <c r="H17" s="357">
        <v>1529.6</v>
      </c>
      <c r="I17" s="358">
        <v>18.3</v>
      </c>
      <c r="J17" s="358">
        <v>143.8</v>
      </c>
      <c r="K17" s="358">
        <v>162.1</v>
      </c>
      <c r="L17" s="357">
        <v>163.4</v>
      </c>
      <c r="M17" s="357">
        <v>2920</v>
      </c>
      <c r="N17" s="359">
        <v>15561</v>
      </c>
    </row>
    <row r="18" spans="1:14" ht="15.75">
      <c r="A18" s="356">
        <v>7</v>
      </c>
      <c r="B18" s="216" t="s">
        <v>8</v>
      </c>
      <c r="C18" s="357">
        <v>876</v>
      </c>
      <c r="D18" s="358">
        <v>350</v>
      </c>
      <c r="E18" s="357"/>
      <c r="F18" s="357">
        <v>144.469</v>
      </c>
      <c r="G18" s="357"/>
      <c r="H18" s="357">
        <v>65</v>
      </c>
      <c r="I18" s="357"/>
      <c r="J18" s="357">
        <v>79</v>
      </c>
      <c r="K18" s="357">
        <f>SUM(I18:J18)</f>
        <v>79</v>
      </c>
      <c r="L18" s="363"/>
      <c r="M18" s="357">
        <v>187</v>
      </c>
      <c r="N18" s="364">
        <v>897</v>
      </c>
    </row>
    <row r="19" spans="1:14" ht="15.75">
      <c r="A19" s="356">
        <v>8</v>
      </c>
      <c r="B19" s="216" t="s">
        <v>9</v>
      </c>
      <c r="C19" s="361">
        <v>1907.99</v>
      </c>
      <c r="D19" s="361">
        <v>5727.56</v>
      </c>
      <c r="E19" s="361">
        <v>278.29</v>
      </c>
      <c r="F19" s="361">
        <v>3541</v>
      </c>
      <c r="G19" s="361"/>
      <c r="H19" s="361">
        <v>3349.32</v>
      </c>
      <c r="I19" s="361">
        <v>119.02</v>
      </c>
      <c r="J19" s="361">
        <v>26.32</v>
      </c>
      <c r="K19" s="361">
        <v>145.34</v>
      </c>
      <c r="L19" s="361">
        <v>46.62</v>
      </c>
      <c r="M19" s="361">
        <v>366</v>
      </c>
      <c r="N19" s="362">
        <v>670</v>
      </c>
    </row>
    <row r="20" spans="1:14" ht="15.75">
      <c r="A20" s="356">
        <v>9</v>
      </c>
      <c r="B20" s="216" t="s">
        <v>10</v>
      </c>
      <c r="C20" s="361">
        <v>7631</v>
      </c>
      <c r="D20" s="358">
        <v>3828</v>
      </c>
      <c r="E20" s="361">
        <v>196</v>
      </c>
      <c r="F20" s="358">
        <v>2342</v>
      </c>
      <c r="G20" s="361"/>
      <c r="H20" s="361">
        <v>1044</v>
      </c>
      <c r="I20" s="365"/>
      <c r="J20" s="361">
        <v>1262</v>
      </c>
      <c r="K20" s="361">
        <f>SUM(I20:J20)</f>
        <v>1262</v>
      </c>
      <c r="L20" s="361">
        <v>36</v>
      </c>
      <c r="M20" s="361">
        <v>938</v>
      </c>
      <c r="N20" s="362">
        <v>4532</v>
      </c>
    </row>
    <row r="21" spans="1:17" ht="15.75">
      <c r="A21" s="356">
        <v>10</v>
      </c>
      <c r="B21" s="216" t="s">
        <v>11</v>
      </c>
      <c r="C21" s="358">
        <v>4663</v>
      </c>
      <c r="D21" s="357">
        <v>1471.1</v>
      </c>
      <c r="E21" s="357">
        <v>69</v>
      </c>
      <c r="F21" s="357">
        <v>713</v>
      </c>
      <c r="G21" s="357"/>
      <c r="H21" s="357">
        <v>542.6</v>
      </c>
      <c r="I21" s="357">
        <v>114.8</v>
      </c>
      <c r="J21" s="357">
        <v>44.6</v>
      </c>
      <c r="K21" s="357">
        <v>159.4</v>
      </c>
      <c r="L21" s="357">
        <v>11</v>
      </c>
      <c r="M21" s="357">
        <v>752</v>
      </c>
      <c r="N21" s="359">
        <v>2886</v>
      </c>
      <c r="O21" s="65"/>
      <c r="P21" s="18"/>
      <c r="Q21" s="62"/>
    </row>
    <row r="22" spans="1:17" ht="15.75">
      <c r="A22" s="356">
        <v>11</v>
      </c>
      <c r="B22" s="216" t="s">
        <v>12</v>
      </c>
      <c r="C22" s="358">
        <v>15145.4</v>
      </c>
      <c r="D22" s="357">
        <v>7415</v>
      </c>
      <c r="E22" s="357"/>
      <c r="F22" s="357">
        <v>4590</v>
      </c>
      <c r="G22" s="357">
        <v>45</v>
      </c>
      <c r="H22" s="357">
        <v>3630</v>
      </c>
      <c r="I22" s="357">
        <v>126</v>
      </c>
      <c r="J22" s="357">
        <v>789</v>
      </c>
      <c r="K22" s="357">
        <v>915</v>
      </c>
      <c r="L22" s="357"/>
      <c r="M22" s="357">
        <v>72</v>
      </c>
      <c r="N22" s="364">
        <v>289</v>
      </c>
      <c r="O22" s="65"/>
      <c r="P22" s="18"/>
      <c r="Q22" s="62"/>
    </row>
    <row r="23" spans="1:17" ht="15.75">
      <c r="A23" s="356">
        <v>12</v>
      </c>
      <c r="B23" s="216" t="s">
        <v>13</v>
      </c>
      <c r="C23" s="357">
        <v>13821.5</v>
      </c>
      <c r="D23" s="357">
        <v>3740.5</v>
      </c>
      <c r="E23" s="357">
        <v>36.8</v>
      </c>
      <c r="F23" s="357">
        <v>794.7</v>
      </c>
      <c r="G23" s="357">
        <v>5</v>
      </c>
      <c r="H23" s="357">
        <v>642.1</v>
      </c>
      <c r="I23" s="357">
        <v>27.1</v>
      </c>
      <c r="J23" s="357">
        <v>55</v>
      </c>
      <c r="K23" s="357">
        <v>82.1</v>
      </c>
      <c r="L23" s="357">
        <v>65.5</v>
      </c>
      <c r="M23" s="357">
        <v>2000</v>
      </c>
      <c r="N23" s="359">
        <v>7971</v>
      </c>
      <c r="O23" s="65"/>
      <c r="P23" s="18"/>
      <c r="Q23" s="62"/>
    </row>
    <row r="24" spans="1:17" s="81" customFormat="1" ht="15.75">
      <c r="A24" s="356">
        <v>13</v>
      </c>
      <c r="B24" s="216" t="s">
        <v>14</v>
      </c>
      <c r="C24" s="357">
        <v>10646.6</v>
      </c>
      <c r="D24" s="357">
        <v>3822</v>
      </c>
      <c r="E24" s="357">
        <v>180</v>
      </c>
      <c r="F24" s="357">
        <v>2093</v>
      </c>
      <c r="G24" s="357">
        <v>92</v>
      </c>
      <c r="H24" s="357">
        <v>1030</v>
      </c>
      <c r="I24" s="357">
        <v>16</v>
      </c>
      <c r="J24" s="357">
        <v>689</v>
      </c>
      <c r="K24" s="357">
        <v>705</v>
      </c>
      <c r="L24" s="357">
        <v>266</v>
      </c>
      <c r="M24" s="357">
        <v>98</v>
      </c>
      <c r="N24" s="364">
        <v>431</v>
      </c>
      <c r="O24" s="84"/>
      <c r="P24" s="85"/>
      <c r="Q24" s="86"/>
    </row>
    <row r="25" spans="1:17" ht="15.75">
      <c r="A25" s="356">
        <v>14</v>
      </c>
      <c r="B25" s="216" t="s">
        <v>15</v>
      </c>
      <c r="C25" s="357">
        <v>2525.5</v>
      </c>
      <c r="D25" s="357">
        <v>661.4</v>
      </c>
      <c r="E25" s="357">
        <v>34.7</v>
      </c>
      <c r="F25" s="357">
        <v>329</v>
      </c>
      <c r="G25" s="357"/>
      <c r="H25" s="357">
        <v>283</v>
      </c>
      <c r="I25" s="357">
        <v>9.1</v>
      </c>
      <c r="J25" s="357"/>
      <c r="K25" s="357">
        <v>9.1</v>
      </c>
      <c r="L25" s="357">
        <v>37.1</v>
      </c>
      <c r="M25" s="357">
        <v>530</v>
      </c>
      <c r="N25" s="359">
        <v>1241</v>
      </c>
      <c r="O25" s="65"/>
      <c r="P25" s="18"/>
      <c r="Q25" s="62"/>
    </row>
    <row r="26" spans="1:17" ht="15.75">
      <c r="A26" s="356">
        <v>15</v>
      </c>
      <c r="B26" s="216" t="s">
        <v>16</v>
      </c>
      <c r="C26" s="358">
        <v>4912.6</v>
      </c>
      <c r="D26" s="358">
        <v>1679.4</v>
      </c>
      <c r="E26" s="357">
        <v>28.3</v>
      </c>
      <c r="F26" s="358">
        <v>1063.5</v>
      </c>
      <c r="G26" s="357">
        <v>0.7</v>
      </c>
      <c r="H26" s="357">
        <v>254.7</v>
      </c>
      <c r="I26" s="291">
        <v>0.4</v>
      </c>
      <c r="J26" s="357">
        <v>739.6</v>
      </c>
      <c r="K26" s="357">
        <v>740</v>
      </c>
      <c r="L26" s="357">
        <v>68</v>
      </c>
      <c r="M26" s="357">
        <v>808</v>
      </c>
      <c r="N26" s="359">
        <v>2452</v>
      </c>
      <c r="O26" s="65"/>
      <c r="P26" s="18"/>
      <c r="Q26" s="62"/>
    </row>
    <row r="27" spans="1:17" ht="15.75">
      <c r="A27" s="356">
        <v>16</v>
      </c>
      <c r="B27" s="216" t="s">
        <v>17</v>
      </c>
      <c r="C27" s="361">
        <v>7212</v>
      </c>
      <c r="D27" s="361">
        <v>3005</v>
      </c>
      <c r="E27" s="361">
        <v>218</v>
      </c>
      <c r="F27" s="358">
        <v>1683</v>
      </c>
      <c r="G27" s="358">
        <v>275</v>
      </c>
      <c r="H27" s="358">
        <v>851</v>
      </c>
      <c r="I27" s="358"/>
      <c r="J27" s="358">
        <v>475</v>
      </c>
      <c r="K27" s="358">
        <v>475</v>
      </c>
      <c r="L27" s="358">
        <v>82</v>
      </c>
      <c r="M27" s="361">
        <v>878</v>
      </c>
      <c r="N27" s="362">
        <v>4540</v>
      </c>
      <c r="O27" s="65"/>
      <c r="P27" s="18"/>
      <c r="Q27" s="62"/>
    </row>
    <row r="28" spans="1:17" ht="15.75">
      <c r="A28" s="356">
        <v>17</v>
      </c>
      <c r="B28" s="216" t="s">
        <v>18</v>
      </c>
      <c r="C28" s="357">
        <v>7085</v>
      </c>
      <c r="D28" s="357">
        <v>2893</v>
      </c>
      <c r="E28" s="358">
        <v>34</v>
      </c>
      <c r="F28" s="358">
        <f>G28+H28+K28+L28</f>
        <v>1952</v>
      </c>
      <c r="G28" s="357"/>
      <c r="H28" s="357">
        <v>1160</v>
      </c>
      <c r="I28" s="357"/>
      <c r="J28" s="357">
        <v>658</v>
      </c>
      <c r="K28" s="357">
        <f>I28+J28</f>
        <v>658</v>
      </c>
      <c r="L28" s="357">
        <v>134</v>
      </c>
      <c r="M28" s="357">
        <v>736</v>
      </c>
      <c r="N28" s="359">
        <v>5478</v>
      </c>
      <c r="O28" s="65"/>
      <c r="P28" s="18"/>
      <c r="Q28" s="62"/>
    </row>
    <row r="29" spans="1:17" ht="15.75">
      <c r="A29" s="356">
        <v>18</v>
      </c>
      <c r="B29" s="216" t="s">
        <v>19</v>
      </c>
      <c r="C29" s="366">
        <v>8510</v>
      </c>
      <c r="D29" s="366">
        <v>2496</v>
      </c>
      <c r="E29" s="366"/>
      <c r="F29" s="366">
        <v>1269</v>
      </c>
      <c r="G29" s="366"/>
      <c r="H29" s="366">
        <v>742</v>
      </c>
      <c r="I29" s="366">
        <v>428</v>
      </c>
      <c r="J29" s="366">
        <v>37</v>
      </c>
      <c r="K29" s="366">
        <v>465</v>
      </c>
      <c r="L29" s="366">
        <v>61.6</v>
      </c>
      <c r="M29" s="366">
        <v>881</v>
      </c>
      <c r="N29" s="367">
        <v>6177</v>
      </c>
      <c r="O29" s="65"/>
      <c r="P29" s="18"/>
      <c r="Q29" s="62"/>
    </row>
    <row r="30" spans="1:17" ht="15.75">
      <c r="A30" s="356">
        <v>19</v>
      </c>
      <c r="B30" s="216" t="s">
        <v>20</v>
      </c>
      <c r="C30" s="358">
        <v>3839</v>
      </c>
      <c r="D30" s="358">
        <v>1205</v>
      </c>
      <c r="E30" s="358"/>
      <c r="F30" s="358">
        <v>449</v>
      </c>
      <c r="G30" s="358">
        <v>50</v>
      </c>
      <c r="H30" s="358">
        <v>210</v>
      </c>
      <c r="I30" s="358">
        <v>186</v>
      </c>
      <c r="J30" s="358"/>
      <c r="K30" s="358">
        <v>186</v>
      </c>
      <c r="L30" s="358">
        <v>3</v>
      </c>
      <c r="M30" s="358">
        <v>651</v>
      </c>
      <c r="N30" s="364">
        <v>2623</v>
      </c>
      <c r="O30" s="65"/>
      <c r="P30" s="18"/>
      <c r="Q30" s="62"/>
    </row>
    <row r="31" spans="1:17" ht="16.5" thickBot="1">
      <c r="A31" s="123">
        <v>20</v>
      </c>
      <c r="B31" s="133" t="s">
        <v>143</v>
      </c>
      <c r="C31" s="368" t="s">
        <v>36</v>
      </c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300"/>
      <c r="O31" s="65"/>
      <c r="P31" s="18"/>
      <c r="Q31" s="62"/>
    </row>
    <row r="32" spans="1:17" ht="16.5" thickBot="1">
      <c r="A32" s="324">
        <v>21</v>
      </c>
      <c r="B32" s="369" t="s">
        <v>150</v>
      </c>
      <c r="C32" s="370">
        <v>22285</v>
      </c>
      <c r="D32" s="370">
        <v>14527</v>
      </c>
      <c r="E32" s="370">
        <v>463</v>
      </c>
      <c r="F32" s="370">
        <v>8543</v>
      </c>
      <c r="G32" s="370"/>
      <c r="H32" s="370">
        <v>4793</v>
      </c>
      <c r="I32" s="370">
        <v>165</v>
      </c>
      <c r="J32" s="370">
        <v>2623</v>
      </c>
      <c r="K32" s="370">
        <v>2788</v>
      </c>
      <c r="L32" s="370">
        <v>963</v>
      </c>
      <c r="M32" s="370">
        <v>2864</v>
      </c>
      <c r="N32" s="371">
        <v>10683</v>
      </c>
      <c r="O32" s="65"/>
      <c r="P32" s="18"/>
      <c r="Q32" s="62"/>
    </row>
    <row r="33" spans="1:17" ht="15.75">
      <c r="A33" s="279"/>
      <c r="B33" s="130" t="s">
        <v>151</v>
      </c>
      <c r="C33" s="372">
        <v>9449</v>
      </c>
      <c r="D33" s="372">
        <v>2716</v>
      </c>
      <c r="E33" s="372">
        <v>212</v>
      </c>
      <c r="F33" s="372">
        <f>SUM(H33+G33+K33+L33)</f>
        <v>1512</v>
      </c>
      <c r="G33" s="372"/>
      <c r="H33" s="372">
        <v>695</v>
      </c>
      <c r="I33" s="372">
        <v>14</v>
      </c>
      <c r="J33" s="373"/>
      <c r="K33" s="372">
        <v>14</v>
      </c>
      <c r="L33" s="372">
        <v>803</v>
      </c>
      <c r="M33" s="372">
        <v>1182</v>
      </c>
      <c r="N33" s="374">
        <v>4411</v>
      </c>
      <c r="O33" s="65"/>
      <c r="P33" s="18"/>
      <c r="Q33" s="62"/>
    </row>
    <row r="34" spans="1:17" ht="15.75">
      <c r="A34" s="356"/>
      <c r="B34" s="131" t="s">
        <v>152</v>
      </c>
      <c r="C34" s="361">
        <v>56.8</v>
      </c>
      <c r="D34" s="361">
        <v>4366.78</v>
      </c>
      <c r="E34" s="361">
        <v>42.08</v>
      </c>
      <c r="F34" s="361">
        <v>3875.9</v>
      </c>
      <c r="G34" s="361"/>
      <c r="H34" s="361">
        <v>1794.3</v>
      </c>
      <c r="I34" s="361">
        <v>17.4</v>
      </c>
      <c r="J34" s="361">
        <v>2047.6</v>
      </c>
      <c r="K34" s="361">
        <v>2065</v>
      </c>
      <c r="L34" s="361">
        <v>16.7</v>
      </c>
      <c r="M34" s="361">
        <v>1464</v>
      </c>
      <c r="N34" s="362">
        <v>4839</v>
      </c>
      <c r="O34" s="65"/>
      <c r="P34" s="18"/>
      <c r="Q34" s="62"/>
    </row>
    <row r="35" spans="1:17" ht="15.75">
      <c r="A35" s="356"/>
      <c r="B35" s="128" t="s">
        <v>153</v>
      </c>
      <c r="C35" s="375">
        <v>10569.2</v>
      </c>
      <c r="D35" s="375">
        <v>5582.9</v>
      </c>
      <c r="E35" s="375">
        <v>195.4</v>
      </c>
      <c r="F35" s="375">
        <f>SUM(G35+H35+K35+L35)</f>
        <v>1601.9</v>
      </c>
      <c r="G35" s="375"/>
      <c r="H35" s="375">
        <v>1295.7</v>
      </c>
      <c r="I35" s="376"/>
      <c r="J35" s="375">
        <v>206.7</v>
      </c>
      <c r="K35" s="375">
        <v>206.7</v>
      </c>
      <c r="L35" s="375">
        <v>99.5</v>
      </c>
      <c r="M35" s="375">
        <v>194</v>
      </c>
      <c r="N35" s="377">
        <v>1253</v>
      </c>
      <c r="O35" s="65"/>
      <c r="P35" s="18"/>
      <c r="Q35" s="62"/>
    </row>
    <row r="36" spans="1:17" ht="16.5" thickBot="1">
      <c r="A36" s="356"/>
      <c r="B36" s="128" t="s">
        <v>154</v>
      </c>
      <c r="C36" s="361">
        <v>2209.5</v>
      </c>
      <c r="D36" s="361">
        <v>1861.7</v>
      </c>
      <c r="E36" s="361">
        <v>13.8</v>
      </c>
      <c r="F36" s="361">
        <v>1553.4</v>
      </c>
      <c r="G36" s="378"/>
      <c r="H36" s="361">
        <v>1007.5</v>
      </c>
      <c r="I36" s="361">
        <v>133.3</v>
      </c>
      <c r="J36" s="361">
        <v>369</v>
      </c>
      <c r="K36" s="361">
        <v>502.3</v>
      </c>
      <c r="L36" s="361">
        <v>43.6</v>
      </c>
      <c r="M36" s="361">
        <v>24</v>
      </c>
      <c r="N36" s="362">
        <v>180</v>
      </c>
      <c r="O36" s="65"/>
      <c r="P36" s="18"/>
      <c r="Q36" s="62"/>
    </row>
    <row r="37" spans="1:17" ht="16.5" thickBot="1">
      <c r="A37" s="379"/>
      <c r="B37" s="382" t="s">
        <v>49</v>
      </c>
      <c r="C37" s="380">
        <f>SUM(C12:C31)+C32</f>
        <v>782464.7899999999</v>
      </c>
      <c r="D37" s="380">
        <f aca="true" t="shared" si="0" ref="D37:N37">SUM(D12:D31)+D32</f>
        <v>280056.16</v>
      </c>
      <c r="E37" s="380">
        <f t="shared" si="0"/>
        <v>17026.29</v>
      </c>
      <c r="F37" s="380">
        <f t="shared" si="0"/>
        <v>179802.86900000004</v>
      </c>
      <c r="G37" s="380">
        <f t="shared" si="0"/>
        <v>24600.4</v>
      </c>
      <c r="H37" s="380">
        <f t="shared" si="0"/>
        <v>78240.42</v>
      </c>
      <c r="I37" s="380">
        <f t="shared" si="0"/>
        <v>3284.0200000000004</v>
      </c>
      <c r="J37" s="380">
        <f t="shared" si="0"/>
        <v>42684.82</v>
      </c>
      <c r="K37" s="380">
        <f t="shared" si="0"/>
        <v>45968.84</v>
      </c>
      <c r="L37" s="380">
        <f t="shared" si="0"/>
        <v>30993.719999999998</v>
      </c>
      <c r="M37" s="380">
        <f t="shared" si="0"/>
        <v>99578</v>
      </c>
      <c r="N37" s="381">
        <f t="shared" si="0"/>
        <v>447067</v>
      </c>
      <c r="O37" s="65"/>
      <c r="P37" s="18"/>
      <c r="Q37" s="62"/>
    </row>
    <row r="38" spans="1:10" s="16" customFormat="1" ht="15.75">
      <c r="A38" s="13"/>
      <c r="B38" s="17"/>
      <c r="C38" s="17"/>
      <c r="D38" s="17"/>
      <c r="E38" s="17"/>
      <c r="F38" s="17"/>
      <c r="G38" s="17"/>
      <c r="H38" s="17"/>
      <c r="I38" s="17"/>
      <c r="J38" s="17"/>
    </row>
    <row r="39" spans="1:5" s="16" customFormat="1" ht="15.75">
      <c r="A39" s="1"/>
      <c r="B39" s="1"/>
      <c r="C39" s="1"/>
      <c r="D39" s="118"/>
      <c r="E39" s="1"/>
    </row>
    <row r="40" spans="1:5" s="16" customFormat="1" ht="15.75">
      <c r="A40" s="404" t="s">
        <v>62</v>
      </c>
      <c r="B40" s="404"/>
      <c r="C40" s="404"/>
      <c r="D40" s="404"/>
      <c r="E40" s="404"/>
    </row>
    <row r="41" s="16" customFormat="1" ht="15.75">
      <c r="C41" s="24"/>
    </row>
    <row r="42" s="16" customFormat="1" ht="15.75"/>
    <row r="47" spans="15:17" ht="15.75">
      <c r="O47" s="66"/>
      <c r="P47" s="66"/>
      <c r="Q47" s="66"/>
    </row>
    <row r="48" spans="15:17" ht="15.75">
      <c r="O48" s="66"/>
      <c r="P48" s="66"/>
      <c r="Q48" s="66"/>
    </row>
    <row r="49" spans="15:17" ht="15.75">
      <c r="O49" s="66"/>
      <c r="P49" s="66"/>
      <c r="Q49" s="66"/>
    </row>
    <row r="50" spans="15:17" ht="15.75">
      <c r="O50" s="66"/>
      <c r="P50" s="66"/>
      <c r="Q50" s="66"/>
    </row>
    <row r="51" spans="15:17" ht="15.75">
      <c r="O51" s="66"/>
      <c r="P51" s="66"/>
      <c r="Q51" s="66"/>
    </row>
    <row r="79" spans="3:9" ht="15.75">
      <c r="C79" s="67"/>
      <c r="D79" s="67"/>
      <c r="E79" s="67"/>
      <c r="F79" s="67"/>
      <c r="G79" s="67"/>
      <c r="H79" s="67"/>
      <c r="I79" s="67"/>
    </row>
    <row r="80" spans="1:14" ht="15.75">
      <c r="A80" s="18"/>
      <c r="B80" s="18"/>
      <c r="C80" s="65"/>
      <c r="D80" s="65"/>
      <c r="E80" s="65"/>
      <c r="F80" s="65"/>
      <c r="G80" s="65"/>
      <c r="H80" s="65"/>
      <c r="I80" s="65"/>
      <c r="J80" s="18"/>
      <c r="K80" s="18"/>
      <c r="L80" s="18"/>
      <c r="M80" s="18"/>
      <c r="N80" s="18"/>
    </row>
    <row r="81" spans="1:14" ht="15.75">
      <c r="A81" s="18"/>
      <c r="B81" s="52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18"/>
      <c r="N81" s="18"/>
    </row>
    <row r="82" spans="1:14" ht="15.75">
      <c r="A82" s="18"/>
      <c r="B82" s="52"/>
      <c r="C82" s="51"/>
      <c r="D82" s="51"/>
      <c r="E82" s="51"/>
      <c r="F82" s="51"/>
      <c r="G82" s="51"/>
      <c r="H82" s="51"/>
      <c r="I82" s="51"/>
      <c r="J82" s="50"/>
      <c r="K82" s="51"/>
      <c r="L82" s="51"/>
      <c r="M82" s="51"/>
      <c r="N82" s="51"/>
    </row>
    <row r="83" spans="1:14" ht="15.75">
      <c r="A83" s="18"/>
      <c r="B83" s="52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18"/>
      <c r="N83" s="18"/>
    </row>
    <row r="84" spans="1:14" ht="15.75">
      <c r="A84" s="18"/>
      <c r="B84" s="38"/>
      <c r="C84" s="68"/>
      <c r="D84" s="68"/>
      <c r="E84" s="68"/>
      <c r="F84" s="68"/>
      <c r="G84" s="68"/>
      <c r="H84" s="68"/>
      <c r="I84" s="69"/>
      <c r="J84" s="68"/>
      <c r="K84" s="68"/>
      <c r="L84" s="68"/>
      <c r="M84" s="70"/>
      <c r="N84" s="70"/>
    </row>
    <row r="85" spans="1:14" ht="15.75">
      <c r="A85" s="18"/>
      <c r="B85" s="38"/>
      <c r="C85" s="51"/>
      <c r="D85" s="51"/>
      <c r="E85" s="51"/>
      <c r="F85" s="51"/>
      <c r="G85" s="71"/>
      <c r="H85" s="51"/>
      <c r="I85" s="51"/>
      <c r="J85" s="51"/>
      <c r="K85" s="51"/>
      <c r="L85" s="51"/>
      <c r="M85" s="51"/>
      <c r="N85" s="51"/>
    </row>
    <row r="86" spans="1:14" ht="15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</row>
    <row r="87" spans="1:14" ht="15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</row>
    <row r="88" spans="1:14" ht="15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</row>
    <row r="89" spans="1:14" ht="15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</row>
    <row r="90" spans="1:14" ht="15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</row>
    <row r="91" spans="1:14" ht="15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1:14" ht="15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1:14" ht="15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</row>
    <row r="94" spans="1:14" ht="15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</row>
    <row r="95" spans="1:14" ht="15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</row>
    <row r="96" spans="1:14" ht="15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</row>
    <row r="97" spans="1:14" ht="15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</row>
    <row r="98" spans="1:14" ht="15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</row>
    <row r="99" spans="1:14" ht="15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</row>
    <row r="100" spans="1:14" ht="15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</row>
    <row r="101" spans="1:14" ht="15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</row>
    <row r="102" spans="1:14" ht="15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</row>
    <row r="103" spans="1:14" ht="15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</row>
    <row r="104" spans="1:14" ht="15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</row>
    <row r="105" spans="1:14" ht="15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</row>
    <row r="106" spans="1:14" ht="15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</row>
    <row r="107" spans="1:14" ht="15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</row>
    <row r="108" spans="1:14" ht="15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</row>
    <row r="109" spans="1:14" ht="15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</row>
    <row r="110" spans="1:14" ht="15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</row>
    <row r="111" spans="1:14" ht="15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</row>
    <row r="112" spans="1:14" ht="15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</row>
    <row r="113" spans="1:14" ht="15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</row>
    <row r="114" spans="1:14" ht="15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</row>
    <row r="115" spans="1:14" ht="15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</row>
    <row r="116" spans="1:14" ht="15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</row>
    <row r="117" spans="1:14" ht="15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</row>
    <row r="118" spans="1:14" ht="15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</row>
    <row r="119" spans="1:14" ht="15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</row>
    <row r="120" spans="1:14" ht="15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</row>
    <row r="121" spans="1:14" ht="15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</row>
    <row r="122" spans="1:14" ht="15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</row>
    <row r="123" spans="1:14" ht="15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</row>
    <row r="124" spans="1:14" ht="15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</row>
    <row r="125" spans="1:14" ht="15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</row>
    <row r="126" spans="1:14" ht="15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</row>
    <row r="127" spans="1:14" ht="15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</row>
    <row r="128" spans="1:14" ht="15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</row>
    <row r="129" spans="1:14" ht="15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</row>
    <row r="130" spans="1:14" ht="15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</row>
    <row r="131" spans="1:14" ht="15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</row>
    <row r="132" spans="1:14" ht="15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</row>
    <row r="133" spans="1:14" ht="15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</row>
    <row r="134" spans="1:14" ht="15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</row>
    <row r="135" spans="1:14" ht="15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</row>
    <row r="136" spans="1:14" ht="15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</row>
    <row r="137" spans="1:14" ht="15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</row>
    <row r="138" spans="1:14" ht="15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</row>
    <row r="139" spans="1:14" ht="15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</row>
    <row r="140" spans="1:14" ht="15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</row>
    <row r="141" spans="1:14" ht="15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</row>
    <row r="142" spans="1:14" ht="15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</row>
    <row r="143" spans="1:14" ht="15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</row>
    <row r="144" spans="1:14" ht="15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</row>
    <row r="145" spans="1:14" ht="15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</row>
    <row r="146" spans="1:14" ht="15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</row>
    <row r="147" spans="1:14" ht="15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</row>
    <row r="148" spans="1:14" ht="15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</row>
    <row r="149" spans="1:14" ht="15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</row>
    <row r="150" spans="1:14" ht="15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</row>
    <row r="151" spans="1:14" ht="15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2" spans="1:14" ht="15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1:14" ht="15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1:14" ht="15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1:14" ht="15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1:14" ht="15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</row>
    <row r="157" spans="1:14" ht="15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1:14" ht="15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1:14" ht="15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1:14" ht="15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1:14" ht="15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1:14" ht="15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1:14" ht="15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4" spans="1:14" ht="15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</row>
    <row r="165" spans="1:14" ht="15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</row>
    <row r="166" spans="1:14" ht="15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</row>
    <row r="167" spans="1:14" ht="15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</row>
    <row r="168" spans="1:14" ht="15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</row>
    <row r="169" spans="1:14" ht="15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</row>
    <row r="170" spans="1:14" ht="15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</row>
    <row r="171" spans="1:14" ht="15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</row>
    <row r="172" spans="1:14" ht="15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</row>
    <row r="173" spans="1:14" ht="15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</row>
    <row r="174" spans="1:14" ht="15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</row>
    <row r="175" spans="1:14" ht="15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</row>
    <row r="176" spans="1:14" ht="15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</row>
    <row r="177" spans="1:14" ht="15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</row>
    <row r="178" spans="1:14" ht="15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</row>
    <row r="179" spans="1:14" ht="15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</row>
    <row r="180" spans="1:14" ht="15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</row>
    <row r="181" spans="1:14" ht="15.7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</row>
    <row r="182" spans="1:14" ht="15.7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</row>
    <row r="183" spans="1:14" ht="15.7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</row>
    <row r="184" spans="1:14" ht="15.7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</row>
    <row r="185" spans="1:14" ht="15.7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</row>
    <row r="186" spans="1:14" ht="15.7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</row>
    <row r="187" spans="1:14" ht="15.7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</row>
    <row r="188" spans="1:14" ht="15.7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</row>
    <row r="189" spans="1:14" ht="15.7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</row>
    <row r="190" spans="1:14" ht="15.7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</row>
    <row r="191" spans="1:14" ht="15.7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</row>
    <row r="192" spans="1:14" ht="15.7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</row>
    <row r="193" spans="1:14" ht="15.7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</row>
    <row r="194" spans="1:14" ht="15.7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</row>
    <row r="195" spans="1:14" ht="15.7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</row>
    <row r="196" spans="1:14" ht="15.7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</row>
    <row r="197" spans="1:14" ht="15.7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</row>
    <row r="198" spans="1:14" ht="15.7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</row>
    <row r="199" spans="1:14" ht="15.7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</row>
    <row r="200" spans="1:14" ht="15.7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</row>
    <row r="201" spans="1:14" ht="15.7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</row>
    <row r="202" spans="1:14" ht="15.7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</row>
    <row r="203" spans="1:14" ht="15.7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</row>
    <row r="204" spans="1:14" ht="15.7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</row>
    <row r="205" spans="1:14" ht="15.7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</row>
    <row r="206" spans="1:14" ht="15.7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</row>
    <row r="207" spans="1:14" ht="15.7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</row>
    <row r="208" spans="1:14" ht="15.7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</row>
    <row r="209" spans="1:14" ht="15.7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</row>
    <row r="210" spans="1:14" ht="15.7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</row>
    <row r="211" spans="1:14" ht="15.7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</row>
    <row r="212" spans="1:14" ht="15.7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</row>
    <row r="213" spans="1:14" ht="15.7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</row>
    <row r="214" spans="1:14" ht="15.75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</row>
    <row r="215" spans="1:14" ht="15.7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</row>
    <row r="216" spans="1:14" ht="15.75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</row>
    <row r="217" spans="1:14" ht="15.7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</row>
    <row r="218" spans="1:14" ht="15.75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</row>
    <row r="219" spans="1:14" ht="15.75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</row>
    <row r="220" spans="1:14" ht="15.75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</row>
    <row r="221" spans="1:14" ht="15.75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</row>
    <row r="222" spans="1:14" ht="15.75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</row>
    <row r="223" spans="1:14" ht="15.75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</row>
    <row r="224" spans="1:14" ht="15.75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</row>
    <row r="225" spans="1:14" ht="15.75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</row>
    <row r="226" spans="1:14" ht="15.75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</row>
    <row r="227" spans="1:14" ht="15.75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</row>
    <row r="228" spans="1:14" ht="15.75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</row>
    <row r="229" spans="1:14" ht="15.75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</row>
    <row r="230" spans="1:14" ht="15.75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</row>
    <row r="231" spans="1:14" ht="15.75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</row>
    <row r="232" spans="1:14" ht="15.75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</row>
    <row r="233" spans="1:14" ht="15.75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</row>
    <row r="234" spans="1:14" ht="15.75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</row>
    <row r="235" spans="1:14" ht="15.75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</row>
    <row r="236" spans="1:14" ht="15.75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</row>
    <row r="237" spans="1:14" ht="15.75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</row>
    <row r="238" spans="1:14" ht="15.75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</row>
    <row r="239" spans="1:14" ht="15.75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</row>
    <row r="240" spans="1:14" ht="15.7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</row>
    <row r="241" spans="1:14" ht="15.75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</row>
    <row r="242" spans="1:14" ht="15.75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</row>
    <row r="243" spans="1:14" ht="15.75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</row>
    <row r="244" spans="1:14" ht="15.75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</row>
    <row r="245" spans="1:14" ht="15.7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</row>
    <row r="246" spans="1:14" ht="15.75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</row>
    <row r="247" spans="1:14" ht="15.75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</row>
    <row r="248" spans="1:14" ht="15.75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</row>
    <row r="249" spans="1:14" ht="15.75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</row>
    <row r="250" spans="1:14" ht="15.75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</row>
    <row r="251" spans="1:14" ht="15.75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</row>
    <row r="252" spans="1:14" ht="15.75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</row>
    <row r="253" spans="1:14" ht="15.75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</row>
    <row r="254" spans="1:14" ht="15.75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</row>
    <row r="255" spans="1:14" ht="15.75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</row>
    <row r="256" spans="1:14" ht="15.75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</row>
    <row r="257" spans="1:14" ht="15.75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</row>
    <row r="258" spans="1:14" ht="15.75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</row>
    <row r="259" spans="1:14" ht="15.75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</row>
    <row r="260" spans="1:14" ht="15.75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</row>
    <row r="261" spans="1:14" ht="15.75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</row>
    <row r="262" spans="1:14" ht="15.75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</row>
    <row r="263" spans="1:14" ht="15.75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</row>
    <row r="264" spans="1:14" ht="15.75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</row>
    <row r="265" spans="1:14" ht="15.75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</row>
    <row r="266" spans="1:14" ht="15.75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</row>
    <row r="267" spans="1:14" ht="15.75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</row>
    <row r="268" spans="1:14" ht="15.75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</row>
    <row r="269" spans="1:14" ht="15.75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</row>
    <row r="270" spans="1:14" ht="15.75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</row>
    <row r="271" spans="1:14" ht="15.75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</row>
    <row r="272" spans="1:14" ht="15.75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</row>
    <row r="273" spans="1:14" ht="15.75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</row>
    <row r="274" spans="1:14" ht="15.75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</row>
    <row r="275" spans="1:14" ht="15.75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</row>
    <row r="276" spans="1:14" ht="15.75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</row>
    <row r="277" spans="1:14" ht="15.75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</row>
    <row r="278" spans="1:14" ht="15.75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</row>
    <row r="279" spans="1:14" ht="15.75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</row>
    <row r="280" spans="1:14" ht="15.75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</row>
    <row r="281" spans="1:14" ht="15.75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</row>
    <row r="282" spans="1:14" ht="15.75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</row>
    <row r="283" spans="1:14" ht="15.75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</row>
    <row r="284" spans="1:14" ht="15.75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</row>
    <row r="285" spans="1:14" ht="15.75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</row>
    <row r="286" spans="1:14" ht="15.75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</row>
    <row r="287" spans="1:14" ht="15.75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</row>
    <row r="288" spans="1:14" ht="15.75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</row>
    <row r="289" spans="1:14" ht="15.75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</row>
    <row r="290" spans="1:14" ht="15.75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</row>
    <row r="291" spans="1:14" ht="15.75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</row>
    <row r="292" spans="1:14" ht="15.75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</row>
    <row r="293" spans="1:14" ht="15.75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</row>
    <row r="294" spans="1:14" ht="15.75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</row>
    <row r="295" spans="1:14" ht="15.75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</row>
    <row r="296" spans="1:14" ht="15.75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</row>
    <row r="297" spans="1:14" ht="15.75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</row>
    <row r="298" spans="1:14" ht="15.75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</row>
    <row r="299" spans="1:14" ht="15.75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</row>
    <row r="300" spans="1:14" ht="15.75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</row>
    <row r="301" spans="1:14" ht="15.75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</row>
    <row r="302" spans="1:14" ht="15.75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</row>
    <row r="303" spans="1:14" ht="15.75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</row>
    <row r="304" spans="1:14" ht="15.75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</row>
    <row r="305" spans="1:14" ht="15.75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</row>
    <row r="306" spans="1:14" ht="15.75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</row>
    <row r="307" spans="1:14" ht="15.75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</row>
    <row r="308" spans="1:14" ht="15.75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</row>
    <row r="309" spans="1:14" ht="15.75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</row>
    <row r="310" spans="1:14" ht="15.75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</row>
    <row r="311" spans="1:14" ht="15.75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</row>
    <row r="312" spans="1:14" ht="15.75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</row>
    <row r="313" spans="1:14" ht="15.75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</row>
    <row r="314" spans="1:14" ht="15.75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</row>
    <row r="315" spans="1:14" ht="15.75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</row>
    <row r="316" spans="1:14" ht="15.75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</row>
    <row r="317" spans="1:14" ht="15.75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</row>
    <row r="318" spans="1:14" ht="15.75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</row>
    <row r="319" spans="1:14" ht="15.75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</row>
    <row r="320" spans="1:14" ht="15.75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</row>
    <row r="321" spans="1:14" ht="15.75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</row>
    <row r="322" spans="1:14" ht="15.75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</row>
    <row r="323" spans="1:14" ht="15.75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</row>
    <row r="324" spans="1:14" ht="15.75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</row>
    <row r="325" spans="1:14" ht="15.75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</row>
    <row r="326" spans="1:14" ht="15.75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</row>
    <row r="327" spans="1:14" ht="15.75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</row>
    <row r="328" spans="1:14" ht="15.75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</row>
    <row r="329" spans="1:14" ht="15.75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</row>
    <row r="330" spans="1:14" ht="15.75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</row>
    <row r="331" spans="1:14" ht="15.75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</row>
  </sheetData>
  <mergeCells count="20">
    <mergeCell ref="A40:E40"/>
    <mergeCell ref="A3:N3"/>
    <mergeCell ref="A4:N4"/>
    <mergeCell ref="L8:L10"/>
    <mergeCell ref="I8:K8"/>
    <mergeCell ref="I9:I10"/>
    <mergeCell ref="H8:H10"/>
    <mergeCell ref="F6:L6"/>
    <mergeCell ref="F7:F10"/>
    <mergeCell ref="G7:L7"/>
    <mergeCell ref="E6:E9"/>
    <mergeCell ref="M6:M9"/>
    <mergeCell ref="N6:N9"/>
    <mergeCell ref="A6:A10"/>
    <mergeCell ref="B6:B10"/>
    <mergeCell ref="C6:C10"/>
    <mergeCell ref="D6:D9"/>
    <mergeCell ref="J9:J10"/>
    <mergeCell ref="K9:K10"/>
    <mergeCell ref="G8:G10"/>
  </mergeCells>
  <printOptions horizontalCentered="1"/>
  <pageMargins left="0.3937007874015748" right="0.3937007874015748" top="0.3937007874015748" bottom="0.3937007874015748" header="0.5118110236220472" footer="0.5118110236220472"/>
  <pageSetup horizontalDpi="360" verticalDpi="360" orientation="landscape" paperSize="9" scale="75" r:id="rId1"/>
  <ignoredErrors>
    <ignoredError sqref="G37 K18:K20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J18"/>
  <sheetViews>
    <sheetView zoomScale="75" zoomScaleNormal="75" workbookViewId="0" topLeftCell="A1">
      <selection activeCell="J27" sqref="J27"/>
    </sheetView>
  </sheetViews>
  <sheetFormatPr defaultColWidth="9.140625" defaultRowHeight="12.75"/>
  <cols>
    <col min="1" max="1" width="5.140625" style="9" customWidth="1"/>
    <col min="2" max="2" width="22.421875" style="9" customWidth="1"/>
    <col min="3" max="3" width="15.140625" style="9" customWidth="1"/>
    <col min="4" max="4" width="16.57421875" style="9" customWidth="1"/>
    <col min="5" max="5" width="15.421875" style="9" customWidth="1"/>
    <col min="6" max="6" width="16.00390625" style="9" customWidth="1"/>
    <col min="7" max="7" width="14.7109375" style="9" customWidth="1"/>
    <col min="8" max="8" width="13.28125" style="9" customWidth="1"/>
    <col min="9" max="9" width="14.57421875" style="9" customWidth="1"/>
    <col min="10" max="10" width="15.28125" style="9" customWidth="1"/>
    <col min="11" max="16384" width="9.140625" style="9" customWidth="1"/>
  </cols>
  <sheetData>
    <row r="1" ht="15.75">
      <c r="J1" s="22" t="s">
        <v>139</v>
      </c>
    </row>
    <row r="3" spans="1:10" ht="15" customHeight="1">
      <c r="A3" s="439" t="s">
        <v>124</v>
      </c>
      <c r="B3" s="439"/>
      <c r="C3" s="439"/>
      <c r="D3" s="439"/>
      <c r="E3" s="439"/>
      <c r="F3" s="439"/>
      <c r="G3" s="439"/>
      <c r="H3" s="439"/>
      <c r="I3" s="439"/>
      <c r="J3" s="439"/>
    </row>
    <row r="4" spans="1:10" ht="15.75">
      <c r="A4" s="439">
        <v>2000</v>
      </c>
      <c r="B4" s="439"/>
      <c r="C4" s="439"/>
      <c r="D4" s="439"/>
      <c r="E4" s="439"/>
      <c r="F4" s="439"/>
      <c r="G4" s="439"/>
      <c r="H4" s="439"/>
      <c r="I4" s="439"/>
      <c r="J4" s="439"/>
    </row>
    <row r="5" ht="16.5" thickBot="1"/>
    <row r="6" spans="1:10" ht="16.5" customHeight="1" thickBot="1">
      <c r="A6" s="443" t="s">
        <v>43</v>
      </c>
      <c r="B6" s="443" t="s">
        <v>44</v>
      </c>
      <c r="C6" s="441" t="s">
        <v>125</v>
      </c>
      <c r="D6" s="441" t="s">
        <v>126</v>
      </c>
      <c r="E6" s="441" t="s">
        <v>127</v>
      </c>
      <c r="F6" s="471" t="s">
        <v>130</v>
      </c>
      <c r="G6" s="472"/>
      <c r="H6" s="473"/>
      <c r="I6" s="441" t="s">
        <v>132</v>
      </c>
      <c r="J6" s="441" t="s">
        <v>133</v>
      </c>
    </row>
    <row r="7" spans="1:10" ht="15.75">
      <c r="A7" s="444"/>
      <c r="B7" s="444"/>
      <c r="C7" s="442"/>
      <c r="D7" s="442"/>
      <c r="E7" s="442"/>
      <c r="F7" s="441" t="s">
        <v>70</v>
      </c>
      <c r="G7" s="441" t="s">
        <v>129</v>
      </c>
      <c r="H7" s="441" t="s">
        <v>56</v>
      </c>
      <c r="I7" s="442"/>
      <c r="J7" s="442"/>
    </row>
    <row r="8" spans="1:10" ht="36.75" customHeight="1">
      <c r="A8" s="444"/>
      <c r="B8" s="444"/>
      <c r="C8" s="442"/>
      <c r="D8" s="442"/>
      <c r="E8" s="442"/>
      <c r="F8" s="442"/>
      <c r="G8" s="442"/>
      <c r="H8" s="442"/>
      <c r="I8" s="442"/>
      <c r="J8" s="442"/>
    </row>
    <row r="9" spans="1:10" ht="16.5" thickBot="1">
      <c r="A9" s="470"/>
      <c r="B9" s="470"/>
      <c r="C9" s="74" t="s">
        <v>28</v>
      </c>
      <c r="D9" s="74" t="s">
        <v>29</v>
      </c>
      <c r="E9" s="74" t="s">
        <v>128</v>
      </c>
      <c r="F9" s="74" t="s">
        <v>131</v>
      </c>
      <c r="G9" s="74" t="s">
        <v>131</v>
      </c>
      <c r="H9" s="74" t="s">
        <v>131</v>
      </c>
      <c r="I9" s="74" t="s">
        <v>30</v>
      </c>
      <c r="J9" s="75" t="s">
        <v>30</v>
      </c>
    </row>
    <row r="10" spans="1:10" ht="16.5" thickBot="1">
      <c r="A10" s="72">
        <v>1</v>
      </c>
      <c r="B10" s="47">
        <v>2</v>
      </c>
      <c r="C10" s="73">
        <v>3</v>
      </c>
      <c r="D10" s="47">
        <v>4</v>
      </c>
      <c r="E10" s="73">
        <v>5</v>
      </c>
      <c r="F10" s="47">
        <v>6</v>
      </c>
      <c r="G10" s="47">
        <v>7</v>
      </c>
      <c r="H10" s="73">
        <v>8</v>
      </c>
      <c r="I10" s="47">
        <v>9</v>
      </c>
      <c r="J10" s="47">
        <v>10</v>
      </c>
    </row>
    <row r="11" spans="1:10" ht="16.5" thickBot="1">
      <c r="A11" s="76"/>
      <c r="B11" s="93"/>
      <c r="C11" s="77"/>
      <c r="D11" s="77"/>
      <c r="E11" s="77"/>
      <c r="F11" s="77"/>
      <c r="G11" s="77"/>
      <c r="H11" s="77"/>
      <c r="I11" s="77"/>
      <c r="J11" s="78"/>
    </row>
    <row r="12" spans="1:10" ht="15.75">
      <c r="A12" s="108">
        <v>1</v>
      </c>
      <c r="B12" s="141" t="s">
        <v>141</v>
      </c>
      <c r="C12" s="383">
        <v>769978</v>
      </c>
      <c r="D12" s="384">
        <v>174.62</v>
      </c>
      <c r="E12" s="383">
        <v>134454</v>
      </c>
      <c r="F12" s="383">
        <v>29833</v>
      </c>
      <c r="G12" s="383">
        <v>26210</v>
      </c>
      <c r="H12" s="383">
        <v>66043</v>
      </c>
      <c r="I12" s="383">
        <v>5.17</v>
      </c>
      <c r="J12" s="387">
        <v>9.06</v>
      </c>
    </row>
    <row r="13" spans="1:10" ht="15.75">
      <c r="A13" s="110"/>
      <c r="B13" s="142"/>
      <c r="C13" s="128"/>
      <c r="D13" s="128"/>
      <c r="E13" s="128"/>
      <c r="F13" s="128"/>
      <c r="G13" s="128"/>
      <c r="H13" s="128"/>
      <c r="I13" s="128"/>
      <c r="J13" s="388"/>
    </row>
    <row r="14" spans="1:10" ht="15.75">
      <c r="A14" s="110">
        <v>2</v>
      </c>
      <c r="B14" s="142" t="s">
        <v>3</v>
      </c>
      <c r="C14" s="128">
        <v>229587</v>
      </c>
      <c r="D14" s="128">
        <v>200.3</v>
      </c>
      <c r="E14" s="128">
        <v>45980</v>
      </c>
      <c r="F14" s="386">
        <v>14132</v>
      </c>
      <c r="G14" s="128">
        <v>9021</v>
      </c>
      <c r="H14" s="128">
        <v>23153</v>
      </c>
      <c r="I14" s="389">
        <v>6</v>
      </c>
      <c r="J14" s="388">
        <v>11.08</v>
      </c>
    </row>
    <row r="15" spans="1:10" ht="15.75">
      <c r="A15" s="110"/>
      <c r="B15" s="142"/>
      <c r="C15" s="128"/>
      <c r="D15" s="128"/>
      <c r="E15" s="128"/>
      <c r="F15" s="128"/>
      <c r="G15" s="128"/>
      <c r="H15" s="128"/>
      <c r="I15" s="390"/>
      <c r="J15" s="388"/>
    </row>
    <row r="16" spans="1:10" ht="15.75">
      <c r="A16" s="110">
        <v>3</v>
      </c>
      <c r="B16" s="142" t="s">
        <v>4</v>
      </c>
      <c r="C16" s="128">
        <v>25295</v>
      </c>
      <c r="D16" s="128">
        <v>172.2</v>
      </c>
      <c r="E16" s="128">
        <v>4357</v>
      </c>
      <c r="F16" s="128">
        <v>1406</v>
      </c>
      <c r="G16" s="128">
        <v>544</v>
      </c>
      <c r="H16" s="128">
        <f>SUM(F16:G16)</f>
        <v>1950</v>
      </c>
      <c r="I16" s="128">
        <v>5.56</v>
      </c>
      <c r="J16" s="388">
        <v>7.71</v>
      </c>
    </row>
    <row r="17" spans="1:10" ht="16.5" thickBot="1">
      <c r="A17" s="143"/>
      <c r="B17" s="105"/>
      <c r="C17" s="385"/>
      <c r="D17" s="385"/>
      <c r="E17" s="385"/>
      <c r="F17" s="385"/>
      <c r="G17" s="385"/>
      <c r="H17" s="385"/>
      <c r="I17" s="385"/>
      <c r="J17" s="391"/>
    </row>
    <row r="18" spans="1:10" ht="16.5" thickBot="1">
      <c r="A18" s="474" t="s">
        <v>49</v>
      </c>
      <c r="B18" s="475"/>
      <c r="C18" s="392">
        <f>SUM(C12:C17)</f>
        <v>1024860</v>
      </c>
      <c r="D18" s="393">
        <v>180.3</v>
      </c>
      <c r="E18" s="392">
        <f>SUM(E12:E17)</f>
        <v>184791</v>
      </c>
      <c r="F18" s="392">
        <f>SUM(F12:F17)</f>
        <v>45371</v>
      </c>
      <c r="G18" s="392">
        <f>SUM(G12:G17)</f>
        <v>35775</v>
      </c>
      <c r="H18" s="392">
        <f>SUM(H12:H17)</f>
        <v>91146</v>
      </c>
      <c r="I18" s="393">
        <v>5.37</v>
      </c>
      <c r="J18" s="392">
        <v>9.48</v>
      </c>
    </row>
  </sheetData>
  <mergeCells count="14">
    <mergeCell ref="I6:I8"/>
    <mergeCell ref="A18:B18"/>
    <mergeCell ref="G7:G8"/>
    <mergeCell ref="H7:H8"/>
    <mergeCell ref="A3:J3"/>
    <mergeCell ref="A6:A9"/>
    <mergeCell ref="B6:B9"/>
    <mergeCell ref="C6:C8"/>
    <mergeCell ref="D6:D8"/>
    <mergeCell ref="E6:E8"/>
    <mergeCell ref="F6:H6"/>
    <mergeCell ref="A4:J4"/>
    <mergeCell ref="F7:F8"/>
    <mergeCell ref="J6:J8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5" r:id="rId1"/>
  <ignoredErrors>
    <ignoredError sqref="H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90"/>
  <sheetViews>
    <sheetView zoomScale="75" zoomScaleNormal="75" workbookViewId="0" topLeftCell="A1">
      <pane ySplit="8145" topLeftCell="BM1" activePane="topLeft" state="split"/>
      <selection pane="topLeft" activeCell="F3" sqref="F3"/>
      <selection pane="bottomLeft" activeCell="M1" sqref="M1"/>
    </sheetView>
  </sheetViews>
  <sheetFormatPr defaultColWidth="9.140625" defaultRowHeight="12.75"/>
  <cols>
    <col min="1" max="1" width="5.140625" style="14" customWidth="1"/>
    <col min="2" max="2" width="39.421875" style="14" customWidth="1"/>
    <col min="3" max="3" width="13.7109375" style="14" customWidth="1"/>
    <col min="4" max="4" width="12.140625" style="14" customWidth="1"/>
    <col min="5" max="5" width="12.00390625" style="14" customWidth="1"/>
    <col min="6" max="6" width="12.8515625" style="14" customWidth="1"/>
    <col min="7" max="7" width="13.57421875" style="14" customWidth="1"/>
    <col min="8" max="8" width="14.00390625" style="14" customWidth="1"/>
    <col min="9" max="9" width="13.7109375" style="14" customWidth="1"/>
    <col min="10" max="10" width="14.00390625" style="14" customWidth="1"/>
    <col min="11" max="11" width="14.140625" style="14" customWidth="1"/>
    <col min="12" max="12" width="13.00390625" style="14" customWidth="1"/>
    <col min="13" max="16384" width="7.8515625" style="14" customWidth="1"/>
  </cols>
  <sheetData>
    <row r="1" spans="5:12" ht="15.75">
      <c r="E1" s="26"/>
      <c r="L1" s="27" t="s">
        <v>51</v>
      </c>
    </row>
    <row r="2" spans="1:12" ht="15.75">
      <c r="A2" s="422" t="s">
        <v>52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</row>
    <row r="3" spans="1:12" ht="15.75">
      <c r="A3" s="28"/>
      <c r="B3" s="28"/>
      <c r="C3" s="28"/>
      <c r="D3" s="28"/>
      <c r="E3" s="28"/>
      <c r="F3" s="28">
        <v>2000</v>
      </c>
      <c r="G3" s="28"/>
      <c r="H3" s="28"/>
      <c r="I3" s="28"/>
      <c r="J3" s="28"/>
      <c r="K3" s="28"/>
      <c r="L3" s="28"/>
    </row>
    <row r="4" spans="8:12" ht="16.5" thickBot="1">
      <c r="H4" s="18"/>
      <c r="I4" s="18"/>
      <c r="L4" s="29" t="s">
        <v>50</v>
      </c>
    </row>
    <row r="5" spans="1:12" ht="15.75" customHeight="1" thickBot="1">
      <c r="A5" s="403" t="s">
        <v>43</v>
      </c>
      <c r="B5" s="403" t="s">
        <v>44</v>
      </c>
      <c r="C5" s="424" t="s">
        <v>54</v>
      </c>
      <c r="D5" s="425"/>
      <c r="E5" s="426"/>
      <c r="F5" s="420" t="s">
        <v>57</v>
      </c>
      <c r="G5" s="420" t="s">
        <v>57</v>
      </c>
      <c r="H5" s="420" t="s">
        <v>58</v>
      </c>
      <c r="I5" s="415" t="s">
        <v>58</v>
      </c>
      <c r="J5" s="417" t="s">
        <v>59</v>
      </c>
      <c r="K5" s="418"/>
      <c r="L5" s="419"/>
    </row>
    <row r="6" spans="1:12" ht="9" customHeight="1">
      <c r="A6" s="398"/>
      <c r="B6" s="398"/>
      <c r="C6" s="403" t="s">
        <v>53</v>
      </c>
      <c r="D6" s="403" t="s">
        <v>55</v>
      </c>
      <c r="E6" s="403" t="s">
        <v>56</v>
      </c>
      <c r="F6" s="421"/>
      <c r="G6" s="421"/>
      <c r="H6" s="421"/>
      <c r="I6" s="416"/>
      <c r="J6" s="403" t="s">
        <v>60</v>
      </c>
      <c r="K6" s="403" t="s">
        <v>61</v>
      </c>
      <c r="L6" s="403" t="s">
        <v>56</v>
      </c>
    </row>
    <row r="7" spans="1:12" ht="6.75" customHeight="1">
      <c r="A7" s="398"/>
      <c r="B7" s="398"/>
      <c r="C7" s="398"/>
      <c r="D7" s="398"/>
      <c r="E7" s="398"/>
      <c r="F7" s="421"/>
      <c r="G7" s="421"/>
      <c r="H7" s="421"/>
      <c r="I7" s="416"/>
      <c r="J7" s="398"/>
      <c r="K7" s="398"/>
      <c r="L7" s="398"/>
    </row>
    <row r="8" spans="1:12" ht="12.75" customHeight="1" thickBot="1">
      <c r="A8" s="414"/>
      <c r="B8" s="414"/>
      <c r="C8" s="414"/>
      <c r="D8" s="414"/>
      <c r="E8" s="414"/>
      <c r="F8" s="423"/>
      <c r="G8" s="32" t="s">
        <v>22</v>
      </c>
      <c r="H8" s="423"/>
      <c r="I8" s="33" t="s">
        <v>22</v>
      </c>
      <c r="J8" s="414"/>
      <c r="K8" s="414"/>
      <c r="L8" s="414"/>
    </row>
    <row r="9" spans="1:12" ht="15.75" customHeight="1" thickBot="1">
      <c r="A9" s="36">
        <v>1</v>
      </c>
      <c r="B9" s="37">
        <v>2</v>
      </c>
      <c r="C9" s="36">
        <v>3</v>
      </c>
      <c r="D9" s="37">
        <v>4</v>
      </c>
      <c r="E9" s="36">
        <v>5</v>
      </c>
      <c r="F9" s="37">
        <v>6</v>
      </c>
      <c r="G9" s="36">
        <v>7</v>
      </c>
      <c r="H9" s="37">
        <v>8</v>
      </c>
      <c r="I9" s="36">
        <v>9</v>
      </c>
      <c r="J9" s="37">
        <v>10</v>
      </c>
      <c r="K9" s="36">
        <v>11</v>
      </c>
      <c r="L9" s="36">
        <v>12</v>
      </c>
    </row>
    <row r="10" spans="1:12" ht="15.75" customHeight="1">
      <c r="A10" s="100">
        <v>1</v>
      </c>
      <c r="B10" s="101" t="s">
        <v>141</v>
      </c>
      <c r="C10" s="172">
        <v>2843.8</v>
      </c>
      <c r="D10" s="172">
        <v>13.7</v>
      </c>
      <c r="E10" s="172">
        <f>C10+D10</f>
        <v>2857.5</v>
      </c>
      <c r="F10" s="172">
        <v>652.1</v>
      </c>
      <c r="G10" s="172">
        <f>F10/E10*100</f>
        <v>22.820647419072618</v>
      </c>
      <c r="H10" s="172">
        <v>124</v>
      </c>
      <c r="I10" s="172">
        <f>H10/E10*100</f>
        <v>4.339457567804025</v>
      </c>
      <c r="J10" s="172">
        <v>1430.1</v>
      </c>
      <c r="K10" s="172">
        <v>651.3</v>
      </c>
      <c r="L10" s="173">
        <f>J10+K10</f>
        <v>2081.3999999999996</v>
      </c>
    </row>
    <row r="11" spans="1:12" ht="15.75" customHeight="1" thickBot="1">
      <c r="A11" s="139"/>
      <c r="B11" s="140" t="s">
        <v>2</v>
      </c>
      <c r="C11" s="179">
        <v>2409.3</v>
      </c>
      <c r="D11" s="179"/>
      <c r="E11" s="179">
        <v>2409.3</v>
      </c>
      <c r="F11" s="179"/>
      <c r="G11" s="179"/>
      <c r="H11" s="179"/>
      <c r="I11" s="179"/>
      <c r="J11" s="179"/>
      <c r="K11" s="179">
        <v>2.5</v>
      </c>
      <c r="L11" s="192">
        <v>2.5</v>
      </c>
    </row>
    <row r="12" spans="1:12" ht="15.75" customHeight="1">
      <c r="A12" s="100">
        <v>2</v>
      </c>
      <c r="B12" s="101" t="s">
        <v>3</v>
      </c>
      <c r="C12" s="172">
        <v>1738</v>
      </c>
      <c r="D12" s="172">
        <v>259.6</v>
      </c>
      <c r="E12" s="172">
        <v>1997.6</v>
      </c>
      <c r="F12" s="172">
        <v>527</v>
      </c>
      <c r="G12" s="172">
        <v>26.38</v>
      </c>
      <c r="H12" s="172">
        <v>67.1</v>
      </c>
      <c r="I12" s="172">
        <v>3.36</v>
      </c>
      <c r="J12" s="172">
        <v>919.6</v>
      </c>
      <c r="K12" s="172">
        <v>483.9</v>
      </c>
      <c r="L12" s="173">
        <v>1403.5</v>
      </c>
    </row>
    <row r="13" spans="1:12" ht="15.75" customHeight="1" thickBot="1">
      <c r="A13" s="104"/>
      <c r="B13" s="105" t="s">
        <v>2</v>
      </c>
      <c r="C13" s="193">
        <v>1385.4</v>
      </c>
      <c r="D13" s="193">
        <v>178.7</v>
      </c>
      <c r="E13" s="193">
        <v>1564.1</v>
      </c>
      <c r="F13" s="193"/>
      <c r="G13" s="193"/>
      <c r="H13" s="193"/>
      <c r="I13" s="193"/>
      <c r="J13" s="193"/>
      <c r="K13" s="193"/>
      <c r="L13" s="194"/>
    </row>
    <row r="14" spans="1:12" ht="15.75" customHeight="1">
      <c r="A14" s="106">
        <v>3</v>
      </c>
      <c r="B14" s="107" t="s">
        <v>4</v>
      </c>
      <c r="C14" s="172">
        <v>1035.4</v>
      </c>
      <c r="D14" s="172">
        <v>47.5</v>
      </c>
      <c r="E14" s="172">
        <f>SUM(C14:D14)</f>
        <v>1082.9</v>
      </c>
      <c r="F14" s="172">
        <v>210.6</v>
      </c>
      <c r="G14" s="172">
        <v>19.4</v>
      </c>
      <c r="H14" s="172">
        <v>5</v>
      </c>
      <c r="I14" s="172">
        <v>0.5</v>
      </c>
      <c r="J14" s="172">
        <v>668.1</v>
      </c>
      <c r="K14" s="172">
        <v>199.1</v>
      </c>
      <c r="L14" s="173">
        <v>867.2</v>
      </c>
    </row>
    <row r="15" spans="1:12" ht="15.75" customHeight="1" thickBot="1">
      <c r="A15" s="104"/>
      <c r="B15" s="105" t="s">
        <v>5</v>
      </c>
      <c r="C15" s="193">
        <v>412.9</v>
      </c>
      <c r="D15" s="193">
        <v>27.1</v>
      </c>
      <c r="E15" s="193">
        <f>SUM(C15:D15)</f>
        <v>440</v>
      </c>
      <c r="F15" s="193"/>
      <c r="G15" s="193"/>
      <c r="H15" s="193"/>
      <c r="I15" s="193"/>
      <c r="J15" s="193"/>
      <c r="K15" s="193"/>
      <c r="L15" s="194"/>
    </row>
    <row r="16" spans="1:12" ht="15.75" customHeight="1">
      <c r="A16" s="108">
        <v>4</v>
      </c>
      <c r="B16" s="111" t="s">
        <v>6</v>
      </c>
      <c r="C16" s="185">
        <v>536.4</v>
      </c>
      <c r="D16" s="185">
        <v>1.4</v>
      </c>
      <c r="E16" s="185">
        <v>537.8</v>
      </c>
      <c r="F16" s="185">
        <v>122.4</v>
      </c>
      <c r="G16" s="185">
        <v>22.75</v>
      </c>
      <c r="H16" s="185">
        <v>16.2</v>
      </c>
      <c r="I16" s="185">
        <v>3.01</v>
      </c>
      <c r="J16" s="185">
        <v>305.7</v>
      </c>
      <c r="K16" s="185">
        <v>93.5</v>
      </c>
      <c r="L16" s="186">
        <v>399.2</v>
      </c>
    </row>
    <row r="17" spans="1:12" ht="15.75" customHeight="1">
      <c r="A17" s="110">
        <v>5</v>
      </c>
      <c r="B17" s="111" t="s">
        <v>142</v>
      </c>
      <c r="C17" s="174">
        <v>789.1</v>
      </c>
      <c r="D17" s="174">
        <v>156.4</v>
      </c>
      <c r="E17" s="174">
        <v>945.5</v>
      </c>
      <c r="F17" s="174">
        <v>185.7</v>
      </c>
      <c r="G17" s="174">
        <v>19.64</v>
      </c>
      <c r="H17" s="174">
        <v>27.4</v>
      </c>
      <c r="I17" s="174">
        <v>2.9</v>
      </c>
      <c r="J17" s="174">
        <v>487.9</v>
      </c>
      <c r="K17" s="174">
        <v>244.5</v>
      </c>
      <c r="L17" s="175">
        <v>732.4</v>
      </c>
    </row>
    <row r="18" spans="1:12" ht="15.75" customHeight="1">
      <c r="A18" s="108">
        <v>6</v>
      </c>
      <c r="B18" s="109" t="s">
        <v>7</v>
      </c>
      <c r="C18" s="174">
        <v>466</v>
      </c>
      <c r="D18" s="174">
        <v>105</v>
      </c>
      <c r="E18" s="174">
        <v>571</v>
      </c>
      <c r="F18" s="174">
        <v>111</v>
      </c>
      <c r="G18" s="174">
        <v>19.52</v>
      </c>
      <c r="H18" s="174">
        <v>5</v>
      </c>
      <c r="I18" s="174">
        <v>0.8</v>
      </c>
      <c r="J18" s="174">
        <v>261</v>
      </c>
      <c r="K18" s="174">
        <v>194</v>
      </c>
      <c r="L18" s="175">
        <v>455</v>
      </c>
    </row>
    <row r="19" spans="1:12" ht="15.75" customHeight="1">
      <c r="A19" s="108">
        <v>7</v>
      </c>
      <c r="B19" s="109" t="s">
        <v>8</v>
      </c>
      <c r="C19" s="174">
        <v>9.256</v>
      </c>
      <c r="D19" s="174"/>
      <c r="E19" s="174">
        <v>9.256</v>
      </c>
      <c r="F19" s="174">
        <v>1.565</v>
      </c>
      <c r="G19" s="174">
        <v>16.9</v>
      </c>
      <c r="H19" s="174">
        <v>0.348</v>
      </c>
      <c r="I19" s="174">
        <v>3.8</v>
      </c>
      <c r="J19" s="174">
        <v>5.849</v>
      </c>
      <c r="K19" s="174">
        <v>1.494</v>
      </c>
      <c r="L19" s="175">
        <f>SUM(J19+K19)</f>
        <v>7.343</v>
      </c>
    </row>
    <row r="20" spans="1:12" ht="15.75" customHeight="1">
      <c r="A20" s="108">
        <v>8</v>
      </c>
      <c r="B20" s="109" t="s">
        <v>146</v>
      </c>
      <c r="C20" s="174">
        <v>165.95</v>
      </c>
      <c r="D20" s="174">
        <v>0.16</v>
      </c>
      <c r="E20" s="146">
        <v>166.2</v>
      </c>
      <c r="F20" s="174">
        <v>33.58</v>
      </c>
      <c r="G20" s="174">
        <v>20.2</v>
      </c>
      <c r="H20" s="174">
        <v>19.82</v>
      </c>
      <c r="I20" s="174">
        <v>11.9</v>
      </c>
      <c r="J20" s="174">
        <v>96.74</v>
      </c>
      <c r="K20" s="174">
        <v>15.97</v>
      </c>
      <c r="L20" s="175">
        <v>112.71</v>
      </c>
    </row>
    <row r="21" spans="1:12" ht="15.75" customHeight="1">
      <c r="A21" s="110">
        <v>9</v>
      </c>
      <c r="B21" s="109" t="s">
        <v>10</v>
      </c>
      <c r="C21" s="174">
        <v>80.897</v>
      </c>
      <c r="D21" s="174"/>
      <c r="E21" s="174">
        <v>80.887</v>
      </c>
      <c r="F21" s="174">
        <v>19.808</v>
      </c>
      <c r="G21" s="174">
        <v>24.49</v>
      </c>
      <c r="H21" s="174">
        <v>1.372</v>
      </c>
      <c r="I21" s="174">
        <v>1.69</v>
      </c>
      <c r="J21" s="174">
        <v>47.835</v>
      </c>
      <c r="K21" s="174">
        <v>11.872</v>
      </c>
      <c r="L21" s="175">
        <f>SUM(J21+K21)</f>
        <v>59.707</v>
      </c>
    </row>
    <row r="22" spans="1:12" ht="15.75" customHeight="1">
      <c r="A22" s="108">
        <v>10</v>
      </c>
      <c r="B22" s="109" t="s">
        <v>11</v>
      </c>
      <c r="C22" s="174">
        <v>49.7</v>
      </c>
      <c r="D22" s="174"/>
      <c r="E22" s="174">
        <v>49.7</v>
      </c>
      <c r="F22" s="174">
        <v>17.6</v>
      </c>
      <c r="G22" s="174">
        <v>35.4</v>
      </c>
      <c r="H22" s="174">
        <v>0.5</v>
      </c>
      <c r="I22" s="174">
        <v>1</v>
      </c>
      <c r="J22" s="174">
        <v>23.7</v>
      </c>
      <c r="K22" s="174">
        <v>7.9</v>
      </c>
      <c r="L22" s="175">
        <v>31.6</v>
      </c>
    </row>
    <row r="23" spans="1:12" ht="15.75" customHeight="1">
      <c r="A23" s="108">
        <v>11</v>
      </c>
      <c r="B23" s="109" t="s">
        <v>12</v>
      </c>
      <c r="C23" s="174">
        <v>156.2</v>
      </c>
      <c r="D23" s="174"/>
      <c r="E23" s="174">
        <v>156.2</v>
      </c>
      <c r="F23" s="174">
        <v>36.3</v>
      </c>
      <c r="G23" s="174">
        <v>23.2</v>
      </c>
      <c r="H23" s="174">
        <v>9.6</v>
      </c>
      <c r="I23" s="174">
        <v>6.1</v>
      </c>
      <c r="J23" s="174">
        <v>88.8</v>
      </c>
      <c r="K23" s="174">
        <v>21.5</v>
      </c>
      <c r="L23" s="175">
        <v>110.3</v>
      </c>
    </row>
    <row r="24" spans="1:12" ht="15.75" customHeight="1">
      <c r="A24" s="108">
        <v>12</v>
      </c>
      <c r="B24" s="109" t="s">
        <v>13</v>
      </c>
      <c r="C24" s="174">
        <v>137.2</v>
      </c>
      <c r="D24" s="174">
        <v>32.6</v>
      </c>
      <c r="E24" s="174">
        <v>169.8</v>
      </c>
      <c r="F24" s="174">
        <v>33.9</v>
      </c>
      <c r="G24" s="174">
        <v>19.9</v>
      </c>
      <c r="H24" s="174">
        <v>4.4</v>
      </c>
      <c r="I24" s="174">
        <v>2.6</v>
      </c>
      <c r="J24" s="174">
        <v>73.9</v>
      </c>
      <c r="K24" s="174">
        <v>57.6</v>
      </c>
      <c r="L24" s="175">
        <v>131.5</v>
      </c>
    </row>
    <row r="25" spans="1:12" s="81" customFormat="1" ht="16.5" customHeight="1">
      <c r="A25" s="110">
        <v>13</v>
      </c>
      <c r="B25" s="109" t="s">
        <v>14</v>
      </c>
      <c r="C25" s="174">
        <v>123.32</v>
      </c>
      <c r="D25" s="176"/>
      <c r="E25" s="174">
        <v>123.32</v>
      </c>
      <c r="F25" s="174">
        <v>30.85</v>
      </c>
      <c r="G25" s="174">
        <v>25.02</v>
      </c>
      <c r="H25" s="174"/>
      <c r="I25" s="174"/>
      <c r="J25" s="174">
        <v>50.35</v>
      </c>
      <c r="K25" s="174">
        <v>42.12</v>
      </c>
      <c r="L25" s="175">
        <f>SUM(J25+K25)</f>
        <v>92.47</v>
      </c>
    </row>
    <row r="26" spans="1:12" ht="15.75" customHeight="1">
      <c r="A26" s="108">
        <v>14</v>
      </c>
      <c r="B26" s="109" t="s">
        <v>15</v>
      </c>
      <c r="C26" s="174">
        <v>20.2</v>
      </c>
      <c r="D26" s="174"/>
      <c r="E26" s="174">
        <v>20.2</v>
      </c>
      <c r="F26" s="174">
        <v>4</v>
      </c>
      <c r="G26" s="174">
        <v>19.8</v>
      </c>
      <c r="H26" s="174">
        <v>0.3</v>
      </c>
      <c r="I26" s="174">
        <v>1.5</v>
      </c>
      <c r="J26" s="174">
        <v>9.6</v>
      </c>
      <c r="K26" s="174">
        <v>6.3</v>
      </c>
      <c r="L26" s="175">
        <v>15.9</v>
      </c>
    </row>
    <row r="27" spans="1:12" ht="15.75" customHeight="1">
      <c r="A27" s="108">
        <v>15</v>
      </c>
      <c r="B27" s="109" t="s">
        <v>16</v>
      </c>
      <c r="C27" s="174">
        <v>48.8</v>
      </c>
      <c r="D27" s="174"/>
      <c r="E27" s="174">
        <v>48.8</v>
      </c>
      <c r="F27" s="174">
        <v>12.1</v>
      </c>
      <c r="G27" s="174">
        <v>24.8</v>
      </c>
      <c r="H27" s="174">
        <v>3</v>
      </c>
      <c r="I27" s="174">
        <v>6.1</v>
      </c>
      <c r="J27" s="174">
        <v>23</v>
      </c>
      <c r="K27" s="174">
        <v>10.7</v>
      </c>
      <c r="L27" s="175">
        <f>SUM(J27+K27)</f>
        <v>33.7</v>
      </c>
    </row>
    <row r="28" spans="1:12" ht="15.75" customHeight="1">
      <c r="A28" s="108">
        <v>16</v>
      </c>
      <c r="B28" s="109" t="s">
        <v>17</v>
      </c>
      <c r="C28" s="174">
        <v>81.225</v>
      </c>
      <c r="D28" s="174">
        <v>4.136</v>
      </c>
      <c r="E28" s="174">
        <v>85.361</v>
      </c>
      <c r="F28" s="174">
        <v>23.892</v>
      </c>
      <c r="G28" s="174">
        <v>28</v>
      </c>
      <c r="H28" s="174">
        <v>3.919</v>
      </c>
      <c r="I28" s="174">
        <v>5</v>
      </c>
      <c r="J28" s="174">
        <v>42.6</v>
      </c>
      <c r="K28" s="174">
        <f>L28-J28</f>
        <v>14.949999999999996</v>
      </c>
      <c r="L28" s="175">
        <v>57.55</v>
      </c>
    </row>
    <row r="29" spans="1:12" ht="15.75" customHeight="1">
      <c r="A29" s="110">
        <v>17</v>
      </c>
      <c r="B29" s="109" t="s">
        <v>147</v>
      </c>
      <c r="C29" s="174">
        <v>66</v>
      </c>
      <c r="D29" s="174"/>
      <c r="E29" s="174">
        <v>66</v>
      </c>
      <c r="F29" s="174">
        <v>17</v>
      </c>
      <c r="G29" s="174">
        <v>25.49</v>
      </c>
      <c r="H29" s="174"/>
      <c r="I29" s="174"/>
      <c r="J29" s="174">
        <v>38</v>
      </c>
      <c r="K29" s="174">
        <v>11</v>
      </c>
      <c r="L29" s="175">
        <v>49</v>
      </c>
    </row>
    <row r="30" spans="1:12" ht="15.75" customHeight="1">
      <c r="A30" s="108">
        <v>18</v>
      </c>
      <c r="B30" s="109" t="s">
        <v>19</v>
      </c>
      <c r="C30" s="174">
        <v>88.7</v>
      </c>
      <c r="D30" s="174"/>
      <c r="E30" s="174">
        <v>88.7</v>
      </c>
      <c r="F30" s="177">
        <v>24.3</v>
      </c>
      <c r="G30" s="177">
        <v>27.4</v>
      </c>
      <c r="H30" s="177"/>
      <c r="I30" s="174"/>
      <c r="J30" s="177">
        <v>50.5</v>
      </c>
      <c r="K30" s="177">
        <v>13.9</v>
      </c>
      <c r="L30" s="178">
        <f>J30+K30</f>
        <v>64.4</v>
      </c>
    </row>
    <row r="31" spans="1:12" ht="15.75" customHeight="1">
      <c r="A31" s="108">
        <v>19</v>
      </c>
      <c r="B31" s="109" t="s">
        <v>148</v>
      </c>
      <c r="C31" s="174">
        <v>44.216</v>
      </c>
      <c r="D31" s="174">
        <v>0.569</v>
      </c>
      <c r="E31" s="174">
        <v>44.785</v>
      </c>
      <c r="F31" s="174">
        <v>11.898</v>
      </c>
      <c r="G31" s="174">
        <v>26.56</v>
      </c>
      <c r="H31" s="174">
        <v>1.124</v>
      </c>
      <c r="I31" s="174">
        <v>2.51</v>
      </c>
      <c r="J31" s="174">
        <v>21.281</v>
      </c>
      <c r="K31" s="174">
        <v>10.482</v>
      </c>
      <c r="L31" s="175">
        <v>31.763</v>
      </c>
    </row>
    <row r="32" spans="1:12" ht="15.75" customHeight="1" thickBot="1">
      <c r="A32" s="108">
        <v>20</v>
      </c>
      <c r="B32" s="112" t="s">
        <v>143</v>
      </c>
      <c r="C32" s="179" t="s">
        <v>36</v>
      </c>
      <c r="D32" s="180"/>
      <c r="E32" s="180"/>
      <c r="F32" s="181"/>
      <c r="G32" s="181"/>
      <c r="H32" s="181"/>
      <c r="I32" s="181"/>
      <c r="J32" s="181"/>
      <c r="K32" s="181"/>
      <c r="L32" s="182"/>
    </row>
    <row r="33" spans="1:12" ht="15.75" customHeight="1" thickBot="1">
      <c r="A33" s="115">
        <v>21</v>
      </c>
      <c r="B33" s="116" t="s">
        <v>145</v>
      </c>
      <c r="C33" s="183">
        <v>297.2</v>
      </c>
      <c r="D33" s="183">
        <v>8.2</v>
      </c>
      <c r="E33" s="183">
        <v>305.4</v>
      </c>
      <c r="F33" s="183">
        <v>91.3</v>
      </c>
      <c r="G33" s="183">
        <v>29.9</v>
      </c>
      <c r="H33" s="183">
        <v>6.4</v>
      </c>
      <c r="I33" s="183">
        <v>2.1</v>
      </c>
      <c r="J33" s="183">
        <v>149.7</v>
      </c>
      <c r="K33" s="183">
        <v>58</v>
      </c>
      <c r="L33" s="184">
        <v>207.7</v>
      </c>
    </row>
    <row r="34" spans="1:12" ht="15.75" customHeight="1">
      <c r="A34" s="110"/>
      <c r="B34" s="109" t="s">
        <v>31</v>
      </c>
      <c r="C34" s="185">
        <v>101.03</v>
      </c>
      <c r="D34" s="185"/>
      <c r="E34" s="185">
        <f>C34+D34</f>
        <v>101.03</v>
      </c>
      <c r="F34" s="185">
        <v>25.997</v>
      </c>
      <c r="G34" s="185">
        <f>F34/E34*100</f>
        <v>25.731960803721666</v>
      </c>
      <c r="H34" s="185">
        <v>3.19</v>
      </c>
      <c r="I34" s="185">
        <f>H34/E34*100</f>
        <v>3.157477976838563</v>
      </c>
      <c r="J34" s="185">
        <v>47.91</v>
      </c>
      <c r="K34" s="185">
        <v>23.92</v>
      </c>
      <c r="L34" s="186">
        <f>J34+K34</f>
        <v>71.83</v>
      </c>
    </row>
    <row r="35" spans="1:12" ht="15.75" customHeight="1">
      <c r="A35" s="110"/>
      <c r="B35" s="117" t="s">
        <v>32</v>
      </c>
      <c r="C35" s="187">
        <v>81.2</v>
      </c>
      <c r="D35" s="187"/>
      <c r="E35" s="187">
        <v>81.2</v>
      </c>
      <c r="F35" s="187">
        <v>21.3</v>
      </c>
      <c r="G35" s="187">
        <v>26.23</v>
      </c>
      <c r="H35" s="187">
        <v>3.1</v>
      </c>
      <c r="I35" s="185">
        <v>3.82</v>
      </c>
      <c r="J35" s="187">
        <v>47.6</v>
      </c>
      <c r="K35" s="187">
        <v>9.2</v>
      </c>
      <c r="L35" s="188">
        <v>56.8</v>
      </c>
    </row>
    <row r="36" spans="1:12" ht="15.75">
      <c r="A36" s="110"/>
      <c r="B36" s="109" t="s">
        <v>37</v>
      </c>
      <c r="C36" s="189">
        <v>92</v>
      </c>
      <c r="D36" s="189">
        <v>8</v>
      </c>
      <c r="E36" s="189">
        <v>100</v>
      </c>
      <c r="F36" s="189">
        <v>37</v>
      </c>
      <c r="G36" s="189">
        <v>37.34</v>
      </c>
      <c r="H36" s="190"/>
      <c r="I36" s="189"/>
      <c r="J36" s="189">
        <v>42</v>
      </c>
      <c r="K36" s="189">
        <v>21</v>
      </c>
      <c r="L36" s="191">
        <v>63</v>
      </c>
    </row>
    <row r="37" spans="1:12" ht="15.75" customHeight="1" thickBot="1">
      <c r="A37" s="113"/>
      <c r="B37" s="114" t="s">
        <v>33</v>
      </c>
      <c r="C37" s="196">
        <v>23</v>
      </c>
      <c r="D37" s="197">
        <v>0.2</v>
      </c>
      <c r="E37" s="197">
        <v>23.2</v>
      </c>
      <c r="F37" s="196">
        <v>7</v>
      </c>
      <c r="G37" s="197">
        <v>30.2</v>
      </c>
      <c r="H37" s="197">
        <v>0.1</v>
      </c>
      <c r="I37" s="196">
        <v>0.43</v>
      </c>
      <c r="J37" s="197">
        <v>12.2</v>
      </c>
      <c r="K37" s="197">
        <v>3.9</v>
      </c>
      <c r="L37" s="198">
        <v>16.1</v>
      </c>
    </row>
    <row r="38" spans="1:12" ht="15.75" customHeight="1" thickBot="1">
      <c r="A38" s="409" t="s">
        <v>49</v>
      </c>
      <c r="B38" s="410"/>
      <c r="C38" s="199">
        <v>8777.6</v>
      </c>
      <c r="D38" s="200">
        <v>629.3</v>
      </c>
      <c r="E38" s="200">
        <v>9406.9</v>
      </c>
      <c r="F38" s="200">
        <v>2166.9</v>
      </c>
      <c r="G38" s="200">
        <v>23</v>
      </c>
      <c r="H38" s="200">
        <v>295.5</v>
      </c>
      <c r="I38" s="200">
        <v>3.1</v>
      </c>
      <c r="J38" s="200">
        <v>4794.3</v>
      </c>
      <c r="K38" s="200">
        <v>2150.1</v>
      </c>
      <c r="L38" s="201">
        <v>6944.4</v>
      </c>
    </row>
    <row r="39" s="9" customFormat="1" ht="15.75" customHeight="1"/>
    <row r="40" spans="1:12" ht="15.75">
      <c r="A40" s="1"/>
      <c r="B40" s="1"/>
      <c r="C40" s="1"/>
      <c r="D40" s="118"/>
      <c r="E40" s="1"/>
      <c r="F40" s="18"/>
      <c r="G40" s="18"/>
      <c r="H40" s="18"/>
      <c r="I40" s="18"/>
      <c r="J40" s="18"/>
      <c r="K40" s="18"/>
      <c r="L40" s="18"/>
    </row>
    <row r="41" spans="1:12" ht="15.75">
      <c r="A41" s="404" t="s">
        <v>62</v>
      </c>
      <c r="B41" s="404"/>
      <c r="C41" s="404"/>
      <c r="D41" s="404"/>
      <c r="E41" s="404"/>
      <c r="F41" s="18"/>
      <c r="G41" s="18"/>
      <c r="H41" s="18"/>
      <c r="I41" s="18"/>
      <c r="J41" s="18"/>
      <c r="K41" s="18"/>
      <c r="L41" s="18"/>
    </row>
    <row r="42" spans="3:12" ht="15.75"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2:12" ht="15.7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</row>
    <row r="44" spans="1:12" ht="15.75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8"/>
    </row>
    <row r="45" spans="1:12" ht="15.7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</row>
    <row r="46" spans="1:11" ht="15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ht="15.75">
      <c r="A47" s="18"/>
    </row>
    <row r="52" spans="2:11" ht="15.75"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ht="15.75">
      <c r="A53" s="20"/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ht="15.75">
      <c r="A54" s="18"/>
    </row>
    <row r="57" ht="15.75">
      <c r="A57" s="18"/>
    </row>
    <row r="58" spans="1:9" ht="15.75">
      <c r="A58" s="18"/>
      <c r="B58" s="18"/>
      <c r="C58" s="18"/>
      <c r="D58" s="18"/>
      <c r="E58" s="18"/>
      <c r="F58" s="18"/>
      <c r="G58" s="18"/>
      <c r="H58" s="18"/>
      <c r="I58" s="18"/>
    </row>
    <row r="59" spans="2:8" ht="15.75">
      <c r="B59" s="18"/>
      <c r="C59" s="18"/>
      <c r="D59" s="18"/>
      <c r="E59" s="18"/>
      <c r="F59" s="18"/>
      <c r="G59" s="18"/>
      <c r="H59" s="18"/>
    </row>
    <row r="60" ht="15.75">
      <c r="B60" s="18"/>
    </row>
    <row r="63" ht="15.75">
      <c r="C63" s="18"/>
    </row>
    <row r="64" ht="15.75">
      <c r="B64" s="19"/>
    </row>
    <row r="65" ht="15.75">
      <c r="B65" s="18"/>
    </row>
    <row r="66" spans="3:4" ht="15.75">
      <c r="C66" s="18"/>
      <c r="D66" s="18"/>
    </row>
    <row r="67" spans="2:4" ht="15.75">
      <c r="B67" s="18"/>
      <c r="C67" s="19"/>
      <c r="D67" s="18"/>
    </row>
    <row r="68" spans="2:4" ht="15.75">
      <c r="B68" s="19"/>
      <c r="C68" s="18"/>
      <c r="D68" s="18"/>
    </row>
    <row r="69" ht="15.75">
      <c r="B69" s="18"/>
    </row>
    <row r="85" ht="15.75">
      <c r="L85" s="18"/>
    </row>
    <row r="86" ht="15.75">
      <c r="L86" s="18"/>
    </row>
    <row r="87" ht="15.75">
      <c r="L87" s="19"/>
    </row>
    <row r="88" ht="15.75">
      <c r="L88" s="34"/>
    </row>
    <row r="89" ht="15.75">
      <c r="L89" s="18"/>
    </row>
    <row r="90" ht="15.75">
      <c r="L90" s="18"/>
    </row>
  </sheetData>
  <mergeCells count="17">
    <mergeCell ref="A41:E41"/>
    <mergeCell ref="A38:B38"/>
    <mergeCell ref="A2:L2"/>
    <mergeCell ref="H5:H8"/>
    <mergeCell ref="C5:E5"/>
    <mergeCell ref="J6:J8"/>
    <mergeCell ref="D6:D8"/>
    <mergeCell ref="E6:E8"/>
    <mergeCell ref="F5:F8"/>
    <mergeCell ref="A5:A8"/>
    <mergeCell ref="B5:B8"/>
    <mergeCell ref="C6:C8"/>
    <mergeCell ref="I5:I7"/>
    <mergeCell ref="J5:L5"/>
    <mergeCell ref="K6:K8"/>
    <mergeCell ref="L6:L8"/>
    <mergeCell ref="G5:G7"/>
  </mergeCells>
  <printOptions horizontalCentered="1"/>
  <pageMargins left="0.3937007874015748" right="0.3937007874015748" top="0.1968503937007874" bottom="0.1968503937007874" header="0.5118110236220472" footer="0.5118110236220472"/>
  <pageSetup horizontalDpi="360" verticalDpi="36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zoomScale="75" zoomScaleNormal="75" workbookViewId="0" topLeftCell="A1">
      <selection activeCell="E3" sqref="E3"/>
    </sheetView>
  </sheetViews>
  <sheetFormatPr defaultColWidth="9.140625" defaultRowHeight="12.75"/>
  <cols>
    <col min="1" max="1" width="5.140625" style="9" customWidth="1"/>
    <col min="2" max="2" width="24.28125" style="9" customWidth="1"/>
    <col min="3" max="3" width="15.7109375" style="9" customWidth="1"/>
    <col min="4" max="4" width="10.140625" style="9" customWidth="1"/>
    <col min="5" max="5" width="12.00390625" style="9" customWidth="1"/>
    <col min="6" max="6" width="12.140625" style="9" customWidth="1"/>
    <col min="7" max="7" width="11.57421875" style="9" customWidth="1"/>
    <col min="8" max="8" width="12.7109375" style="9" bestFit="1" customWidth="1"/>
    <col min="9" max="9" width="12.00390625" style="9" customWidth="1"/>
    <col min="10" max="16384" width="9.140625" style="9" customWidth="1"/>
  </cols>
  <sheetData>
    <row r="1" spans="1:11" ht="15.75" customHeight="1">
      <c r="A1" s="14"/>
      <c r="B1" s="14"/>
      <c r="C1" s="14"/>
      <c r="D1" s="14"/>
      <c r="E1" s="14"/>
      <c r="F1" s="14"/>
      <c r="G1" s="14"/>
      <c r="H1" s="14"/>
      <c r="I1" s="27" t="s">
        <v>63</v>
      </c>
      <c r="J1" s="14"/>
      <c r="K1" s="14"/>
    </row>
    <row r="2" spans="1:12" ht="15.75" customHeight="1">
      <c r="A2" s="422" t="s">
        <v>64</v>
      </c>
      <c r="B2" s="422"/>
      <c r="C2" s="422"/>
      <c r="D2" s="422"/>
      <c r="E2" s="422"/>
      <c r="F2" s="422"/>
      <c r="G2" s="422"/>
      <c r="H2" s="422"/>
      <c r="I2" s="422"/>
      <c r="J2" s="14"/>
      <c r="K2" s="14"/>
      <c r="L2" s="14"/>
    </row>
    <row r="3" spans="1:12" ht="15.75" customHeight="1">
      <c r="A3" s="28"/>
      <c r="B3" s="28"/>
      <c r="C3" s="28"/>
      <c r="D3" s="28"/>
      <c r="E3" s="28">
        <v>2000</v>
      </c>
      <c r="F3" s="28"/>
      <c r="G3" s="28"/>
      <c r="H3" s="28"/>
      <c r="I3" s="28"/>
      <c r="J3" s="14"/>
      <c r="K3" s="14"/>
      <c r="L3" s="14"/>
    </row>
    <row r="4" spans="1:12" ht="16.5" thickBot="1">
      <c r="A4" s="28"/>
      <c r="B4" s="28"/>
      <c r="C4" s="28"/>
      <c r="D4" s="28"/>
      <c r="E4" s="28"/>
      <c r="F4" s="28"/>
      <c r="G4" s="14"/>
      <c r="H4" s="14"/>
      <c r="I4" s="14"/>
      <c r="J4" s="14"/>
      <c r="K4" s="14"/>
      <c r="L4" s="14"/>
    </row>
    <row r="5" spans="1:9" ht="15.75" customHeight="1">
      <c r="A5" s="403" t="s">
        <v>43</v>
      </c>
      <c r="B5" s="403" t="s">
        <v>44</v>
      </c>
      <c r="C5" s="403" t="s">
        <v>65</v>
      </c>
      <c r="D5" s="420" t="s">
        <v>66</v>
      </c>
      <c r="E5" s="427" t="s">
        <v>67</v>
      </c>
      <c r="F5" s="428"/>
      <c r="G5" s="420" t="s">
        <v>68</v>
      </c>
      <c r="H5" s="427" t="s">
        <v>69</v>
      </c>
      <c r="I5" s="428"/>
    </row>
    <row r="6" spans="1:9" ht="31.5" customHeight="1">
      <c r="A6" s="398"/>
      <c r="B6" s="398"/>
      <c r="C6" s="398"/>
      <c r="D6" s="421"/>
      <c r="E6" s="429"/>
      <c r="F6" s="430"/>
      <c r="G6" s="421"/>
      <c r="H6" s="429"/>
      <c r="I6" s="430"/>
    </row>
    <row r="7" spans="1:9" ht="21.75" customHeight="1" thickBot="1">
      <c r="A7" s="398"/>
      <c r="B7" s="398"/>
      <c r="C7" s="398"/>
      <c r="D7" s="421"/>
      <c r="E7" s="433" t="s">
        <v>35</v>
      </c>
      <c r="F7" s="434"/>
      <c r="G7" s="421"/>
      <c r="H7" s="435" t="s">
        <v>35</v>
      </c>
      <c r="I7" s="436"/>
    </row>
    <row r="8" spans="1:9" ht="15.75" customHeight="1" thickBot="1">
      <c r="A8" s="414"/>
      <c r="B8" s="414"/>
      <c r="C8" s="89" t="s">
        <v>35</v>
      </c>
      <c r="D8" s="90" t="s">
        <v>35</v>
      </c>
      <c r="E8" s="91" t="s">
        <v>149</v>
      </c>
      <c r="F8" s="91" t="s">
        <v>144</v>
      </c>
      <c r="G8" s="90" t="s">
        <v>35</v>
      </c>
      <c r="H8" s="91" t="s">
        <v>149</v>
      </c>
      <c r="I8" s="91" t="s">
        <v>144</v>
      </c>
    </row>
    <row r="9" spans="1:9" ht="15.75" customHeight="1" thickBot="1">
      <c r="A9" s="35">
        <v>1</v>
      </c>
      <c r="B9" s="36">
        <v>2</v>
      </c>
      <c r="C9" s="37">
        <v>3</v>
      </c>
      <c r="D9" s="36">
        <v>4</v>
      </c>
      <c r="E9" s="37">
        <v>5</v>
      </c>
      <c r="F9" s="36">
        <v>6</v>
      </c>
      <c r="G9" s="37">
        <v>7</v>
      </c>
      <c r="H9" s="36">
        <v>8</v>
      </c>
      <c r="I9" s="36">
        <v>9</v>
      </c>
    </row>
    <row r="10" spans="1:9" ht="18" customHeight="1">
      <c r="A10" s="100">
        <v>1</v>
      </c>
      <c r="B10" s="101" t="s">
        <v>141</v>
      </c>
      <c r="C10" s="202">
        <v>2446.6</v>
      </c>
      <c r="D10" s="202">
        <v>5308</v>
      </c>
      <c r="E10" s="202">
        <v>2281</v>
      </c>
      <c r="F10" s="172">
        <v>2275</v>
      </c>
      <c r="G10" s="172">
        <v>1025.7</v>
      </c>
      <c r="H10" s="172">
        <v>114.48</v>
      </c>
      <c r="I10" s="173">
        <v>145.1</v>
      </c>
    </row>
    <row r="11" spans="1:9" ht="18" customHeight="1" thickBot="1">
      <c r="A11" s="102"/>
      <c r="B11" s="103" t="s">
        <v>2</v>
      </c>
      <c r="C11" s="230">
        <v>1344</v>
      </c>
      <c r="D11" s="230">
        <v>3091</v>
      </c>
      <c r="E11" s="230"/>
      <c r="F11" s="231"/>
      <c r="G11" s="193">
        <v>842</v>
      </c>
      <c r="H11" s="193"/>
      <c r="I11" s="194"/>
    </row>
    <row r="12" spans="1:9" ht="18" customHeight="1">
      <c r="A12" s="100">
        <v>2</v>
      </c>
      <c r="B12" s="101" t="s">
        <v>3</v>
      </c>
      <c r="C12" s="172">
        <v>2241.5</v>
      </c>
      <c r="D12" s="172">
        <v>3156</v>
      </c>
      <c r="E12" s="172">
        <v>2329.8</v>
      </c>
      <c r="F12" s="172">
        <v>1971.6</v>
      </c>
      <c r="G12" s="144">
        <v>691.4</v>
      </c>
      <c r="H12" s="172">
        <v>55.6</v>
      </c>
      <c r="I12" s="173">
        <v>46.8</v>
      </c>
    </row>
    <row r="13" spans="1:9" ht="18" customHeight="1" thickBot="1">
      <c r="A13" s="104"/>
      <c r="B13" s="105" t="s">
        <v>2</v>
      </c>
      <c r="C13" s="193">
        <v>1768</v>
      </c>
      <c r="D13" s="193">
        <v>2062</v>
      </c>
      <c r="E13" s="193"/>
      <c r="F13" s="193"/>
      <c r="G13" s="157">
        <v>577</v>
      </c>
      <c r="H13" s="193"/>
      <c r="I13" s="194"/>
    </row>
    <row r="14" spans="1:9" ht="18" customHeight="1">
      <c r="A14" s="106">
        <v>3</v>
      </c>
      <c r="B14" s="107" t="s">
        <v>4</v>
      </c>
      <c r="C14" s="172">
        <v>1033.44</v>
      </c>
      <c r="D14" s="172">
        <v>1710.2</v>
      </c>
      <c r="E14" s="172">
        <v>909</v>
      </c>
      <c r="F14" s="172">
        <v>951.1</v>
      </c>
      <c r="G14" s="144">
        <v>496.6</v>
      </c>
      <c r="H14" s="144">
        <v>3.1</v>
      </c>
      <c r="I14" s="232">
        <v>7.11</v>
      </c>
    </row>
    <row r="15" spans="1:9" ht="18" customHeight="1" thickBot="1">
      <c r="A15" s="104"/>
      <c r="B15" s="105" t="s">
        <v>5</v>
      </c>
      <c r="C15" s="193">
        <v>312.5</v>
      </c>
      <c r="D15" s="193"/>
      <c r="E15" s="193"/>
      <c r="F15" s="193"/>
      <c r="G15" s="157">
        <v>140.8</v>
      </c>
      <c r="H15" s="193"/>
      <c r="I15" s="194"/>
    </row>
    <row r="16" spans="1:9" ht="18" customHeight="1">
      <c r="A16" s="108">
        <v>4</v>
      </c>
      <c r="B16" s="111" t="s">
        <v>6</v>
      </c>
      <c r="C16" s="185">
        <v>817.18</v>
      </c>
      <c r="D16" s="185">
        <v>1121.24</v>
      </c>
      <c r="E16" s="185">
        <v>541.97</v>
      </c>
      <c r="F16" s="185">
        <v>441.37</v>
      </c>
      <c r="G16" s="155">
        <v>185.64</v>
      </c>
      <c r="H16" s="185">
        <v>148.72</v>
      </c>
      <c r="I16" s="186">
        <v>100.6</v>
      </c>
    </row>
    <row r="17" spans="1:9" ht="18" customHeight="1">
      <c r="A17" s="110">
        <v>5</v>
      </c>
      <c r="B17" s="111" t="s">
        <v>142</v>
      </c>
      <c r="C17" s="174">
        <v>1045.55</v>
      </c>
      <c r="D17" s="174">
        <v>1830.67</v>
      </c>
      <c r="E17" s="174">
        <v>932.94</v>
      </c>
      <c r="F17" s="174">
        <v>929.57</v>
      </c>
      <c r="G17" s="146">
        <v>308.26</v>
      </c>
      <c r="H17" s="174">
        <v>13.51</v>
      </c>
      <c r="I17" s="175">
        <v>3.37</v>
      </c>
    </row>
    <row r="18" spans="1:9" ht="18" customHeight="1">
      <c r="A18" s="108">
        <v>6</v>
      </c>
      <c r="B18" s="109" t="s">
        <v>7</v>
      </c>
      <c r="C18" s="174">
        <v>764.4</v>
      </c>
      <c r="D18" s="174">
        <v>517</v>
      </c>
      <c r="E18" s="174">
        <v>367.2</v>
      </c>
      <c r="F18" s="174">
        <v>328.61</v>
      </c>
      <c r="G18" s="174">
        <v>137.65</v>
      </c>
      <c r="H18" s="174">
        <v>55.59</v>
      </c>
      <c r="I18" s="175">
        <v>38.59</v>
      </c>
    </row>
    <row r="19" spans="1:9" ht="18" customHeight="1">
      <c r="A19" s="108">
        <v>7</v>
      </c>
      <c r="B19" s="109" t="s">
        <v>8</v>
      </c>
      <c r="C19" s="174">
        <v>15.23</v>
      </c>
      <c r="D19" s="174">
        <v>7</v>
      </c>
      <c r="E19" s="174">
        <v>5.7</v>
      </c>
      <c r="F19" s="174">
        <v>5.7</v>
      </c>
      <c r="G19" s="146">
        <v>5.67</v>
      </c>
      <c r="H19" s="177" t="s">
        <v>36</v>
      </c>
      <c r="I19" s="178" t="s">
        <v>36</v>
      </c>
    </row>
    <row r="20" spans="1:9" ht="18" customHeight="1">
      <c r="A20" s="108">
        <v>8</v>
      </c>
      <c r="B20" s="109" t="s">
        <v>146</v>
      </c>
      <c r="C20" s="206">
        <v>158.5</v>
      </c>
      <c r="D20" s="206">
        <v>445.4</v>
      </c>
      <c r="E20" s="207">
        <v>125.876</v>
      </c>
      <c r="F20" s="207">
        <v>124.722</v>
      </c>
      <c r="G20" s="208">
        <v>129.01</v>
      </c>
      <c r="H20" s="174">
        <v>0.112</v>
      </c>
      <c r="I20" s="203">
        <v>1.154</v>
      </c>
    </row>
    <row r="21" spans="1:9" ht="18" customHeight="1">
      <c r="A21" s="110">
        <v>9</v>
      </c>
      <c r="B21" s="109" t="s">
        <v>10</v>
      </c>
      <c r="C21" s="174">
        <v>106</v>
      </c>
      <c r="D21" s="174">
        <v>99.5</v>
      </c>
      <c r="E21" s="174">
        <v>50.3</v>
      </c>
      <c r="F21" s="174">
        <v>50</v>
      </c>
      <c r="G21" s="146">
        <v>50</v>
      </c>
      <c r="H21" s="209">
        <v>0.013</v>
      </c>
      <c r="I21" s="203">
        <v>0.3</v>
      </c>
    </row>
    <row r="22" spans="1:9" ht="18" customHeight="1">
      <c r="A22" s="108">
        <v>10</v>
      </c>
      <c r="B22" s="109" t="s">
        <v>11</v>
      </c>
      <c r="C22" s="174">
        <v>83.88</v>
      </c>
      <c r="D22" s="174">
        <v>59.6</v>
      </c>
      <c r="E22" s="174">
        <v>23.29</v>
      </c>
      <c r="F22" s="174">
        <v>23.97</v>
      </c>
      <c r="G22" s="146">
        <v>19.4</v>
      </c>
      <c r="H22" s="174">
        <v>0.13</v>
      </c>
      <c r="I22" s="203">
        <v>1.12</v>
      </c>
    </row>
    <row r="23" spans="1:9" ht="18" customHeight="1">
      <c r="A23" s="108">
        <v>11</v>
      </c>
      <c r="B23" s="109" t="s">
        <v>12</v>
      </c>
      <c r="C23" s="174">
        <v>223</v>
      </c>
      <c r="D23" s="174">
        <v>307</v>
      </c>
      <c r="E23" s="174">
        <v>106</v>
      </c>
      <c r="F23" s="174"/>
      <c r="G23" s="146">
        <v>62</v>
      </c>
      <c r="H23" s="174">
        <v>4</v>
      </c>
      <c r="I23" s="203"/>
    </row>
    <row r="24" spans="1:9" ht="18" customHeight="1">
      <c r="A24" s="108">
        <v>12</v>
      </c>
      <c r="B24" s="109" t="s">
        <v>13</v>
      </c>
      <c r="C24" s="174">
        <v>224.8</v>
      </c>
      <c r="D24" s="174">
        <v>107</v>
      </c>
      <c r="E24" s="174">
        <v>212</v>
      </c>
      <c r="F24" s="174">
        <v>212</v>
      </c>
      <c r="G24" s="146">
        <v>60</v>
      </c>
      <c r="H24" s="174" t="s">
        <v>36</v>
      </c>
      <c r="I24" s="203">
        <v>0.2</v>
      </c>
    </row>
    <row r="25" spans="1:9" s="83" customFormat="1" ht="15.75">
      <c r="A25" s="110">
        <v>13</v>
      </c>
      <c r="B25" s="109" t="s">
        <v>14</v>
      </c>
      <c r="C25" s="174">
        <v>139.1</v>
      </c>
      <c r="D25" s="174">
        <v>113</v>
      </c>
      <c r="E25" s="174">
        <v>100</v>
      </c>
      <c r="F25" s="174">
        <v>96.35</v>
      </c>
      <c r="G25" s="146">
        <v>39</v>
      </c>
      <c r="H25" s="174">
        <v>23.4</v>
      </c>
      <c r="I25" s="203">
        <v>32.67</v>
      </c>
    </row>
    <row r="26" spans="1:9" ht="18" customHeight="1">
      <c r="A26" s="108">
        <v>14</v>
      </c>
      <c r="B26" s="109" t="s">
        <v>15</v>
      </c>
      <c r="C26" s="174">
        <v>51.7</v>
      </c>
      <c r="D26" s="174">
        <v>32</v>
      </c>
      <c r="E26" s="174">
        <v>31</v>
      </c>
      <c r="F26" s="174">
        <v>30.2</v>
      </c>
      <c r="G26" s="146">
        <v>18</v>
      </c>
      <c r="H26" s="174">
        <v>0.1</v>
      </c>
      <c r="I26" s="203">
        <v>0.8</v>
      </c>
    </row>
    <row r="27" spans="1:9" ht="18" customHeight="1">
      <c r="A27" s="108">
        <v>15</v>
      </c>
      <c r="B27" s="109" t="s">
        <v>16</v>
      </c>
      <c r="C27" s="174">
        <v>72.4</v>
      </c>
      <c r="D27" s="174">
        <v>55.8</v>
      </c>
      <c r="E27" s="174">
        <v>49.26</v>
      </c>
      <c r="F27" s="174">
        <v>48.73</v>
      </c>
      <c r="G27" s="146">
        <v>27.6</v>
      </c>
      <c r="H27" s="174">
        <v>2.34</v>
      </c>
      <c r="I27" s="203">
        <v>2.87</v>
      </c>
    </row>
    <row r="28" spans="1:9" ht="18" customHeight="1">
      <c r="A28" s="108">
        <v>16</v>
      </c>
      <c r="B28" s="109" t="s">
        <v>17</v>
      </c>
      <c r="C28" s="174">
        <v>168.4</v>
      </c>
      <c r="D28" s="174">
        <v>162.8</v>
      </c>
      <c r="E28" s="174">
        <v>55.2</v>
      </c>
      <c r="F28" s="174">
        <v>47.7</v>
      </c>
      <c r="G28" s="146">
        <v>29.8</v>
      </c>
      <c r="H28" s="177" t="s">
        <v>36</v>
      </c>
      <c r="I28" s="203">
        <v>7.5</v>
      </c>
    </row>
    <row r="29" spans="1:9" ht="18" customHeight="1">
      <c r="A29" s="110">
        <v>17</v>
      </c>
      <c r="B29" s="109" t="s">
        <v>147</v>
      </c>
      <c r="C29" s="174">
        <v>81</v>
      </c>
      <c r="D29" s="174">
        <v>46</v>
      </c>
      <c r="E29" s="174">
        <v>36.2</v>
      </c>
      <c r="F29" s="174">
        <v>35.7</v>
      </c>
      <c r="G29" s="146">
        <v>20</v>
      </c>
      <c r="H29" s="177" t="s">
        <v>36</v>
      </c>
      <c r="I29" s="203">
        <v>0.52</v>
      </c>
    </row>
    <row r="30" spans="1:9" ht="18" customHeight="1">
      <c r="A30" s="108">
        <v>18</v>
      </c>
      <c r="B30" s="109" t="s">
        <v>19</v>
      </c>
      <c r="C30" s="174">
        <v>83.27</v>
      </c>
      <c r="D30" s="177">
        <v>103.5</v>
      </c>
      <c r="E30" s="174">
        <v>52.09</v>
      </c>
      <c r="F30" s="174">
        <v>52.59</v>
      </c>
      <c r="G30" s="146">
        <v>37.87</v>
      </c>
      <c r="H30" s="174">
        <v>0</v>
      </c>
      <c r="I30" s="203">
        <v>0.45</v>
      </c>
    </row>
    <row r="31" spans="1:9" ht="18" customHeight="1">
      <c r="A31" s="108">
        <v>19</v>
      </c>
      <c r="B31" s="109" t="s">
        <v>148</v>
      </c>
      <c r="C31" s="174">
        <v>52.74</v>
      </c>
      <c r="D31" s="174">
        <v>65.4</v>
      </c>
      <c r="E31" s="174">
        <v>47.989</v>
      </c>
      <c r="F31" s="174">
        <v>44.489</v>
      </c>
      <c r="G31" s="146">
        <v>16.8</v>
      </c>
      <c r="H31" s="174">
        <v>0.071</v>
      </c>
      <c r="I31" s="203">
        <v>3.5</v>
      </c>
    </row>
    <row r="32" spans="1:9" ht="18" customHeight="1" thickBot="1">
      <c r="A32" s="108">
        <v>20</v>
      </c>
      <c r="B32" s="112" t="s">
        <v>143</v>
      </c>
      <c r="C32" s="149" t="s">
        <v>36</v>
      </c>
      <c r="D32" s="150"/>
      <c r="E32" s="150"/>
      <c r="F32" s="150"/>
      <c r="G32" s="150"/>
      <c r="H32" s="149"/>
      <c r="I32" s="224"/>
    </row>
    <row r="33" spans="1:9" ht="18" customHeight="1" thickBot="1">
      <c r="A33" s="115">
        <v>21</v>
      </c>
      <c r="B33" s="116" t="s">
        <v>145</v>
      </c>
      <c r="C33" s="183">
        <v>649.7</v>
      </c>
      <c r="D33" s="183">
        <v>192</v>
      </c>
      <c r="E33" s="183">
        <v>332</v>
      </c>
      <c r="F33" s="183">
        <v>408.2</v>
      </c>
      <c r="G33" s="183">
        <v>350.6</v>
      </c>
      <c r="H33" s="183">
        <v>41.6</v>
      </c>
      <c r="I33" s="184">
        <v>15.6</v>
      </c>
    </row>
    <row r="34" spans="1:9" ht="18" customHeight="1">
      <c r="A34" s="110"/>
      <c r="B34" s="109" t="s">
        <v>31</v>
      </c>
      <c r="C34" s="185">
        <v>115</v>
      </c>
      <c r="D34" s="185">
        <v>141</v>
      </c>
      <c r="E34" s="187">
        <v>44.6</v>
      </c>
      <c r="F34" s="187">
        <v>44.1</v>
      </c>
      <c r="G34" s="155">
        <v>37.3</v>
      </c>
      <c r="H34" s="185"/>
      <c r="I34" s="210">
        <v>1.68</v>
      </c>
    </row>
    <row r="35" spans="1:9" ht="18" customHeight="1">
      <c r="A35" s="110"/>
      <c r="B35" s="117" t="s">
        <v>32</v>
      </c>
      <c r="C35" s="211">
        <v>92</v>
      </c>
      <c r="D35" s="177" t="s">
        <v>36</v>
      </c>
      <c r="E35" s="177" t="s">
        <v>36</v>
      </c>
      <c r="F35" s="174">
        <v>61.5</v>
      </c>
      <c r="G35" s="146">
        <v>34</v>
      </c>
      <c r="H35" s="177" t="s">
        <v>36</v>
      </c>
      <c r="I35" s="178" t="s">
        <v>36</v>
      </c>
    </row>
    <row r="36" spans="1:9" ht="18" customHeight="1">
      <c r="A36" s="110"/>
      <c r="B36" s="109" t="s">
        <v>37</v>
      </c>
      <c r="C36" s="212">
        <v>387.66</v>
      </c>
      <c r="D36" s="177" t="s">
        <v>36</v>
      </c>
      <c r="E36" s="213">
        <v>241.1</v>
      </c>
      <c r="F36" s="213">
        <v>254.8</v>
      </c>
      <c r="G36" s="214">
        <v>254.8</v>
      </c>
      <c r="H36" s="213">
        <v>40.1</v>
      </c>
      <c r="I36" s="215">
        <v>10.8</v>
      </c>
    </row>
    <row r="37" spans="1:9" ht="18" customHeight="1" thickBot="1">
      <c r="A37" s="113"/>
      <c r="B37" s="114" t="s">
        <v>33</v>
      </c>
      <c r="C37" s="218">
        <v>55</v>
      </c>
      <c r="D37" s="179">
        <v>51</v>
      </c>
      <c r="E37" s="228">
        <v>46.29</v>
      </c>
      <c r="F37" s="219">
        <v>47.75</v>
      </c>
      <c r="G37" s="220">
        <v>24.5</v>
      </c>
      <c r="H37" s="225">
        <v>1.5</v>
      </c>
      <c r="I37" s="192">
        <v>3.11</v>
      </c>
    </row>
    <row r="38" spans="1:9" s="45" customFormat="1" ht="18" customHeight="1" thickBot="1">
      <c r="A38" s="431" t="s">
        <v>49</v>
      </c>
      <c r="B38" s="432"/>
      <c r="C38" s="221">
        <v>10458.4</v>
      </c>
      <c r="D38" s="229">
        <v>15439.1</v>
      </c>
      <c r="E38" s="229">
        <v>8588.8</v>
      </c>
      <c r="F38" s="222">
        <v>8077.6</v>
      </c>
      <c r="G38" s="222">
        <v>3711</v>
      </c>
      <c r="H38" s="222">
        <v>462.8</v>
      </c>
      <c r="I38" s="223">
        <v>408.2</v>
      </c>
    </row>
    <row r="39" spans="1:9" ht="15.75" customHeight="1">
      <c r="A39" s="9" t="s">
        <v>62</v>
      </c>
      <c r="C39" s="82"/>
      <c r="D39" s="82"/>
      <c r="E39" s="82"/>
      <c r="F39" s="82"/>
      <c r="G39" s="82"/>
      <c r="H39" s="82"/>
      <c r="I39" s="82"/>
    </row>
    <row r="40" s="13" customFormat="1" ht="15.75" customHeight="1"/>
    <row r="41" s="13" customFormat="1" ht="15.75"/>
    <row r="42" s="13" customFormat="1" ht="15.75"/>
    <row r="43" s="13" customFormat="1" ht="15.75"/>
    <row r="44" s="13" customFormat="1" ht="15.75"/>
  </sheetData>
  <mergeCells count="11">
    <mergeCell ref="A38:B38"/>
    <mergeCell ref="E7:F7"/>
    <mergeCell ref="H7:I7"/>
    <mergeCell ref="A2:I2"/>
    <mergeCell ref="A5:A8"/>
    <mergeCell ref="B5:B8"/>
    <mergeCell ref="C5:C7"/>
    <mergeCell ref="D5:D7"/>
    <mergeCell ref="E5:F6"/>
    <mergeCell ref="G5:G7"/>
    <mergeCell ref="H5:I6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zoomScale="75" zoomScaleNormal="75" workbookViewId="0" topLeftCell="A1">
      <selection activeCell="A5" sqref="A5:C5"/>
    </sheetView>
  </sheetViews>
  <sheetFormatPr defaultColWidth="9.140625" defaultRowHeight="12.75"/>
  <cols>
    <col min="1" max="1" width="5.421875" style="9" customWidth="1"/>
    <col min="2" max="2" width="48.57421875" style="9" customWidth="1"/>
    <col min="3" max="3" width="40.28125" style="9" customWidth="1"/>
    <col min="4" max="16384" width="9.140625" style="9" customWidth="1"/>
  </cols>
  <sheetData>
    <row r="1" spans="1:3" ht="15.75">
      <c r="A1" s="18"/>
      <c r="B1" s="18"/>
      <c r="C1" s="41" t="s">
        <v>134</v>
      </c>
    </row>
    <row r="2" spans="1:2" ht="15.75">
      <c r="A2" s="18"/>
      <c r="B2" s="18"/>
    </row>
    <row r="3" spans="1:3" ht="15.75">
      <c r="A3" s="440" t="s">
        <v>71</v>
      </c>
      <c r="B3" s="440"/>
      <c r="C3" s="440"/>
    </row>
    <row r="4" spans="1:3" ht="15.75">
      <c r="A4" s="440"/>
      <c r="B4" s="440"/>
      <c r="C4" s="440"/>
    </row>
    <row r="5" spans="1:3" ht="15.75">
      <c r="A5" s="439">
        <v>2000</v>
      </c>
      <c r="B5" s="439"/>
      <c r="C5" s="439"/>
    </row>
    <row r="6" spans="1:3" ht="16.5" thickBot="1">
      <c r="A6" s="18"/>
      <c r="B6" s="18"/>
      <c r="C6" s="29" t="s">
        <v>21</v>
      </c>
    </row>
    <row r="7" spans="1:3" ht="15.75">
      <c r="A7" s="403" t="s">
        <v>43</v>
      </c>
      <c r="B7" s="403" t="s">
        <v>44</v>
      </c>
      <c r="C7" s="403" t="s">
        <v>72</v>
      </c>
    </row>
    <row r="8" spans="1:3" ht="16.5" customHeight="1" thickBot="1">
      <c r="A8" s="414"/>
      <c r="B8" s="414"/>
      <c r="C8" s="414"/>
    </row>
    <row r="9" spans="1:3" ht="16.5" thickBot="1">
      <c r="A9" s="35">
        <v>1</v>
      </c>
      <c r="B9" s="36">
        <v>2</v>
      </c>
      <c r="C9" s="40">
        <v>3</v>
      </c>
    </row>
    <row r="10" spans="1:3" ht="16.5" customHeight="1">
      <c r="A10" s="100">
        <v>1</v>
      </c>
      <c r="B10" s="101" t="s">
        <v>141</v>
      </c>
      <c r="C10" s="233">
        <v>108.8</v>
      </c>
    </row>
    <row r="11" spans="1:3" ht="16.5" customHeight="1">
      <c r="A11" s="120">
        <v>2</v>
      </c>
      <c r="B11" s="121" t="s">
        <v>3</v>
      </c>
      <c r="C11" s="234">
        <v>109.14</v>
      </c>
    </row>
    <row r="12" spans="1:3" ht="16.5" customHeight="1">
      <c r="A12" s="110">
        <v>3</v>
      </c>
      <c r="B12" s="109" t="s">
        <v>4</v>
      </c>
      <c r="C12" s="234">
        <v>94.92</v>
      </c>
    </row>
    <row r="13" spans="1:3" ht="16.5" customHeight="1">
      <c r="A13" s="108">
        <v>4</v>
      </c>
      <c r="B13" s="111" t="s">
        <v>6</v>
      </c>
      <c r="C13" s="234">
        <v>124</v>
      </c>
    </row>
    <row r="14" spans="1:3" ht="16.5" customHeight="1">
      <c r="A14" s="110">
        <v>5</v>
      </c>
      <c r="B14" s="111" t="s">
        <v>142</v>
      </c>
      <c r="C14" s="234">
        <v>99.8</v>
      </c>
    </row>
    <row r="15" spans="1:3" ht="16.5" customHeight="1">
      <c r="A15" s="108">
        <v>6</v>
      </c>
      <c r="B15" s="109" t="s">
        <v>7</v>
      </c>
      <c r="C15" s="234">
        <v>109.2</v>
      </c>
    </row>
    <row r="16" spans="1:3" ht="16.5" customHeight="1">
      <c r="A16" s="108">
        <v>7</v>
      </c>
      <c r="B16" s="109" t="s">
        <v>8</v>
      </c>
      <c r="C16" s="235">
        <v>119.29</v>
      </c>
    </row>
    <row r="17" spans="1:3" ht="16.5" customHeight="1">
      <c r="A17" s="108">
        <v>8</v>
      </c>
      <c r="B17" s="109" t="s">
        <v>146</v>
      </c>
      <c r="C17" s="234">
        <v>102.9</v>
      </c>
    </row>
    <row r="18" spans="1:3" ht="16.5" customHeight="1">
      <c r="A18" s="110">
        <v>9</v>
      </c>
      <c r="B18" s="109" t="s">
        <v>10</v>
      </c>
      <c r="C18" s="235">
        <v>127.81</v>
      </c>
    </row>
    <row r="19" spans="1:3" ht="16.5" customHeight="1">
      <c r="A19" s="108">
        <v>10</v>
      </c>
      <c r="B19" s="109" t="s">
        <v>11</v>
      </c>
      <c r="C19" s="234">
        <v>147.6</v>
      </c>
    </row>
    <row r="20" spans="1:3" ht="16.5" customHeight="1">
      <c r="A20" s="108">
        <v>11</v>
      </c>
      <c r="B20" s="109" t="s">
        <v>12</v>
      </c>
      <c r="C20" s="234">
        <v>137.3</v>
      </c>
    </row>
    <row r="21" spans="1:3" ht="16.5" customHeight="1">
      <c r="A21" s="108">
        <v>12</v>
      </c>
      <c r="B21" s="109" t="s">
        <v>13</v>
      </c>
      <c r="C21" s="234">
        <v>105.1</v>
      </c>
    </row>
    <row r="22" spans="1:3" s="83" customFormat="1" ht="16.5" customHeight="1">
      <c r="A22" s="110">
        <v>13</v>
      </c>
      <c r="B22" s="109" t="s">
        <v>14</v>
      </c>
      <c r="C22" s="236">
        <v>111.7</v>
      </c>
    </row>
    <row r="23" spans="1:3" ht="16.5" customHeight="1">
      <c r="A23" s="108">
        <v>14</v>
      </c>
      <c r="B23" s="109" t="s">
        <v>15</v>
      </c>
      <c r="C23" s="236">
        <v>159.3</v>
      </c>
    </row>
    <row r="24" spans="1:3" ht="16.5" customHeight="1">
      <c r="A24" s="108">
        <v>15</v>
      </c>
      <c r="B24" s="109" t="s">
        <v>16</v>
      </c>
      <c r="C24" s="236">
        <v>145.7</v>
      </c>
    </row>
    <row r="25" spans="1:3" ht="16.5" customHeight="1">
      <c r="A25" s="108">
        <v>16</v>
      </c>
      <c r="B25" s="109" t="s">
        <v>17</v>
      </c>
      <c r="C25" s="234">
        <v>137</v>
      </c>
    </row>
    <row r="26" spans="1:3" ht="16.5" customHeight="1">
      <c r="A26" s="110">
        <v>17</v>
      </c>
      <c r="B26" s="109" t="s">
        <v>147</v>
      </c>
      <c r="C26" s="234">
        <v>116.74</v>
      </c>
    </row>
    <row r="27" spans="1:3" ht="16.5" customHeight="1">
      <c r="A27" s="108">
        <v>18</v>
      </c>
      <c r="B27" s="109" t="s">
        <v>19</v>
      </c>
      <c r="C27" s="234">
        <v>132</v>
      </c>
    </row>
    <row r="28" spans="1:3" ht="16.5" customHeight="1">
      <c r="A28" s="108">
        <v>19</v>
      </c>
      <c r="B28" s="109" t="s">
        <v>148</v>
      </c>
      <c r="C28" s="234">
        <v>113.1</v>
      </c>
    </row>
    <row r="29" spans="1:3" ht="16.5" customHeight="1" thickBot="1">
      <c r="A29" s="110">
        <v>20</v>
      </c>
      <c r="B29" s="112" t="s">
        <v>143</v>
      </c>
      <c r="C29" s="240" t="s">
        <v>36</v>
      </c>
    </row>
    <row r="30" spans="1:3" ht="16.5" customHeight="1" thickBot="1">
      <c r="A30" s="115">
        <v>21</v>
      </c>
      <c r="B30" s="116" t="s">
        <v>145</v>
      </c>
      <c r="C30" s="237">
        <v>123.84</v>
      </c>
    </row>
    <row r="31" spans="1:3" ht="16.5" customHeight="1">
      <c r="A31" s="110"/>
      <c r="B31" s="109" t="s">
        <v>31</v>
      </c>
      <c r="C31" s="233">
        <v>111.5</v>
      </c>
    </row>
    <row r="32" spans="1:3" ht="16.5" customHeight="1">
      <c r="A32" s="110"/>
      <c r="B32" s="117" t="s">
        <v>32</v>
      </c>
      <c r="C32" s="234">
        <v>128</v>
      </c>
    </row>
    <row r="33" spans="1:3" ht="16.5" customHeight="1">
      <c r="A33" s="110"/>
      <c r="B33" s="109" t="s">
        <v>37</v>
      </c>
      <c r="C33" s="238">
        <v>130.76</v>
      </c>
    </row>
    <row r="34" spans="1:3" ht="16.5" customHeight="1" thickBot="1">
      <c r="A34" s="113"/>
      <c r="B34" s="114" t="s">
        <v>33</v>
      </c>
      <c r="C34" s="234">
        <v>137.1</v>
      </c>
    </row>
    <row r="35" spans="1:3" ht="16.5" customHeight="1" thickBot="1">
      <c r="A35" s="437" t="s">
        <v>49</v>
      </c>
      <c r="B35" s="438"/>
      <c r="C35" s="239">
        <v>109.03</v>
      </c>
    </row>
    <row r="36" s="13" customFormat="1" ht="15.75"/>
    <row r="37" spans="1:5" s="13" customFormat="1" ht="15.75" customHeight="1">
      <c r="A37" s="1"/>
      <c r="B37" s="1"/>
      <c r="C37" s="1"/>
      <c r="D37" s="118"/>
      <c r="E37" s="1"/>
    </row>
    <row r="38" spans="1:5" s="13" customFormat="1" ht="15.75" customHeight="1">
      <c r="A38" s="404" t="s">
        <v>62</v>
      </c>
      <c r="B38" s="404"/>
      <c r="C38" s="404"/>
      <c r="D38" s="404"/>
      <c r="E38" s="404"/>
    </row>
    <row r="39" s="13" customFormat="1" ht="15.75"/>
    <row r="40" s="13" customFormat="1" ht="15.75"/>
    <row r="41" s="13" customFormat="1" ht="15.75"/>
    <row r="42" s="13" customFormat="1" ht="15.75"/>
    <row r="43" s="13" customFormat="1" ht="15.75"/>
    <row r="44" s="13" customFormat="1" ht="15.75"/>
  </sheetData>
  <mergeCells count="7">
    <mergeCell ref="A35:B35"/>
    <mergeCell ref="A38:E38"/>
    <mergeCell ref="A5:C5"/>
    <mergeCell ref="A3:C4"/>
    <mergeCell ref="A7:A8"/>
    <mergeCell ref="B7:B8"/>
    <mergeCell ref="C7:C8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3"/>
  <sheetViews>
    <sheetView zoomScale="75" zoomScaleNormal="75" workbookViewId="0" topLeftCell="A1">
      <selection activeCell="G3" sqref="G3"/>
    </sheetView>
  </sheetViews>
  <sheetFormatPr defaultColWidth="9.140625" defaultRowHeight="12.75"/>
  <cols>
    <col min="1" max="1" width="4.7109375" style="245" customWidth="1"/>
    <col min="2" max="2" width="27.57421875" style="245" customWidth="1"/>
    <col min="3" max="3" width="9.57421875" style="245" customWidth="1"/>
    <col min="4" max="4" width="8.28125" style="245" customWidth="1"/>
    <col min="5" max="5" width="11.28125" style="245" customWidth="1"/>
    <col min="6" max="6" width="14.00390625" style="245" customWidth="1"/>
    <col min="7" max="7" width="9.421875" style="245" customWidth="1"/>
    <col min="8" max="8" width="9.8515625" style="245" customWidth="1"/>
    <col min="9" max="9" width="9.57421875" style="245" customWidth="1"/>
    <col min="10" max="10" width="10.8515625" style="245" customWidth="1"/>
    <col min="11" max="11" width="9.8515625" style="245" customWidth="1"/>
    <col min="12" max="12" width="10.00390625" style="245" customWidth="1"/>
    <col min="13" max="13" width="9.140625" style="245" customWidth="1"/>
    <col min="14" max="14" width="10.140625" style="245" customWidth="1"/>
    <col min="15" max="15" width="13.7109375" style="245" customWidth="1"/>
    <col min="16" max="16384" width="7.8515625" style="245" customWidth="1"/>
  </cols>
  <sheetData>
    <row r="1" spans="1:15" ht="15.75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O1" s="22" t="s">
        <v>73</v>
      </c>
    </row>
    <row r="2" spans="1:15" ht="15.75">
      <c r="A2" s="439" t="s">
        <v>74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</row>
    <row r="3" spans="1:15" ht="15.75">
      <c r="A3" s="99"/>
      <c r="B3" s="99"/>
      <c r="C3" s="99"/>
      <c r="D3" s="99"/>
      <c r="E3" s="99"/>
      <c r="F3" s="99"/>
      <c r="G3" s="99">
        <v>2000</v>
      </c>
      <c r="H3" s="99"/>
      <c r="I3" s="99"/>
      <c r="J3" s="99"/>
      <c r="K3" s="99"/>
      <c r="L3" s="99"/>
      <c r="M3" s="99"/>
      <c r="N3" s="99"/>
      <c r="O3" s="99"/>
    </row>
    <row r="4" spans="1:13" ht="14.25" customHeight="1" thickBot="1">
      <c r="A4" s="244"/>
      <c r="B4" s="244"/>
      <c r="C4" s="244"/>
      <c r="D4" s="244"/>
      <c r="E4" s="246"/>
      <c r="F4" s="246"/>
      <c r="G4" s="246"/>
      <c r="H4" s="246"/>
      <c r="I4" s="244"/>
      <c r="J4" s="244"/>
      <c r="K4" s="244"/>
      <c r="L4" s="244"/>
      <c r="M4" s="244"/>
    </row>
    <row r="5" spans="1:15" ht="15.75" customHeight="1">
      <c r="A5" s="443" t="s">
        <v>76</v>
      </c>
      <c r="B5" s="443" t="s">
        <v>44</v>
      </c>
      <c r="C5" s="441" t="s">
        <v>140</v>
      </c>
      <c r="D5" s="441" t="s">
        <v>77</v>
      </c>
      <c r="E5" s="441" t="s">
        <v>79</v>
      </c>
      <c r="F5" s="441" t="s">
        <v>78</v>
      </c>
      <c r="G5" s="441" t="s">
        <v>80</v>
      </c>
      <c r="H5" s="441" t="s">
        <v>81</v>
      </c>
      <c r="I5" s="441" t="s">
        <v>82</v>
      </c>
      <c r="J5" s="441" t="s">
        <v>83</v>
      </c>
      <c r="K5" s="441" t="s">
        <v>84</v>
      </c>
      <c r="L5" s="441" t="s">
        <v>85</v>
      </c>
      <c r="M5" s="441" t="s">
        <v>86</v>
      </c>
      <c r="N5" s="441" t="s">
        <v>87</v>
      </c>
      <c r="O5" s="441" t="s">
        <v>88</v>
      </c>
    </row>
    <row r="6" spans="1:15" ht="15.75">
      <c r="A6" s="444"/>
      <c r="B6" s="444"/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</row>
    <row r="7" spans="1:15" ht="15.75">
      <c r="A7" s="444"/>
      <c r="B7" s="444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</row>
    <row r="8" spans="1:15" ht="13.5" customHeight="1">
      <c r="A8" s="444"/>
      <c r="B8" s="444"/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</row>
    <row r="9" spans="1:15" ht="17.25" customHeight="1" thickBot="1">
      <c r="A9" s="444"/>
      <c r="B9" s="444"/>
      <c r="C9" s="46" t="s">
        <v>0</v>
      </c>
      <c r="D9" s="46" t="s">
        <v>0</v>
      </c>
      <c r="E9" s="46" t="s">
        <v>1</v>
      </c>
      <c r="F9" s="46" t="s">
        <v>0</v>
      </c>
      <c r="G9" s="46" t="s">
        <v>0</v>
      </c>
      <c r="H9" s="46" t="s">
        <v>0</v>
      </c>
      <c r="I9" s="46" t="s">
        <v>0</v>
      </c>
      <c r="J9" s="46" t="s">
        <v>0</v>
      </c>
      <c r="K9" s="46" t="s">
        <v>23</v>
      </c>
      <c r="L9" s="46" t="s">
        <v>0</v>
      </c>
      <c r="M9" s="46" t="s">
        <v>24</v>
      </c>
      <c r="N9" s="278" t="s">
        <v>25</v>
      </c>
      <c r="O9" s="46" t="s">
        <v>0</v>
      </c>
    </row>
    <row r="10" spans="1:15" ht="16.5" thickBot="1">
      <c r="A10" s="47">
        <v>1</v>
      </c>
      <c r="B10" s="47">
        <v>2</v>
      </c>
      <c r="C10" s="47">
        <v>3</v>
      </c>
      <c r="D10" s="73">
        <v>4</v>
      </c>
      <c r="E10" s="72">
        <v>5</v>
      </c>
      <c r="F10" s="47">
        <v>6</v>
      </c>
      <c r="G10" s="72">
        <v>7</v>
      </c>
      <c r="H10" s="281">
        <v>8</v>
      </c>
      <c r="I10" s="73">
        <v>9</v>
      </c>
      <c r="J10" s="72">
        <v>10</v>
      </c>
      <c r="K10" s="281">
        <v>11</v>
      </c>
      <c r="L10" s="73">
        <v>12</v>
      </c>
      <c r="M10" s="72">
        <v>13</v>
      </c>
      <c r="N10" s="281">
        <v>14</v>
      </c>
      <c r="O10" s="47">
        <v>15</v>
      </c>
    </row>
    <row r="11" spans="1:16" ht="15.75">
      <c r="A11" s="279">
        <v>1</v>
      </c>
      <c r="B11" s="226" t="s">
        <v>141</v>
      </c>
      <c r="C11" s="280">
        <v>19233</v>
      </c>
      <c r="D11" s="280"/>
      <c r="E11" s="280">
        <v>331004</v>
      </c>
      <c r="F11" s="241"/>
      <c r="G11" s="241"/>
      <c r="H11" s="241"/>
      <c r="I11" s="241"/>
      <c r="J11" s="241"/>
      <c r="K11" s="241"/>
      <c r="L11" s="241"/>
      <c r="M11" s="241"/>
      <c r="N11" s="241"/>
      <c r="O11" s="250">
        <v>406308</v>
      </c>
      <c r="P11" s="48"/>
    </row>
    <row r="12" spans="1:16" ht="16.5" thickBot="1">
      <c r="A12" s="285"/>
      <c r="B12" s="286" t="s">
        <v>2</v>
      </c>
      <c r="C12" s="149">
        <v>13770</v>
      </c>
      <c r="D12" s="149"/>
      <c r="E12" s="149">
        <v>284958</v>
      </c>
      <c r="F12" s="287"/>
      <c r="G12" s="287"/>
      <c r="H12" s="287"/>
      <c r="I12" s="287"/>
      <c r="J12" s="287"/>
      <c r="K12" s="287"/>
      <c r="L12" s="287"/>
      <c r="M12" s="287"/>
      <c r="N12" s="287"/>
      <c r="O12" s="288">
        <v>345953</v>
      </c>
      <c r="P12" s="48"/>
    </row>
    <row r="13" spans="1:16" ht="15.75">
      <c r="A13" s="122">
        <v>2</v>
      </c>
      <c r="B13" s="265" t="s">
        <v>3</v>
      </c>
      <c r="C13" s="267">
        <v>10715</v>
      </c>
      <c r="D13" s="267">
        <v>5818</v>
      </c>
      <c r="E13" s="267">
        <v>237661</v>
      </c>
      <c r="F13" s="259">
        <v>53</v>
      </c>
      <c r="G13" s="259">
        <v>12</v>
      </c>
      <c r="H13" s="259"/>
      <c r="I13" s="259">
        <v>111</v>
      </c>
      <c r="J13" s="259"/>
      <c r="K13" s="259"/>
      <c r="L13" s="259"/>
      <c r="M13" s="259">
        <v>34</v>
      </c>
      <c r="N13" s="259">
        <v>1146</v>
      </c>
      <c r="O13" s="283">
        <v>289820</v>
      </c>
      <c r="P13" s="48"/>
    </row>
    <row r="14" spans="1:16" ht="16.5" thickBot="1">
      <c r="A14" s="124"/>
      <c r="B14" s="266" t="s">
        <v>2</v>
      </c>
      <c r="C14" s="266">
        <v>4824</v>
      </c>
      <c r="D14" s="266"/>
      <c r="E14" s="266">
        <v>193234</v>
      </c>
      <c r="F14" s="260"/>
      <c r="G14" s="260"/>
      <c r="H14" s="260"/>
      <c r="I14" s="260"/>
      <c r="J14" s="260"/>
      <c r="K14" s="260"/>
      <c r="L14" s="260"/>
      <c r="M14" s="260"/>
      <c r="N14" s="260"/>
      <c r="O14" s="284">
        <v>228160</v>
      </c>
      <c r="P14" s="48"/>
    </row>
    <row r="15" spans="1:16" ht="15.75">
      <c r="A15" s="125">
        <v>3</v>
      </c>
      <c r="B15" s="267" t="s">
        <v>4</v>
      </c>
      <c r="C15" s="267">
        <v>19597</v>
      </c>
      <c r="D15" s="267"/>
      <c r="E15" s="267">
        <v>100878</v>
      </c>
      <c r="F15" s="259"/>
      <c r="G15" s="259"/>
      <c r="H15" s="259"/>
      <c r="I15" s="259"/>
      <c r="J15" s="259"/>
      <c r="K15" s="259"/>
      <c r="L15" s="259"/>
      <c r="M15" s="259"/>
      <c r="N15" s="259"/>
      <c r="O15" s="283">
        <v>143291</v>
      </c>
      <c r="P15" s="247"/>
    </row>
    <row r="16" spans="1:16" ht="16.5" thickBot="1">
      <c r="A16" s="124"/>
      <c r="B16" s="266" t="s">
        <v>5</v>
      </c>
      <c r="C16" s="266">
        <v>3294</v>
      </c>
      <c r="D16" s="266"/>
      <c r="E16" s="266">
        <v>50483</v>
      </c>
      <c r="F16" s="260"/>
      <c r="G16" s="260"/>
      <c r="H16" s="260"/>
      <c r="I16" s="260"/>
      <c r="J16" s="260"/>
      <c r="K16" s="260"/>
      <c r="L16" s="260"/>
      <c r="M16" s="260"/>
      <c r="N16" s="260"/>
      <c r="O16" s="284">
        <v>62571</v>
      </c>
      <c r="P16" s="248"/>
    </row>
    <row r="17" spans="1:15" ht="15.75">
      <c r="A17" s="125">
        <v>4</v>
      </c>
      <c r="B17" s="267" t="s">
        <v>6</v>
      </c>
      <c r="C17" s="267">
        <v>2083</v>
      </c>
      <c r="D17" s="267"/>
      <c r="E17" s="267">
        <v>62577</v>
      </c>
      <c r="F17" s="259"/>
      <c r="G17" s="259"/>
      <c r="H17" s="259"/>
      <c r="I17" s="259">
        <v>37</v>
      </c>
      <c r="J17" s="259"/>
      <c r="K17" s="259">
        <v>2</v>
      </c>
      <c r="L17" s="259"/>
      <c r="M17" s="259"/>
      <c r="N17" s="259"/>
      <c r="O17" s="283">
        <v>74609</v>
      </c>
    </row>
    <row r="18" spans="1:15" s="261" customFormat="1" ht="15.75">
      <c r="A18" s="269">
        <v>5</v>
      </c>
      <c r="B18" s="270" t="s">
        <v>142</v>
      </c>
      <c r="C18" s="61">
        <v>25950</v>
      </c>
      <c r="D18" s="61">
        <v>13</v>
      </c>
      <c r="E18" s="61">
        <v>66536</v>
      </c>
      <c r="F18" s="242">
        <v>49</v>
      </c>
      <c r="G18" s="242">
        <v>49</v>
      </c>
      <c r="H18" s="242">
        <v>1294</v>
      </c>
      <c r="I18" s="242">
        <v>502</v>
      </c>
      <c r="J18" s="242">
        <v>130</v>
      </c>
      <c r="K18" s="242"/>
      <c r="L18" s="242">
        <v>383</v>
      </c>
      <c r="M18" s="242">
        <v>1111</v>
      </c>
      <c r="N18" s="242">
        <v>35073</v>
      </c>
      <c r="O18" s="251">
        <v>115821</v>
      </c>
    </row>
    <row r="19" spans="1:16" s="249" customFormat="1" ht="15.75" customHeight="1" hidden="1">
      <c r="A19" s="129">
        <v>6</v>
      </c>
      <c r="B19" s="271" t="s">
        <v>7</v>
      </c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135"/>
      <c r="O19" s="138"/>
      <c r="P19" s="49"/>
    </row>
    <row r="20" spans="1:16" s="249" customFormat="1" ht="15.75" customHeight="1" hidden="1">
      <c r="A20" s="129">
        <v>7</v>
      </c>
      <c r="B20" s="271" t="s">
        <v>8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135"/>
      <c r="O20" s="138"/>
      <c r="P20" s="50"/>
    </row>
    <row r="21" spans="1:16" s="249" customFormat="1" ht="15.75" customHeight="1" hidden="1">
      <c r="A21" s="129">
        <v>8</v>
      </c>
      <c r="B21" s="271" t="s">
        <v>146</v>
      </c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135"/>
      <c r="O21" s="138"/>
      <c r="P21" s="49"/>
    </row>
    <row r="22" spans="1:16" s="249" customFormat="1" ht="15.75" customHeight="1" hidden="1">
      <c r="A22" s="11">
        <v>9</v>
      </c>
      <c r="B22" s="271" t="s">
        <v>10</v>
      </c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135"/>
      <c r="O22" s="138"/>
      <c r="P22" s="50"/>
    </row>
    <row r="23" spans="1:16" s="249" customFormat="1" ht="15.75">
      <c r="A23" s="129">
        <v>6</v>
      </c>
      <c r="B23" s="271" t="s">
        <v>7</v>
      </c>
      <c r="C23" s="271">
        <v>5846</v>
      </c>
      <c r="D23" s="271"/>
      <c r="E23" s="271">
        <v>60830</v>
      </c>
      <c r="F23" s="243">
        <v>190</v>
      </c>
      <c r="G23" s="243">
        <v>13</v>
      </c>
      <c r="H23" s="243">
        <v>129</v>
      </c>
      <c r="I23" s="243">
        <v>282</v>
      </c>
      <c r="J23" s="243">
        <v>1</v>
      </c>
      <c r="K23" s="243">
        <v>4</v>
      </c>
      <c r="L23" s="243"/>
      <c r="M23" s="243"/>
      <c r="N23" s="243">
        <v>20188</v>
      </c>
      <c r="O23" s="252">
        <v>79282</v>
      </c>
      <c r="P23" s="50"/>
    </row>
    <row r="24" spans="1:16" s="249" customFormat="1" ht="15.75" customHeight="1">
      <c r="A24" s="129">
        <v>7</v>
      </c>
      <c r="B24" s="271" t="s">
        <v>8</v>
      </c>
      <c r="C24" s="135">
        <v>304</v>
      </c>
      <c r="D24" s="271"/>
      <c r="E24" s="271"/>
      <c r="F24" s="243"/>
      <c r="G24" s="243"/>
      <c r="H24" s="253">
        <v>2</v>
      </c>
      <c r="I24" s="243"/>
      <c r="J24" s="243"/>
      <c r="K24" s="243"/>
      <c r="L24" s="254">
        <v>679</v>
      </c>
      <c r="M24" s="243"/>
      <c r="N24" s="243"/>
      <c r="O24" s="255">
        <v>1313.079</v>
      </c>
      <c r="P24" s="50"/>
    </row>
    <row r="25" spans="1:16" s="249" customFormat="1" ht="15.75" customHeight="1">
      <c r="A25" s="129">
        <v>8</v>
      </c>
      <c r="B25" s="271" t="s">
        <v>146</v>
      </c>
      <c r="C25" s="135">
        <v>3330.4</v>
      </c>
      <c r="D25" s="271"/>
      <c r="E25" s="271">
        <v>20941</v>
      </c>
      <c r="F25" s="243"/>
      <c r="G25" s="243"/>
      <c r="H25" s="243"/>
      <c r="I25" s="243"/>
      <c r="J25" s="243"/>
      <c r="K25" s="243"/>
      <c r="L25" s="243"/>
      <c r="M25" s="243"/>
      <c r="N25" s="243"/>
      <c r="O25" s="252">
        <v>24271.47</v>
      </c>
      <c r="P25" s="50"/>
    </row>
    <row r="26" spans="1:16" s="249" customFormat="1" ht="15.75" customHeight="1">
      <c r="A26" s="129">
        <v>9</v>
      </c>
      <c r="B26" s="271" t="s">
        <v>10</v>
      </c>
      <c r="C26" s="271">
        <v>8469</v>
      </c>
      <c r="D26" s="271"/>
      <c r="E26" s="135"/>
      <c r="F26" s="243"/>
      <c r="G26" s="243">
        <v>11</v>
      </c>
      <c r="H26" s="243"/>
      <c r="I26" s="243">
        <v>440</v>
      </c>
      <c r="J26" s="243">
        <v>16</v>
      </c>
      <c r="K26" s="243"/>
      <c r="L26" s="243"/>
      <c r="M26" s="243">
        <v>38</v>
      </c>
      <c r="N26" s="243">
        <v>409</v>
      </c>
      <c r="O26" s="252">
        <v>12266</v>
      </c>
      <c r="P26" s="50"/>
    </row>
    <row r="27" spans="1:15" ht="15.75">
      <c r="A27" s="129">
        <v>10</v>
      </c>
      <c r="B27" s="271" t="s">
        <v>11</v>
      </c>
      <c r="C27" s="271">
        <v>5747</v>
      </c>
      <c r="D27" s="271"/>
      <c r="E27" s="271"/>
      <c r="F27" s="243"/>
      <c r="G27" s="243">
        <v>227</v>
      </c>
      <c r="H27" s="243"/>
      <c r="I27" s="243"/>
      <c r="J27" s="243"/>
      <c r="K27" s="243"/>
      <c r="L27" s="243"/>
      <c r="M27" s="243">
        <v>8</v>
      </c>
      <c r="N27" s="243">
        <v>1901</v>
      </c>
      <c r="O27" s="252">
        <v>8097</v>
      </c>
    </row>
    <row r="28" spans="1:15" ht="15.75">
      <c r="A28" s="129">
        <v>11</v>
      </c>
      <c r="B28" s="271" t="s">
        <v>12</v>
      </c>
      <c r="C28" s="135">
        <v>16909</v>
      </c>
      <c r="D28" s="271"/>
      <c r="E28" s="271"/>
      <c r="F28" s="243"/>
      <c r="G28" s="243"/>
      <c r="H28" s="243"/>
      <c r="I28" s="243"/>
      <c r="J28" s="254">
        <v>24.6</v>
      </c>
      <c r="K28" s="243"/>
      <c r="L28" s="243"/>
      <c r="M28" s="243"/>
      <c r="N28" s="243"/>
      <c r="O28" s="255">
        <v>23058.6</v>
      </c>
    </row>
    <row r="29" spans="1:15" ht="15.75">
      <c r="A29" s="129">
        <v>12</v>
      </c>
      <c r="B29" s="271" t="s">
        <v>13</v>
      </c>
      <c r="C29" s="271">
        <v>11235</v>
      </c>
      <c r="D29" s="271"/>
      <c r="E29" s="271">
        <v>7559</v>
      </c>
      <c r="F29" s="243"/>
      <c r="G29" s="243"/>
      <c r="H29" s="243"/>
      <c r="I29" s="243"/>
      <c r="J29" s="243"/>
      <c r="K29" s="243"/>
      <c r="L29" s="243"/>
      <c r="M29" s="243"/>
      <c r="N29" s="243"/>
      <c r="O29" s="252">
        <v>24136</v>
      </c>
    </row>
    <row r="30" spans="1:16" ht="15.75">
      <c r="A30" s="11">
        <v>13</v>
      </c>
      <c r="B30" s="271" t="s">
        <v>14</v>
      </c>
      <c r="C30" s="271">
        <v>13152</v>
      </c>
      <c r="D30" s="271"/>
      <c r="E30" s="271"/>
      <c r="F30" s="243"/>
      <c r="G30" s="243"/>
      <c r="H30" s="243"/>
      <c r="I30" s="243"/>
      <c r="J30" s="243"/>
      <c r="K30" s="243"/>
      <c r="L30" s="243"/>
      <c r="M30" s="243"/>
      <c r="N30" s="243"/>
      <c r="O30" s="255">
        <v>17834.4</v>
      </c>
      <c r="P30" s="48"/>
    </row>
    <row r="31" spans="1:16" ht="15.75">
      <c r="A31" s="129">
        <v>14</v>
      </c>
      <c r="B31" s="271" t="s">
        <v>15</v>
      </c>
      <c r="C31" s="271">
        <v>1977</v>
      </c>
      <c r="D31" s="271"/>
      <c r="E31" s="271"/>
      <c r="F31" s="243"/>
      <c r="G31" s="243">
        <v>56</v>
      </c>
      <c r="H31" s="243"/>
      <c r="I31" s="243">
        <v>92</v>
      </c>
      <c r="J31" s="243"/>
      <c r="K31" s="243"/>
      <c r="L31" s="243">
        <v>610</v>
      </c>
      <c r="M31" s="243"/>
      <c r="N31" s="243"/>
      <c r="O31" s="252">
        <v>3364</v>
      </c>
      <c r="P31" s="48"/>
    </row>
    <row r="32" spans="1:16" ht="15.75">
      <c r="A32" s="129">
        <v>15</v>
      </c>
      <c r="B32" s="271" t="s">
        <v>16</v>
      </c>
      <c r="C32" s="135">
        <v>7.6</v>
      </c>
      <c r="D32" s="271"/>
      <c r="E32" s="271">
        <v>3882</v>
      </c>
      <c r="F32" s="243"/>
      <c r="G32" s="243"/>
      <c r="H32" s="243"/>
      <c r="I32" s="243"/>
      <c r="J32" s="243"/>
      <c r="K32" s="243">
        <v>27733</v>
      </c>
      <c r="L32" s="243"/>
      <c r="M32" s="254">
        <v>4.5</v>
      </c>
      <c r="N32" s="243">
        <v>14066</v>
      </c>
      <c r="O32" s="252">
        <v>7474</v>
      </c>
      <c r="P32" s="48"/>
    </row>
    <row r="33" spans="1:16" ht="15.75">
      <c r="A33" s="129">
        <v>16</v>
      </c>
      <c r="B33" s="271" t="s">
        <v>17</v>
      </c>
      <c r="C33" s="271">
        <v>9367</v>
      </c>
      <c r="D33" s="271"/>
      <c r="E33" s="271"/>
      <c r="F33" s="243"/>
      <c r="G33" s="243"/>
      <c r="H33" s="243"/>
      <c r="I33" s="243"/>
      <c r="J33" s="243"/>
      <c r="K33" s="243"/>
      <c r="L33" s="243"/>
      <c r="M33" s="243"/>
      <c r="N33" s="243"/>
      <c r="O33" s="252">
        <v>12753</v>
      </c>
      <c r="P33" s="48"/>
    </row>
    <row r="34" spans="1:16" s="88" customFormat="1" ht="15.75">
      <c r="A34" s="11">
        <v>17</v>
      </c>
      <c r="B34" s="271" t="s">
        <v>147</v>
      </c>
      <c r="C34" s="271"/>
      <c r="D34" s="271"/>
      <c r="E34" s="271">
        <v>7469</v>
      </c>
      <c r="F34" s="243"/>
      <c r="G34" s="243">
        <v>83</v>
      </c>
      <c r="H34" s="243"/>
      <c r="I34" s="243"/>
      <c r="J34" s="243"/>
      <c r="K34" s="243"/>
      <c r="L34" s="243"/>
      <c r="M34" s="243"/>
      <c r="N34" s="243">
        <v>3102</v>
      </c>
      <c r="O34" s="252">
        <v>8805</v>
      </c>
      <c r="P34" s="87"/>
    </row>
    <row r="35" spans="1:16" ht="15.75">
      <c r="A35" s="129">
        <v>18</v>
      </c>
      <c r="B35" s="271" t="s">
        <v>19</v>
      </c>
      <c r="C35" s="271">
        <v>1094</v>
      </c>
      <c r="D35" s="271"/>
      <c r="E35" s="271">
        <v>10436</v>
      </c>
      <c r="F35" s="243"/>
      <c r="G35" s="243"/>
      <c r="H35" s="243"/>
      <c r="I35" s="243">
        <v>7</v>
      </c>
      <c r="J35" s="243"/>
      <c r="K35" s="243"/>
      <c r="L35" s="243"/>
      <c r="M35" s="243"/>
      <c r="N35" s="243"/>
      <c r="O35" s="256">
        <v>13402</v>
      </c>
      <c r="P35" s="48"/>
    </row>
    <row r="36" spans="1:16" ht="15.75">
      <c r="A36" s="129">
        <v>19</v>
      </c>
      <c r="B36" s="271" t="s">
        <v>148</v>
      </c>
      <c r="C36" s="271">
        <v>230</v>
      </c>
      <c r="D36" s="271"/>
      <c r="E36" s="271">
        <v>5524</v>
      </c>
      <c r="F36" s="243"/>
      <c r="G36" s="243"/>
      <c r="H36" s="243"/>
      <c r="I36" s="243"/>
      <c r="J36" s="243"/>
      <c r="K36" s="243"/>
      <c r="L36" s="243"/>
      <c r="M36" s="243"/>
      <c r="N36" s="243"/>
      <c r="O36" s="252">
        <v>6626</v>
      </c>
      <c r="P36" s="48"/>
    </row>
    <row r="37" spans="1:16" ht="16.5" thickBot="1">
      <c r="A37" s="126">
        <v>20</v>
      </c>
      <c r="B37" s="272" t="s">
        <v>143</v>
      </c>
      <c r="C37" s="274"/>
      <c r="D37" s="274"/>
      <c r="E37" s="274"/>
      <c r="F37" s="257"/>
      <c r="G37" s="257"/>
      <c r="H37" s="257"/>
      <c r="I37" s="257"/>
      <c r="J37" s="257"/>
      <c r="K37" s="257"/>
      <c r="L37" s="257"/>
      <c r="M37" s="257"/>
      <c r="N37" s="257"/>
      <c r="O37" s="258"/>
      <c r="P37" s="48"/>
    </row>
    <row r="38" spans="1:16" ht="16.5" thickBot="1">
      <c r="A38" s="132">
        <v>21</v>
      </c>
      <c r="B38" s="273" t="s">
        <v>145</v>
      </c>
      <c r="C38" s="263">
        <v>1691</v>
      </c>
      <c r="D38" s="227"/>
      <c r="E38" s="227">
        <v>35382</v>
      </c>
      <c r="F38" s="227"/>
      <c r="G38" s="227"/>
      <c r="H38" s="227">
        <v>237</v>
      </c>
      <c r="I38" s="227">
        <v>131</v>
      </c>
      <c r="J38" s="227"/>
      <c r="K38" s="227">
        <v>36</v>
      </c>
      <c r="L38" s="227"/>
      <c r="M38" s="227"/>
      <c r="N38" s="263">
        <v>235</v>
      </c>
      <c r="O38" s="264">
        <v>43351</v>
      </c>
      <c r="P38" s="51"/>
    </row>
    <row r="39" spans="1:16" ht="15.75">
      <c r="A39" s="129"/>
      <c r="B39" s="268" t="s">
        <v>31</v>
      </c>
      <c r="C39" s="268">
        <v>759</v>
      </c>
      <c r="D39" s="134"/>
      <c r="E39" s="134">
        <v>11804</v>
      </c>
      <c r="F39" s="268"/>
      <c r="G39" s="268"/>
      <c r="H39" s="268"/>
      <c r="I39" s="268"/>
      <c r="J39" s="268"/>
      <c r="K39" s="268"/>
      <c r="L39" s="268"/>
      <c r="M39" s="268"/>
      <c r="N39" s="134"/>
      <c r="O39" s="137">
        <v>14574</v>
      </c>
      <c r="P39" s="48"/>
    </row>
    <row r="40" spans="1:16" ht="15.75">
      <c r="A40" s="11"/>
      <c r="B40" s="127" t="s">
        <v>32</v>
      </c>
      <c r="C40" s="275"/>
      <c r="D40" s="271"/>
      <c r="E40" s="271">
        <v>9980</v>
      </c>
      <c r="F40" s="271"/>
      <c r="G40" s="271"/>
      <c r="H40" s="271"/>
      <c r="I40" s="271"/>
      <c r="J40" s="271"/>
      <c r="K40" s="271"/>
      <c r="L40" s="271"/>
      <c r="M40" s="271"/>
      <c r="N40" s="271"/>
      <c r="O40" s="138">
        <v>11409</v>
      </c>
      <c r="P40" s="51"/>
    </row>
    <row r="41" spans="1:16" ht="15.75">
      <c r="A41" s="11"/>
      <c r="B41" s="271" t="s">
        <v>37</v>
      </c>
      <c r="C41" s="276">
        <v>323</v>
      </c>
      <c r="D41" s="275"/>
      <c r="E41" s="21">
        <v>11505</v>
      </c>
      <c r="F41" s="271"/>
      <c r="G41" s="271"/>
      <c r="H41" s="271">
        <v>43</v>
      </c>
      <c r="I41" s="271">
        <v>131</v>
      </c>
      <c r="J41" s="271"/>
      <c r="K41" s="271">
        <v>36</v>
      </c>
      <c r="L41" s="271"/>
      <c r="M41" s="271"/>
      <c r="N41" s="135">
        <v>235</v>
      </c>
      <c r="O41" s="138">
        <v>13857</v>
      </c>
      <c r="P41" s="51"/>
    </row>
    <row r="42" spans="1:16" ht="16.5" thickBot="1">
      <c r="A42" s="10"/>
      <c r="B42" s="274" t="s">
        <v>33</v>
      </c>
      <c r="C42" s="136">
        <v>608.777</v>
      </c>
      <c r="D42" s="277"/>
      <c r="E42" s="277">
        <v>2094</v>
      </c>
      <c r="F42" s="274"/>
      <c r="G42" s="274"/>
      <c r="H42" s="274">
        <v>194</v>
      </c>
      <c r="I42" s="274"/>
      <c r="J42" s="274"/>
      <c r="K42" s="274"/>
      <c r="L42" s="274"/>
      <c r="M42" s="274"/>
      <c r="N42" s="274"/>
      <c r="O42" s="282">
        <v>3511</v>
      </c>
      <c r="P42" s="48"/>
    </row>
    <row r="43" spans="1:16" ht="16.5" thickBot="1">
      <c r="A43" s="431" t="s">
        <v>49</v>
      </c>
      <c r="B43" s="432"/>
      <c r="C43" s="262">
        <v>182887</v>
      </c>
      <c r="D43" s="95">
        <v>5844</v>
      </c>
      <c r="E43" s="95">
        <v>1017215</v>
      </c>
      <c r="F43" s="263">
        <v>341</v>
      </c>
      <c r="G43" s="263">
        <v>500</v>
      </c>
      <c r="H43" s="263">
        <v>2956</v>
      </c>
      <c r="I43" s="263">
        <v>2104</v>
      </c>
      <c r="J43" s="263">
        <v>302</v>
      </c>
      <c r="K43" s="263">
        <v>27775</v>
      </c>
      <c r="L43" s="263">
        <v>2055</v>
      </c>
      <c r="M43" s="263">
        <v>2307</v>
      </c>
      <c r="N43" s="263">
        <v>111193</v>
      </c>
      <c r="O43" s="264">
        <v>1431704</v>
      </c>
      <c r="P43" s="48"/>
    </row>
  </sheetData>
  <mergeCells count="17">
    <mergeCell ref="A43:B43"/>
    <mergeCell ref="A2:O2"/>
    <mergeCell ref="A5:A9"/>
    <mergeCell ref="B5:B9"/>
    <mergeCell ref="C5:C8"/>
    <mergeCell ref="D5:D8"/>
    <mergeCell ref="E5:E8"/>
    <mergeCell ref="F5:F8"/>
    <mergeCell ref="G5:G8"/>
    <mergeCell ref="H5:H8"/>
    <mergeCell ref="M5:M8"/>
    <mergeCell ref="N5:N8"/>
    <mergeCell ref="O5:O8"/>
    <mergeCell ref="I5:I8"/>
    <mergeCell ref="J5:J8"/>
    <mergeCell ref="K5:K8"/>
    <mergeCell ref="L5:L8"/>
  </mergeCells>
  <printOptions/>
  <pageMargins left="0.3937007874015748" right="0.3937007874015748" top="0.3937007874015748" bottom="0.3937007874015748" header="0.5118110236220472" footer="0.5118110236220472"/>
  <pageSetup horizontalDpi="360" verticalDpi="360" orientation="landscape" paperSize="9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2"/>
  <sheetViews>
    <sheetView zoomScale="75" zoomScaleNormal="75" workbookViewId="0" topLeftCell="A1">
      <selection activeCell="G3" sqref="G3"/>
    </sheetView>
  </sheetViews>
  <sheetFormatPr defaultColWidth="9.140625" defaultRowHeight="15.75" customHeight="1"/>
  <cols>
    <col min="1" max="1" width="5.421875" style="14" customWidth="1"/>
    <col min="2" max="2" width="25.140625" style="14" customWidth="1"/>
    <col min="3" max="3" width="14.421875" style="14" customWidth="1"/>
    <col min="4" max="4" width="12.421875" style="14" customWidth="1"/>
    <col min="5" max="5" width="11.57421875" style="14" customWidth="1"/>
    <col min="6" max="6" width="10.8515625" style="14" customWidth="1"/>
    <col min="7" max="7" width="8.28125" style="14" customWidth="1"/>
    <col min="8" max="8" width="12.57421875" style="14" customWidth="1"/>
    <col min="9" max="9" width="9.00390625" style="14" customWidth="1"/>
    <col min="10" max="10" width="13.7109375" style="14" customWidth="1"/>
    <col min="11" max="11" width="9.140625" style="14" customWidth="1"/>
    <col min="12" max="12" width="11.28125" style="14" customWidth="1"/>
    <col min="13" max="13" width="8.28125" style="14" customWidth="1"/>
    <col min="14" max="14" width="12.140625" style="14" customWidth="1"/>
    <col min="15" max="16384" width="7.8515625" style="14" customWidth="1"/>
  </cols>
  <sheetData>
    <row r="1" ht="15.75" customHeight="1">
      <c r="N1" s="41" t="s">
        <v>75</v>
      </c>
    </row>
    <row r="2" spans="1:14" ht="15.75" customHeight="1">
      <c r="A2" s="445" t="s">
        <v>89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</row>
    <row r="3" spans="1:14" ht="15.75" customHeight="1">
      <c r="A3" s="44"/>
      <c r="B3" s="44"/>
      <c r="C3" s="44"/>
      <c r="D3" s="44"/>
      <c r="E3" s="44"/>
      <c r="F3" s="44"/>
      <c r="G3" s="44">
        <v>2000</v>
      </c>
      <c r="H3" s="44"/>
      <c r="I3" s="44"/>
      <c r="J3" s="44"/>
      <c r="K3" s="44"/>
      <c r="L3" s="44"/>
      <c r="M3" s="44"/>
      <c r="N3" s="44"/>
    </row>
    <row r="4" spans="1:14" ht="15.75" customHeight="1" thickBot="1">
      <c r="A4" s="43"/>
      <c r="H4" s="43"/>
      <c r="I4" s="43"/>
      <c r="J4" s="43"/>
      <c r="K4" s="43"/>
      <c r="L4" s="43"/>
      <c r="M4" s="43"/>
      <c r="N4" s="53" t="s">
        <v>34</v>
      </c>
    </row>
    <row r="5" spans="1:14" ht="16.5" customHeight="1" thickBot="1">
      <c r="A5" s="403" t="s">
        <v>76</v>
      </c>
      <c r="B5" s="403" t="s">
        <v>44</v>
      </c>
      <c r="C5" s="420" t="s">
        <v>93</v>
      </c>
      <c r="D5" s="420" t="s">
        <v>91</v>
      </c>
      <c r="E5" s="446" t="s">
        <v>92</v>
      </c>
      <c r="F5" s="447"/>
      <c r="G5" s="447"/>
      <c r="H5" s="447"/>
      <c r="I5" s="447"/>
      <c r="J5" s="448"/>
      <c r="K5" s="427" t="s">
        <v>98</v>
      </c>
      <c r="L5" s="428"/>
      <c r="M5" s="446" t="s">
        <v>97</v>
      </c>
      <c r="N5" s="448"/>
    </row>
    <row r="6" spans="1:15" ht="16.5" customHeight="1" thickBot="1">
      <c r="A6" s="398"/>
      <c r="B6" s="398"/>
      <c r="C6" s="421"/>
      <c r="D6" s="421"/>
      <c r="E6" s="403" t="s">
        <v>94</v>
      </c>
      <c r="F6" s="403" t="s">
        <v>91</v>
      </c>
      <c r="G6" s="424" t="s">
        <v>95</v>
      </c>
      <c r="H6" s="426"/>
      <c r="I6" s="451" t="s">
        <v>96</v>
      </c>
      <c r="J6" s="452"/>
      <c r="K6" s="449"/>
      <c r="L6" s="450"/>
      <c r="M6" s="403" t="s">
        <v>56</v>
      </c>
      <c r="N6" s="403" t="s">
        <v>91</v>
      </c>
      <c r="O6" s="26"/>
    </row>
    <row r="7" spans="1:15" ht="16.5" customHeight="1">
      <c r="A7" s="398"/>
      <c r="B7" s="398"/>
      <c r="C7" s="421"/>
      <c r="D7" s="421"/>
      <c r="E7" s="398"/>
      <c r="F7" s="398"/>
      <c r="G7" s="403" t="s">
        <v>56</v>
      </c>
      <c r="H7" s="403" t="s">
        <v>91</v>
      </c>
      <c r="I7" s="403" t="s">
        <v>56</v>
      </c>
      <c r="J7" s="403" t="s">
        <v>91</v>
      </c>
      <c r="K7" s="403" t="s">
        <v>56</v>
      </c>
      <c r="L7" s="403" t="s">
        <v>91</v>
      </c>
      <c r="M7" s="398"/>
      <c r="N7" s="398"/>
      <c r="O7" s="26"/>
    </row>
    <row r="8" spans="1:14" ht="69.75" customHeight="1" thickBot="1">
      <c r="A8" s="414"/>
      <c r="B8" s="414"/>
      <c r="C8" s="423"/>
      <c r="D8" s="423"/>
      <c r="E8" s="414"/>
      <c r="F8" s="414"/>
      <c r="G8" s="414"/>
      <c r="H8" s="414"/>
      <c r="I8" s="414"/>
      <c r="J8" s="414"/>
      <c r="K8" s="414"/>
      <c r="L8" s="414"/>
      <c r="M8" s="414"/>
      <c r="N8" s="414"/>
    </row>
    <row r="9" spans="1:14" ht="15.75" customHeight="1" thickBot="1">
      <c r="A9" s="35">
        <v>1</v>
      </c>
      <c r="B9" s="36">
        <v>2</v>
      </c>
      <c r="C9" s="37">
        <v>3</v>
      </c>
      <c r="D9" s="36">
        <v>4</v>
      </c>
      <c r="E9" s="37">
        <v>5</v>
      </c>
      <c r="F9" s="36">
        <v>6</v>
      </c>
      <c r="G9" s="37">
        <v>7</v>
      </c>
      <c r="H9" s="36">
        <v>8</v>
      </c>
      <c r="I9" s="37">
        <v>9</v>
      </c>
      <c r="J9" s="36">
        <v>10</v>
      </c>
      <c r="K9" s="37">
        <v>11</v>
      </c>
      <c r="L9" s="36">
        <v>12</v>
      </c>
      <c r="M9" s="37">
        <v>13</v>
      </c>
      <c r="N9" s="36">
        <v>14</v>
      </c>
    </row>
    <row r="10" spans="1:15" ht="15.75" customHeight="1">
      <c r="A10" s="100">
        <v>1</v>
      </c>
      <c r="B10" s="101" t="s">
        <v>141</v>
      </c>
      <c r="C10" s="289">
        <v>479.3</v>
      </c>
      <c r="D10" s="289">
        <v>466.7</v>
      </c>
      <c r="E10" s="289">
        <v>473.8</v>
      </c>
      <c r="F10" s="289">
        <v>461.2</v>
      </c>
      <c r="G10" s="289">
        <v>154</v>
      </c>
      <c r="H10" s="289">
        <v>143.6</v>
      </c>
      <c r="I10" s="289">
        <v>319.8</v>
      </c>
      <c r="J10" s="289">
        <v>317.6</v>
      </c>
      <c r="K10" s="289">
        <v>123.5</v>
      </c>
      <c r="L10" s="289">
        <v>123.4</v>
      </c>
      <c r="M10" s="289">
        <v>5.5</v>
      </c>
      <c r="N10" s="290">
        <v>5.5</v>
      </c>
      <c r="O10" s="15"/>
    </row>
    <row r="11" spans="1:15" ht="15.75" customHeight="1">
      <c r="A11" s="120">
        <v>2</v>
      </c>
      <c r="B11" s="121" t="s">
        <v>3</v>
      </c>
      <c r="C11" s="291">
        <v>450</v>
      </c>
      <c r="D11" s="291">
        <v>402.6</v>
      </c>
      <c r="E11" s="291">
        <v>412.3</v>
      </c>
      <c r="F11" s="291">
        <v>378.3</v>
      </c>
      <c r="G11" s="291">
        <v>99.5</v>
      </c>
      <c r="H11" s="291">
        <v>99.5</v>
      </c>
      <c r="I11" s="291">
        <v>312.8</v>
      </c>
      <c r="J11" s="291">
        <v>278.8</v>
      </c>
      <c r="K11" s="291">
        <v>68.5</v>
      </c>
      <c r="L11" s="291">
        <v>16.5</v>
      </c>
      <c r="M11" s="291">
        <v>37.7</v>
      </c>
      <c r="N11" s="292">
        <v>24.3</v>
      </c>
      <c r="O11" s="15"/>
    </row>
    <row r="12" spans="1:14" ht="15.75" customHeight="1">
      <c r="A12" s="110">
        <v>3</v>
      </c>
      <c r="B12" s="109" t="s">
        <v>4</v>
      </c>
      <c r="C12" s="291">
        <v>221.796</v>
      </c>
      <c r="D12" s="291">
        <v>208.657</v>
      </c>
      <c r="E12" s="291">
        <v>204.298</v>
      </c>
      <c r="F12" s="291">
        <v>191.537</v>
      </c>
      <c r="G12" s="291">
        <v>47.72</v>
      </c>
      <c r="H12" s="291">
        <v>47.72</v>
      </c>
      <c r="I12" s="291">
        <v>156.578</v>
      </c>
      <c r="J12" s="291">
        <v>143.817</v>
      </c>
      <c r="K12" s="291">
        <v>10.976</v>
      </c>
      <c r="L12" s="291">
        <v>7.59</v>
      </c>
      <c r="M12" s="291">
        <v>17.5</v>
      </c>
      <c r="N12" s="292">
        <v>17.12</v>
      </c>
    </row>
    <row r="13" spans="1:14" ht="15.75" customHeight="1">
      <c r="A13" s="108">
        <v>4</v>
      </c>
      <c r="B13" s="111" t="s">
        <v>6</v>
      </c>
      <c r="C13" s="291">
        <v>180.436</v>
      </c>
      <c r="D13" s="291">
        <v>166.288</v>
      </c>
      <c r="E13" s="291">
        <v>171.977</v>
      </c>
      <c r="F13" s="291">
        <v>159.745</v>
      </c>
      <c r="G13" s="291">
        <v>61.669</v>
      </c>
      <c r="H13" s="291">
        <v>58.588</v>
      </c>
      <c r="I13" s="291">
        <v>110.308</v>
      </c>
      <c r="J13" s="291">
        <v>101.157</v>
      </c>
      <c r="K13" s="291">
        <v>35.924</v>
      </c>
      <c r="L13" s="291">
        <v>35.924</v>
      </c>
      <c r="M13" s="291">
        <v>8.459</v>
      </c>
      <c r="N13" s="292">
        <v>6.543</v>
      </c>
    </row>
    <row r="14" spans="1:14" ht="15.75" customHeight="1">
      <c r="A14" s="110">
        <v>5</v>
      </c>
      <c r="B14" s="111" t="s">
        <v>142</v>
      </c>
      <c r="C14" s="291">
        <v>298.74</v>
      </c>
      <c r="D14" s="291">
        <v>261.57</v>
      </c>
      <c r="E14" s="291">
        <v>273.08</v>
      </c>
      <c r="F14" s="291">
        <v>242.43</v>
      </c>
      <c r="G14" s="291">
        <v>79.11</v>
      </c>
      <c r="H14" s="291">
        <v>74.43</v>
      </c>
      <c r="I14" s="291">
        <v>193.97</v>
      </c>
      <c r="J14" s="291">
        <v>168</v>
      </c>
      <c r="K14" s="291">
        <v>55.79</v>
      </c>
      <c r="L14" s="291">
        <v>46.71</v>
      </c>
      <c r="M14" s="291">
        <v>25.66</v>
      </c>
      <c r="N14" s="292">
        <v>19.14</v>
      </c>
    </row>
    <row r="15" spans="1:14" ht="15.75" customHeight="1">
      <c r="A15" s="108">
        <v>6</v>
      </c>
      <c r="B15" s="109" t="s">
        <v>7</v>
      </c>
      <c r="C15" s="291">
        <v>122.4</v>
      </c>
      <c r="D15" s="291">
        <v>87.7</v>
      </c>
      <c r="E15" s="291">
        <v>122.2</v>
      </c>
      <c r="F15" s="291">
        <v>87.5</v>
      </c>
      <c r="G15" s="291">
        <v>31.4</v>
      </c>
      <c r="H15" s="291">
        <v>29.6</v>
      </c>
      <c r="I15" s="291">
        <v>90.8</v>
      </c>
      <c r="J15" s="291">
        <v>57.9</v>
      </c>
      <c r="K15" s="291">
        <v>19.7</v>
      </c>
      <c r="L15" s="291">
        <v>6.3</v>
      </c>
      <c r="M15" s="291">
        <v>0.2</v>
      </c>
      <c r="N15" s="292">
        <v>0.2</v>
      </c>
    </row>
    <row r="16" spans="1:14" ht="15.75" customHeight="1">
      <c r="A16" s="108">
        <v>7</v>
      </c>
      <c r="B16" s="109" t="s">
        <v>8</v>
      </c>
      <c r="C16" s="291">
        <v>4.13</v>
      </c>
      <c r="D16" s="291">
        <v>3.73</v>
      </c>
      <c r="E16" s="291">
        <v>4.13</v>
      </c>
      <c r="F16" s="291">
        <v>3.73</v>
      </c>
      <c r="G16" s="291"/>
      <c r="H16" s="291"/>
      <c r="I16" s="291">
        <v>4.13</v>
      </c>
      <c r="J16" s="291">
        <v>3.73</v>
      </c>
      <c r="K16" s="291">
        <v>2.7</v>
      </c>
      <c r="L16" s="291">
        <v>2.7</v>
      </c>
      <c r="M16" s="291"/>
      <c r="N16" s="292"/>
    </row>
    <row r="17" spans="1:14" ht="15.75" customHeight="1">
      <c r="A17" s="108">
        <v>8</v>
      </c>
      <c r="B17" s="109" t="s">
        <v>146</v>
      </c>
      <c r="C17" s="177">
        <v>57.3</v>
      </c>
      <c r="D17" s="177">
        <v>31.6</v>
      </c>
      <c r="E17" s="177">
        <v>56.5</v>
      </c>
      <c r="F17" s="177">
        <v>30.9</v>
      </c>
      <c r="G17" s="177">
        <v>11.6</v>
      </c>
      <c r="H17" s="177">
        <v>11.6</v>
      </c>
      <c r="I17" s="177">
        <v>44.9</v>
      </c>
      <c r="J17" s="177">
        <v>19.3</v>
      </c>
      <c r="K17" s="177"/>
      <c r="L17" s="177"/>
      <c r="M17" s="177">
        <v>0.8</v>
      </c>
      <c r="N17" s="178">
        <v>0.7</v>
      </c>
    </row>
    <row r="18" spans="1:14" ht="15.75" customHeight="1">
      <c r="A18" s="110">
        <v>9</v>
      </c>
      <c r="B18" s="109" t="s">
        <v>10</v>
      </c>
      <c r="C18" s="291">
        <v>41.45</v>
      </c>
      <c r="D18" s="291">
        <v>17.14</v>
      </c>
      <c r="E18" s="291">
        <v>40.25</v>
      </c>
      <c r="F18" s="291">
        <v>17.14</v>
      </c>
      <c r="G18" s="291">
        <v>15.8</v>
      </c>
      <c r="H18" s="291">
        <v>9.4</v>
      </c>
      <c r="I18" s="291">
        <v>24.45</v>
      </c>
      <c r="J18" s="291">
        <v>8.39</v>
      </c>
      <c r="K18" s="291">
        <v>9.15</v>
      </c>
      <c r="L18" s="291">
        <v>4.25</v>
      </c>
      <c r="M18" s="291">
        <v>1.2</v>
      </c>
      <c r="N18" s="292"/>
    </row>
    <row r="19" spans="1:14" ht="15.75" customHeight="1">
      <c r="A19" s="108">
        <v>10</v>
      </c>
      <c r="B19" s="109" t="s">
        <v>11</v>
      </c>
      <c r="C19" s="291">
        <v>21.492</v>
      </c>
      <c r="D19" s="291">
        <v>16.721</v>
      </c>
      <c r="E19" s="291">
        <v>21.492</v>
      </c>
      <c r="F19" s="291">
        <v>16.721</v>
      </c>
      <c r="G19" s="291">
        <v>11.11</v>
      </c>
      <c r="H19" s="291">
        <v>10.51</v>
      </c>
      <c r="I19" s="291">
        <v>10.382</v>
      </c>
      <c r="J19" s="291">
        <v>6.211</v>
      </c>
      <c r="K19" s="291">
        <v>11.727</v>
      </c>
      <c r="L19" s="291">
        <v>9.698</v>
      </c>
      <c r="M19" s="291"/>
      <c r="N19" s="292"/>
    </row>
    <row r="20" spans="1:15" ht="15.75" customHeight="1">
      <c r="A20" s="108">
        <v>11</v>
      </c>
      <c r="B20" s="109" t="s">
        <v>12</v>
      </c>
      <c r="C20" s="291">
        <v>47.2</v>
      </c>
      <c r="D20" s="291">
        <v>47.2</v>
      </c>
      <c r="E20" s="293">
        <v>47.2</v>
      </c>
      <c r="F20" s="291">
        <v>45.7</v>
      </c>
      <c r="G20" s="291">
        <v>6</v>
      </c>
      <c r="H20" s="291">
        <v>6</v>
      </c>
      <c r="I20" s="291">
        <v>41.2</v>
      </c>
      <c r="J20" s="291">
        <v>41.2</v>
      </c>
      <c r="K20" s="291">
        <v>6.7</v>
      </c>
      <c r="L20" s="291">
        <v>4</v>
      </c>
      <c r="M20" s="291"/>
      <c r="N20" s="292"/>
      <c r="O20" s="15"/>
    </row>
    <row r="21" spans="1:14" ht="15.75" customHeight="1">
      <c r="A21" s="108">
        <v>12</v>
      </c>
      <c r="B21" s="109" t="s">
        <v>13</v>
      </c>
      <c r="C21" s="291">
        <v>47.1</v>
      </c>
      <c r="D21" s="291">
        <v>46.3</v>
      </c>
      <c r="E21" s="291">
        <v>41.8</v>
      </c>
      <c r="F21" s="291">
        <v>35.4</v>
      </c>
      <c r="G21" s="291" t="s">
        <v>36</v>
      </c>
      <c r="H21" s="291" t="s">
        <v>36</v>
      </c>
      <c r="I21" s="291" t="s">
        <v>36</v>
      </c>
      <c r="J21" s="291" t="s">
        <v>36</v>
      </c>
      <c r="K21" s="291" t="s">
        <v>36</v>
      </c>
      <c r="L21" s="291">
        <v>8.8</v>
      </c>
      <c r="M21" s="291">
        <v>5.3</v>
      </c>
      <c r="N21" s="292">
        <v>3.3</v>
      </c>
    </row>
    <row r="22" spans="1:14" ht="16.5" customHeight="1">
      <c r="A22" s="110">
        <v>13</v>
      </c>
      <c r="B22" s="109" t="s">
        <v>14</v>
      </c>
      <c r="C22" s="291">
        <v>54.68</v>
      </c>
      <c r="D22" s="291">
        <v>34.89</v>
      </c>
      <c r="E22" s="293">
        <v>52.37</v>
      </c>
      <c r="F22" s="291">
        <v>33.34</v>
      </c>
      <c r="G22" s="291">
        <v>9.26</v>
      </c>
      <c r="H22" s="291">
        <v>8.81</v>
      </c>
      <c r="I22" s="291">
        <v>43.08</v>
      </c>
      <c r="J22" s="291">
        <v>24.53</v>
      </c>
      <c r="K22" s="291">
        <v>3.66</v>
      </c>
      <c r="L22" s="291">
        <v>2.4</v>
      </c>
      <c r="M22" s="291">
        <v>2.31</v>
      </c>
      <c r="N22" s="292">
        <v>1.56</v>
      </c>
    </row>
    <row r="23" spans="1:14" ht="15.75" customHeight="1">
      <c r="A23" s="108">
        <v>14</v>
      </c>
      <c r="B23" s="109" t="s">
        <v>15</v>
      </c>
      <c r="C23" s="291">
        <v>11</v>
      </c>
      <c r="D23" s="291">
        <v>10</v>
      </c>
      <c r="E23" s="291">
        <v>11</v>
      </c>
      <c r="F23" s="291">
        <v>10</v>
      </c>
      <c r="G23" s="291">
        <v>10.8</v>
      </c>
      <c r="H23" s="291">
        <v>10.1</v>
      </c>
      <c r="I23" s="291">
        <v>0.2</v>
      </c>
      <c r="J23" s="291">
        <v>0.2</v>
      </c>
      <c r="K23" s="291">
        <v>3.2</v>
      </c>
      <c r="L23" s="291">
        <v>3.2</v>
      </c>
      <c r="M23" s="291"/>
      <c r="N23" s="292"/>
    </row>
    <row r="24" spans="1:14" ht="15.75" customHeight="1">
      <c r="A24" s="108">
        <v>15</v>
      </c>
      <c r="B24" s="109" t="s">
        <v>16</v>
      </c>
      <c r="C24" s="291">
        <v>22.8</v>
      </c>
      <c r="D24" s="291">
        <v>22.6</v>
      </c>
      <c r="E24" s="291">
        <v>22.8</v>
      </c>
      <c r="F24" s="291">
        <v>22.6</v>
      </c>
      <c r="G24" s="291" t="s">
        <v>36</v>
      </c>
      <c r="H24" s="291" t="s">
        <v>36</v>
      </c>
      <c r="I24" s="291" t="s">
        <v>36</v>
      </c>
      <c r="J24" s="291" t="s">
        <v>36</v>
      </c>
      <c r="K24" s="291">
        <v>2.9</v>
      </c>
      <c r="L24" s="291">
        <v>2.9</v>
      </c>
      <c r="M24" s="291"/>
      <c r="N24" s="292"/>
    </row>
    <row r="25" spans="1:14" ht="15.75" customHeight="1">
      <c r="A25" s="108">
        <v>16</v>
      </c>
      <c r="B25" s="109" t="s">
        <v>17</v>
      </c>
      <c r="C25" s="177">
        <f>E25+M25</f>
        <v>27</v>
      </c>
      <c r="D25" s="177">
        <f>F25+N25</f>
        <v>23.299999999999997</v>
      </c>
      <c r="E25" s="177">
        <f>G25+I25</f>
        <v>26.5</v>
      </c>
      <c r="F25" s="177">
        <f>H25+J25</f>
        <v>22.9</v>
      </c>
      <c r="G25" s="177">
        <v>3.5</v>
      </c>
      <c r="H25" s="177">
        <v>3.5</v>
      </c>
      <c r="I25" s="177">
        <v>23</v>
      </c>
      <c r="J25" s="177">
        <v>19.4</v>
      </c>
      <c r="K25" s="177">
        <v>7.2</v>
      </c>
      <c r="L25" s="177">
        <v>6.4</v>
      </c>
      <c r="M25" s="177">
        <v>0.5</v>
      </c>
      <c r="N25" s="178">
        <v>0.4</v>
      </c>
    </row>
    <row r="26" spans="1:14" ht="15.75" customHeight="1">
      <c r="A26" s="110">
        <v>17</v>
      </c>
      <c r="B26" s="109" t="s">
        <v>147</v>
      </c>
      <c r="C26" s="174">
        <v>28.048</v>
      </c>
      <c r="D26" s="174">
        <v>16.614</v>
      </c>
      <c r="E26" s="174">
        <v>28.048</v>
      </c>
      <c r="F26" s="174">
        <v>16.614</v>
      </c>
      <c r="G26" s="174">
        <v>13.589</v>
      </c>
      <c r="H26" s="174">
        <v>11.54</v>
      </c>
      <c r="I26" s="174">
        <v>14.459</v>
      </c>
      <c r="J26" s="174">
        <v>5.074</v>
      </c>
      <c r="K26" s="174">
        <v>5.625</v>
      </c>
      <c r="L26" s="174">
        <v>5.625</v>
      </c>
      <c r="M26" s="294"/>
      <c r="N26" s="292"/>
    </row>
    <row r="27" spans="1:14" ht="15.75" customHeight="1">
      <c r="A27" s="108">
        <v>18</v>
      </c>
      <c r="B27" s="109" t="s">
        <v>19</v>
      </c>
      <c r="C27" s="176">
        <v>31.336</v>
      </c>
      <c r="D27" s="176">
        <v>21.269</v>
      </c>
      <c r="E27" s="176">
        <v>31.336</v>
      </c>
      <c r="F27" s="176">
        <v>21.269</v>
      </c>
      <c r="G27" s="176">
        <v>9.418</v>
      </c>
      <c r="H27" s="176">
        <v>9.418</v>
      </c>
      <c r="I27" s="176">
        <v>21.9</v>
      </c>
      <c r="J27" s="176">
        <v>6.817</v>
      </c>
      <c r="K27" s="176">
        <v>0.337</v>
      </c>
      <c r="L27" s="295"/>
      <c r="M27" s="296"/>
      <c r="N27" s="297"/>
    </row>
    <row r="28" spans="1:14" ht="15.75" customHeight="1">
      <c r="A28" s="108">
        <v>19</v>
      </c>
      <c r="B28" s="109" t="s">
        <v>148</v>
      </c>
      <c r="C28" s="291">
        <v>22.6</v>
      </c>
      <c r="D28" s="291">
        <v>15.7</v>
      </c>
      <c r="E28" s="291">
        <v>21.9</v>
      </c>
      <c r="F28" s="291">
        <v>15.3</v>
      </c>
      <c r="G28" s="291">
        <v>7.8</v>
      </c>
      <c r="H28" s="291">
        <v>6.5</v>
      </c>
      <c r="I28" s="291">
        <v>14.1</v>
      </c>
      <c r="J28" s="291">
        <v>8.8</v>
      </c>
      <c r="K28" s="291">
        <v>1.4</v>
      </c>
      <c r="L28" s="291">
        <v>1.1</v>
      </c>
      <c r="M28" s="291">
        <v>0.7</v>
      </c>
      <c r="N28" s="292">
        <v>0.4</v>
      </c>
    </row>
    <row r="29" spans="1:14" ht="15.75" customHeight="1" thickBot="1">
      <c r="A29" s="110">
        <v>20</v>
      </c>
      <c r="B29" s="112" t="s">
        <v>143</v>
      </c>
      <c r="C29" s="298" t="s">
        <v>36</v>
      </c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300"/>
    </row>
    <row r="30" spans="1:14" ht="15.75" customHeight="1" thickBot="1">
      <c r="A30" s="115">
        <v>21</v>
      </c>
      <c r="B30" s="116" t="s">
        <v>145</v>
      </c>
      <c r="C30" s="301">
        <v>195.5</v>
      </c>
      <c r="D30" s="301">
        <v>72.4</v>
      </c>
      <c r="E30" s="301">
        <v>193.8</v>
      </c>
      <c r="F30" s="301">
        <v>72.2</v>
      </c>
      <c r="G30" s="301">
        <v>49</v>
      </c>
      <c r="H30" s="301">
        <v>23.5</v>
      </c>
      <c r="I30" s="301">
        <v>144.5</v>
      </c>
      <c r="J30" s="301">
        <v>48.5</v>
      </c>
      <c r="K30" s="301">
        <v>34.9</v>
      </c>
      <c r="L30" s="301">
        <v>25.5</v>
      </c>
      <c r="M30" s="301">
        <v>1.7</v>
      </c>
      <c r="N30" s="302">
        <v>0.2</v>
      </c>
    </row>
    <row r="31" spans="1:14" ht="15.75" customHeight="1">
      <c r="A31" s="110"/>
      <c r="B31" s="109" t="s">
        <v>31</v>
      </c>
      <c r="C31" s="303">
        <v>41.56</v>
      </c>
      <c r="D31" s="303">
        <v>29.64</v>
      </c>
      <c r="E31" s="303">
        <v>41.56</v>
      </c>
      <c r="F31" s="303">
        <v>29.64</v>
      </c>
      <c r="G31" s="303">
        <v>14.33</v>
      </c>
      <c r="H31" s="303">
        <v>13.53</v>
      </c>
      <c r="I31" s="304">
        <v>26.91</v>
      </c>
      <c r="J31" s="303">
        <v>15.92</v>
      </c>
      <c r="K31" s="303">
        <v>8.74</v>
      </c>
      <c r="L31" s="303">
        <v>4.38</v>
      </c>
      <c r="M31" s="305"/>
      <c r="N31" s="306"/>
    </row>
    <row r="32" spans="1:14" ht="15.75" customHeight="1">
      <c r="A32" s="110"/>
      <c r="B32" s="117" t="s">
        <v>32</v>
      </c>
      <c r="C32" s="176">
        <v>27.344</v>
      </c>
      <c r="D32" s="176">
        <v>27.344</v>
      </c>
      <c r="E32" s="176">
        <v>27.344</v>
      </c>
      <c r="F32" s="176">
        <v>27.344</v>
      </c>
      <c r="G32" s="176">
        <v>8.276</v>
      </c>
      <c r="H32" s="176">
        <v>8.276</v>
      </c>
      <c r="I32" s="176">
        <v>19.068</v>
      </c>
      <c r="J32" s="176">
        <v>19.068</v>
      </c>
      <c r="K32" s="176">
        <v>10.34</v>
      </c>
      <c r="L32" s="176">
        <v>10.34</v>
      </c>
      <c r="M32" s="176"/>
      <c r="N32" s="217"/>
    </row>
    <row r="33" spans="1:14" ht="15.75">
      <c r="A33" s="110"/>
      <c r="B33" s="109" t="s">
        <v>37</v>
      </c>
      <c r="C33" s="307">
        <v>92.227</v>
      </c>
      <c r="D33" s="307"/>
      <c r="E33" s="307">
        <v>90.841</v>
      </c>
      <c r="F33" s="308"/>
      <c r="G33" s="307">
        <v>20.997</v>
      </c>
      <c r="H33" s="308"/>
      <c r="I33" s="307">
        <v>69.844</v>
      </c>
      <c r="J33" s="308"/>
      <c r="K33" s="308"/>
      <c r="L33" s="308"/>
      <c r="M33" s="307">
        <v>1.386</v>
      </c>
      <c r="N33" s="309"/>
    </row>
    <row r="34" spans="1:14" ht="15.75" customHeight="1" thickBot="1">
      <c r="A34" s="113"/>
      <c r="B34" s="114" t="s">
        <v>33</v>
      </c>
      <c r="C34" s="207">
        <v>34.4</v>
      </c>
      <c r="D34" s="207">
        <v>15.4</v>
      </c>
      <c r="E34" s="207">
        <v>34.1</v>
      </c>
      <c r="F34" s="207">
        <v>15.2</v>
      </c>
      <c r="G34" s="207">
        <v>5.4</v>
      </c>
      <c r="H34" s="207">
        <v>1.7</v>
      </c>
      <c r="I34" s="207">
        <v>28.7</v>
      </c>
      <c r="J34" s="207">
        <v>13.5</v>
      </c>
      <c r="K34" s="207">
        <v>15.788</v>
      </c>
      <c r="L34" s="207">
        <v>10.828</v>
      </c>
      <c r="M34" s="207">
        <v>0.3</v>
      </c>
      <c r="N34" s="310">
        <v>0.2</v>
      </c>
    </row>
    <row r="35" spans="1:14" ht="15.75" customHeight="1" thickBot="1">
      <c r="A35" s="437" t="s">
        <v>49</v>
      </c>
      <c r="B35" s="438"/>
      <c r="C35" s="195">
        <f aca="true" t="shared" si="0" ref="C35:N35">SUM(C10:C29)+C30</f>
        <v>2364.3079999999995</v>
      </c>
      <c r="D35" s="195">
        <f t="shared" si="0"/>
        <v>1972.979</v>
      </c>
      <c r="E35" s="195">
        <f t="shared" si="0"/>
        <v>2256.7810000000004</v>
      </c>
      <c r="F35" s="195">
        <f t="shared" si="0"/>
        <v>1884.5260000000005</v>
      </c>
      <c r="G35" s="195">
        <f t="shared" si="0"/>
        <v>621.2760000000001</v>
      </c>
      <c r="H35" s="195">
        <f t="shared" si="0"/>
        <v>564.316</v>
      </c>
      <c r="I35" s="195">
        <f t="shared" si="0"/>
        <v>1570.5570000000002</v>
      </c>
      <c r="J35" s="195">
        <f t="shared" si="0"/>
        <v>1259.4260000000004</v>
      </c>
      <c r="K35" s="195">
        <f t="shared" si="0"/>
        <v>403.88899999999984</v>
      </c>
      <c r="L35" s="195">
        <f t="shared" si="0"/>
        <v>312.99699999999996</v>
      </c>
      <c r="M35" s="195">
        <f t="shared" si="0"/>
        <v>107.52900000000001</v>
      </c>
      <c r="N35" s="195">
        <f t="shared" si="0"/>
        <v>79.36300000000003</v>
      </c>
    </row>
    <row r="36" s="17" customFormat="1" ht="15.75" customHeight="1"/>
    <row r="37" spans="1:14" s="18" customFormat="1" ht="15.75" customHeight="1">
      <c r="A37" s="9" t="s">
        <v>62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</row>
    <row r="38" spans="3:14" ht="15.75" customHeight="1"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</row>
    <row r="39" spans="3:14" ht="15.75" customHeight="1"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</row>
    <row r="40" spans="3:14" ht="15.75" customHeight="1"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</row>
    <row r="41" spans="3:14" ht="15.75" customHeight="1"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</row>
    <row r="42" spans="3:14" ht="15.75" customHeight="1"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</row>
  </sheetData>
  <mergeCells count="21">
    <mergeCell ref="A35:B35"/>
    <mergeCell ref="N6:N8"/>
    <mergeCell ref="G7:G8"/>
    <mergeCell ref="H7:H8"/>
    <mergeCell ref="I7:I8"/>
    <mergeCell ref="J7:J8"/>
    <mergeCell ref="K7:K8"/>
    <mergeCell ref="L7:L8"/>
    <mergeCell ref="G6:H6"/>
    <mergeCell ref="I6:J6"/>
    <mergeCell ref="M6:M8"/>
    <mergeCell ref="A2:N2"/>
    <mergeCell ref="A5:A8"/>
    <mergeCell ref="B5:B8"/>
    <mergeCell ref="C5:C8"/>
    <mergeCell ref="D5:D8"/>
    <mergeCell ref="E5:J5"/>
    <mergeCell ref="K5:L6"/>
    <mergeCell ref="M5:N5"/>
    <mergeCell ref="E6:E8"/>
    <mergeCell ref="F6:F8"/>
  </mergeCells>
  <printOptions/>
  <pageMargins left="0.35433070866141736" right="0.35433070866141736" top="0.31496062992125984" bottom="0.31496062992125984" header="0.5118110236220472" footer="0.5118110236220472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9"/>
  <sheetViews>
    <sheetView zoomScale="75" zoomScaleNormal="75" workbookViewId="0" topLeftCell="A1">
      <selection activeCell="C4" sqref="C4"/>
    </sheetView>
  </sheetViews>
  <sheetFormatPr defaultColWidth="9.140625" defaultRowHeight="15.75" customHeight="1"/>
  <cols>
    <col min="1" max="1" width="4.7109375" style="14" customWidth="1"/>
    <col min="2" max="2" width="38.8515625" style="14" customWidth="1"/>
    <col min="3" max="3" width="23.140625" style="14" customWidth="1"/>
    <col min="4" max="4" width="27.140625" style="14" customWidth="1"/>
    <col min="5" max="6" width="28.421875" style="14" customWidth="1"/>
    <col min="7" max="16384" width="7.8515625" style="14" customWidth="1"/>
  </cols>
  <sheetData>
    <row r="1" spans="4:5" ht="15.75" customHeight="1">
      <c r="D1" s="27" t="s">
        <v>90</v>
      </c>
      <c r="E1" s="41"/>
    </row>
    <row r="2" ht="15.75" customHeight="1">
      <c r="E2" s="18"/>
    </row>
    <row r="3" spans="1:5" ht="15.75">
      <c r="A3" s="440" t="s">
        <v>99</v>
      </c>
      <c r="B3" s="440"/>
      <c r="C3" s="440"/>
      <c r="D3" s="440"/>
      <c r="E3" s="18"/>
    </row>
    <row r="4" spans="1:5" ht="15.75">
      <c r="A4" s="42"/>
      <c r="B4" s="42"/>
      <c r="C4" s="42">
        <v>2000</v>
      </c>
      <c r="D4" s="42"/>
      <c r="E4" s="18"/>
    </row>
    <row r="5" spans="1:5" ht="18" customHeight="1" thickBot="1">
      <c r="A5" s="18"/>
      <c r="D5" s="29" t="s">
        <v>136</v>
      </c>
      <c r="E5" s="9"/>
    </row>
    <row r="6" spans="1:5" ht="15.75" customHeight="1">
      <c r="A6" s="403" t="s">
        <v>43</v>
      </c>
      <c r="B6" s="403" t="s">
        <v>44</v>
      </c>
      <c r="C6" s="453" t="s">
        <v>100</v>
      </c>
      <c r="D6" s="454"/>
      <c r="E6" s="9"/>
    </row>
    <row r="7" spans="1:5" ht="15.75" customHeight="1" thickBot="1">
      <c r="A7" s="398"/>
      <c r="B7" s="398"/>
      <c r="C7" s="455"/>
      <c r="D7" s="456"/>
      <c r="E7" s="9"/>
    </row>
    <row r="8" spans="1:5" ht="15.75" customHeight="1">
      <c r="A8" s="398"/>
      <c r="B8" s="398"/>
      <c r="C8" s="403" t="s">
        <v>56</v>
      </c>
      <c r="D8" s="403" t="s">
        <v>101</v>
      </c>
      <c r="E8" s="9"/>
    </row>
    <row r="9" spans="1:5" ht="35.25" customHeight="1" thickBot="1">
      <c r="A9" s="414"/>
      <c r="B9" s="414"/>
      <c r="C9" s="414"/>
      <c r="D9" s="414"/>
      <c r="E9" s="9"/>
    </row>
    <row r="10" spans="1:5" ht="15.75" customHeight="1" thickBot="1">
      <c r="A10" s="35">
        <v>1</v>
      </c>
      <c r="B10" s="36">
        <v>2</v>
      </c>
      <c r="C10" s="40">
        <v>3</v>
      </c>
      <c r="D10" s="55">
        <v>4</v>
      </c>
      <c r="E10" s="9"/>
    </row>
    <row r="11" spans="1:4" ht="15.75" customHeight="1">
      <c r="A11" s="100">
        <v>1</v>
      </c>
      <c r="B11" s="101" t="s">
        <v>141</v>
      </c>
      <c r="C11" s="311">
        <v>8745</v>
      </c>
      <c r="D11" s="312">
        <v>2575.2</v>
      </c>
    </row>
    <row r="12" spans="1:5" ht="15.75" customHeight="1">
      <c r="A12" s="120">
        <v>2</v>
      </c>
      <c r="B12" s="121" t="s">
        <v>3</v>
      </c>
      <c r="C12" s="313">
        <v>6062.1</v>
      </c>
      <c r="D12" s="314">
        <v>2085.7</v>
      </c>
      <c r="E12" s="9"/>
    </row>
    <row r="13" spans="1:4" ht="15.75" customHeight="1">
      <c r="A13" s="110">
        <v>3</v>
      </c>
      <c r="B13" s="109" t="s">
        <v>4</v>
      </c>
      <c r="C13" s="313">
        <v>3596</v>
      </c>
      <c r="D13" s="314">
        <v>1219</v>
      </c>
    </row>
    <row r="14" spans="1:4" ht="15.75" customHeight="1">
      <c r="A14" s="108">
        <v>4</v>
      </c>
      <c r="B14" s="111" t="s">
        <v>6</v>
      </c>
      <c r="C14" s="313">
        <v>2076.9</v>
      </c>
      <c r="D14" s="314">
        <v>940.1</v>
      </c>
    </row>
    <row r="15" spans="1:4" ht="15.75" customHeight="1">
      <c r="A15" s="110">
        <v>5</v>
      </c>
      <c r="B15" s="111" t="s">
        <v>142</v>
      </c>
      <c r="C15" s="313">
        <v>3089</v>
      </c>
      <c r="D15" s="314">
        <v>866</v>
      </c>
    </row>
    <row r="16" spans="1:4" ht="15.75" customHeight="1">
      <c r="A16" s="108">
        <v>6</v>
      </c>
      <c r="B16" s="109" t="s">
        <v>7</v>
      </c>
      <c r="C16" s="313">
        <v>1208.9</v>
      </c>
      <c r="D16" s="314">
        <v>341.4</v>
      </c>
    </row>
    <row r="17" spans="1:4" ht="15.75" customHeight="1">
      <c r="A17" s="108">
        <v>7</v>
      </c>
      <c r="B17" s="109" t="s">
        <v>8</v>
      </c>
      <c r="C17" s="313">
        <v>44.995</v>
      </c>
      <c r="D17" s="314">
        <v>6.366</v>
      </c>
    </row>
    <row r="18" spans="1:4" ht="15.75" customHeight="1">
      <c r="A18" s="108">
        <v>8</v>
      </c>
      <c r="B18" s="109" t="s">
        <v>146</v>
      </c>
      <c r="C18" s="313">
        <v>640.169</v>
      </c>
      <c r="D18" s="314">
        <v>72.055</v>
      </c>
    </row>
    <row r="19" spans="1:4" ht="15.75" customHeight="1">
      <c r="A19" s="110">
        <v>9</v>
      </c>
      <c r="B19" s="109" t="s">
        <v>10</v>
      </c>
      <c r="C19" s="313">
        <v>346.2</v>
      </c>
      <c r="D19" s="314">
        <v>124</v>
      </c>
    </row>
    <row r="20" spans="1:4" ht="15.75" customHeight="1">
      <c r="A20" s="108">
        <v>10</v>
      </c>
      <c r="B20" s="109" t="s">
        <v>11</v>
      </c>
      <c r="C20" s="313">
        <v>176</v>
      </c>
      <c r="D20" s="314">
        <v>26</v>
      </c>
    </row>
    <row r="21" spans="1:5" ht="15.75" customHeight="1">
      <c r="A21" s="108">
        <v>11</v>
      </c>
      <c r="B21" s="109" t="s">
        <v>12</v>
      </c>
      <c r="C21" s="313">
        <v>728.7</v>
      </c>
      <c r="D21" s="314">
        <v>53</v>
      </c>
      <c r="E21" s="9"/>
    </row>
    <row r="22" spans="1:4" ht="15.75" customHeight="1">
      <c r="A22" s="108">
        <v>12</v>
      </c>
      <c r="B22" s="109" t="s">
        <v>13</v>
      </c>
      <c r="C22" s="313">
        <v>514</v>
      </c>
      <c r="D22" s="314">
        <v>165</v>
      </c>
    </row>
    <row r="23" spans="1:4" ht="16.5" customHeight="1">
      <c r="A23" s="110">
        <v>13</v>
      </c>
      <c r="B23" s="109" t="s">
        <v>14</v>
      </c>
      <c r="C23" s="313">
        <v>335.6</v>
      </c>
      <c r="D23" s="314">
        <v>159.2</v>
      </c>
    </row>
    <row r="24" spans="1:4" ht="15.75" customHeight="1">
      <c r="A24" s="108">
        <v>14</v>
      </c>
      <c r="B24" s="109" t="s">
        <v>15</v>
      </c>
      <c r="C24" s="315">
        <v>66.2</v>
      </c>
      <c r="D24" s="316">
        <v>4</v>
      </c>
    </row>
    <row r="25" spans="1:4" ht="15.75" customHeight="1">
      <c r="A25" s="108">
        <v>15</v>
      </c>
      <c r="B25" s="109" t="s">
        <v>16</v>
      </c>
      <c r="C25" s="313">
        <v>155.4</v>
      </c>
      <c r="D25" s="314">
        <v>46.2</v>
      </c>
    </row>
    <row r="26" spans="1:4" ht="15.75" customHeight="1">
      <c r="A26" s="108">
        <v>16</v>
      </c>
      <c r="B26" s="109" t="s">
        <v>17</v>
      </c>
      <c r="C26" s="313">
        <v>309</v>
      </c>
      <c r="D26" s="314">
        <v>104</v>
      </c>
    </row>
    <row r="27" spans="1:4" ht="15.75" customHeight="1">
      <c r="A27" s="110">
        <v>17</v>
      </c>
      <c r="B27" s="109" t="s">
        <v>147</v>
      </c>
      <c r="C27" s="313">
        <v>260.3</v>
      </c>
      <c r="D27" s="314">
        <v>47.1</v>
      </c>
    </row>
    <row r="28" spans="1:4" ht="15.75" customHeight="1">
      <c r="A28" s="108">
        <v>18</v>
      </c>
      <c r="B28" s="109" t="s">
        <v>19</v>
      </c>
      <c r="C28" s="313">
        <v>288</v>
      </c>
      <c r="D28" s="314">
        <v>0</v>
      </c>
    </row>
    <row r="29" spans="1:4" ht="15.75" customHeight="1">
      <c r="A29" s="108">
        <v>19</v>
      </c>
      <c r="B29" s="109" t="s">
        <v>148</v>
      </c>
      <c r="C29" s="313">
        <v>150.8</v>
      </c>
      <c r="D29" s="314">
        <v>17.4</v>
      </c>
    </row>
    <row r="30" spans="1:4" ht="15.75" customHeight="1" thickBot="1">
      <c r="A30" s="110">
        <v>20</v>
      </c>
      <c r="B30" s="112" t="s">
        <v>143</v>
      </c>
      <c r="C30" s="298" t="s">
        <v>36</v>
      </c>
      <c r="D30" s="317" t="s">
        <v>36</v>
      </c>
    </row>
    <row r="31" spans="1:4" ht="15.75" customHeight="1" thickBot="1">
      <c r="A31" s="115">
        <v>21</v>
      </c>
      <c r="B31" s="116" t="s">
        <v>145</v>
      </c>
      <c r="C31" s="318">
        <v>1679</v>
      </c>
      <c r="D31" s="319">
        <v>616</v>
      </c>
    </row>
    <row r="32" spans="1:4" ht="15.75" customHeight="1">
      <c r="A32" s="110"/>
      <c r="B32" s="109" t="s">
        <v>31</v>
      </c>
      <c r="C32" s="311">
        <v>268.6</v>
      </c>
      <c r="D32" s="312">
        <v>63.1</v>
      </c>
    </row>
    <row r="33" spans="1:4" ht="15.75" customHeight="1">
      <c r="A33" s="110"/>
      <c r="B33" s="117" t="s">
        <v>32</v>
      </c>
      <c r="C33" s="313">
        <v>359.9</v>
      </c>
      <c r="D33" s="314">
        <v>133.7</v>
      </c>
    </row>
    <row r="34" spans="1:4" ht="15.75">
      <c r="A34" s="110"/>
      <c r="B34" s="109" t="s">
        <v>37</v>
      </c>
      <c r="C34" s="320">
        <v>832.1</v>
      </c>
      <c r="D34" s="321">
        <v>407.2</v>
      </c>
    </row>
    <row r="35" spans="1:4" ht="15.75" customHeight="1" thickBot="1">
      <c r="A35" s="113"/>
      <c r="B35" s="114" t="s">
        <v>33</v>
      </c>
      <c r="C35" s="322">
        <v>217.9</v>
      </c>
      <c r="D35" s="323">
        <v>12.3</v>
      </c>
    </row>
    <row r="36" spans="1:4" ht="15.75" customHeight="1" thickBot="1">
      <c r="A36" s="437" t="s">
        <v>49</v>
      </c>
      <c r="B36" s="438"/>
      <c r="C36" s="325">
        <v>30472</v>
      </c>
      <c r="D36" s="326">
        <v>9468</v>
      </c>
    </row>
    <row r="37" spans="3:4" ht="15.75" customHeight="1">
      <c r="C37" s="25"/>
      <c r="D37" s="25"/>
    </row>
    <row r="38" spans="1:4" ht="15.75" customHeight="1">
      <c r="A38" s="14" t="s">
        <v>62</v>
      </c>
      <c r="C38" s="25"/>
      <c r="D38" s="25"/>
    </row>
    <row r="39" spans="3:4" s="16" customFormat="1" ht="15.75" customHeight="1">
      <c r="C39" s="23"/>
      <c r="D39" s="23"/>
    </row>
    <row r="40" s="16" customFormat="1" ht="15.75" customHeight="1"/>
  </sheetData>
  <mergeCells count="7">
    <mergeCell ref="A36:B36"/>
    <mergeCell ref="A3:D3"/>
    <mergeCell ref="A6:A9"/>
    <mergeCell ref="B6:B9"/>
    <mergeCell ref="C6:D7"/>
    <mergeCell ref="C8:C9"/>
    <mergeCell ref="D8:D9"/>
  </mergeCells>
  <printOptions/>
  <pageMargins left="0.35433070866141736" right="0.35433070866141736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9"/>
  <sheetViews>
    <sheetView zoomScale="75" zoomScaleNormal="75" workbookViewId="0" topLeftCell="A1">
      <selection activeCell="D25" sqref="D25"/>
    </sheetView>
  </sheetViews>
  <sheetFormatPr defaultColWidth="9.140625" defaultRowHeight="12.75"/>
  <cols>
    <col min="1" max="1" width="5.00390625" style="14" customWidth="1"/>
    <col min="2" max="2" width="34.28125" style="14" customWidth="1"/>
    <col min="3" max="3" width="29.140625" style="14" customWidth="1"/>
    <col min="4" max="4" width="28.421875" style="14" customWidth="1"/>
    <col min="5" max="5" width="8.140625" style="14" bestFit="1" customWidth="1"/>
    <col min="6" max="6" width="21.57421875" style="14" customWidth="1"/>
    <col min="7" max="16384" width="7.8515625" style="14" customWidth="1"/>
  </cols>
  <sheetData>
    <row r="1" spans="1:4" ht="15.75">
      <c r="A1" s="18"/>
      <c r="B1" s="18"/>
      <c r="C1" s="18"/>
      <c r="D1" s="41" t="s">
        <v>135</v>
      </c>
    </row>
    <row r="2" ht="15.75">
      <c r="A2" s="18"/>
    </row>
    <row r="3" spans="1:4" ht="15.75">
      <c r="A3" s="457" t="s">
        <v>102</v>
      </c>
      <c r="B3" s="457"/>
      <c r="C3" s="457"/>
      <c r="D3" s="457"/>
    </row>
    <row r="4" spans="1:16" ht="15.75">
      <c r="A4" s="445" t="s">
        <v>144</v>
      </c>
      <c r="B4" s="445"/>
      <c r="C4" s="445"/>
      <c r="D4" s="445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4" ht="16.5" thickBot="1">
      <c r="A5" s="18"/>
      <c r="B5" s="43"/>
      <c r="C5" s="43"/>
      <c r="D5" s="43"/>
    </row>
    <row r="6" spans="1:4" ht="16.5" customHeight="1" thickBot="1">
      <c r="A6" s="403" t="s">
        <v>43</v>
      </c>
      <c r="B6" s="403" t="s">
        <v>44</v>
      </c>
      <c r="C6" s="424" t="s">
        <v>103</v>
      </c>
      <c r="D6" s="426"/>
    </row>
    <row r="7" spans="1:4" ht="51.75" customHeight="1" thickBot="1">
      <c r="A7" s="414"/>
      <c r="B7" s="414"/>
      <c r="C7" s="30" t="s">
        <v>56</v>
      </c>
      <c r="D7" s="56" t="s">
        <v>104</v>
      </c>
    </row>
    <row r="8" spans="1:4" ht="16.5" thickBot="1">
      <c r="A8" s="35">
        <v>1</v>
      </c>
      <c r="B8" s="36">
        <v>2</v>
      </c>
      <c r="C8" s="37">
        <v>3</v>
      </c>
      <c r="D8" s="36">
        <v>4</v>
      </c>
    </row>
    <row r="9" spans="1:4" ht="15.75" customHeight="1">
      <c r="A9" s="100">
        <v>1</v>
      </c>
      <c r="B9" s="101" t="s">
        <v>141</v>
      </c>
      <c r="C9" s="327">
        <v>1597</v>
      </c>
      <c r="D9" s="332">
        <v>1538</v>
      </c>
    </row>
    <row r="10" spans="1:4" ht="15.75" customHeight="1" thickBot="1">
      <c r="A10" s="139"/>
      <c r="B10" s="140" t="s">
        <v>2</v>
      </c>
      <c r="C10" s="336">
        <v>760</v>
      </c>
      <c r="D10" s="337">
        <v>743</v>
      </c>
    </row>
    <row r="11" spans="1:4" ht="15.75" customHeight="1">
      <c r="A11" s="100">
        <v>2</v>
      </c>
      <c r="B11" s="101" t="s">
        <v>3</v>
      </c>
      <c r="C11" s="327">
        <v>2055</v>
      </c>
      <c r="D11" s="332">
        <v>1480</v>
      </c>
    </row>
    <row r="12" spans="1:4" ht="15.75" customHeight="1" thickBot="1">
      <c r="A12" s="104"/>
      <c r="B12" s="105" t="s">
        <v>2</v>
      </c>
      <c r="C12" s="298">
        <v>562</v>
      </c>
      <c r="D12" s="317">
        <v>548</v>
      </c>
    </row>
    <row r="13" spans="1:4" ht="15.75" customHeight="1">
      <c r="A13" s="106">
        <v>3</v>
      </c>
      <c r="B13" s="107" t="s">
        <v>4</v>
      </c>
      <c r="C13" s="327">
        <v>505</v>
      </c>
      <c r="D13" s="332">
        <v>490</v>
      </c>
    </row>
    <row r="14" spans="1:4" ht="15.75" customHeight="1" thickBot="1">
      <c r="A14" s="104"/>
      <c r="B14" s="105" t="s">
        <v>5</v>
      </c>
      <c r="C14" s="298">
        <v>123</v>
      </c>
      <c r="D14" s="317">
        <v>123</v>
      </c>
    </row>
    <row r="15" spans="1:4" ht="15.75" customHeight="1">
      <c r="A15" s="108">
        <v>4</v>
      </c>
      <c r="B15" s="111" t="s">
        <v>6</v>
      </c>
      <c r="C15" s="338">
        <v>598</v>
      </c>
      <c r="D15" s="339">
        <v>536</v>
      </c>
    </row>
    <row r="16" spans="1:4" ht="15.75" customHeight="1">
      <c r="A16" s="110">
        <v>5</v>
      </c>
      <c r="B16" s="111" t="s">
        <v>142</v>
      </c>
      <c r="C16" s="204">
        <v>838</v>
      </c>
      <c r="D16" s="205">
        <v>814</v>
      </c>
    </row>
    <row r="17" spans="1:4" ht="15.75" customHeight="1">
      <c r="A17" s="108">
        <v>6</v>
      </c>
      <c r="B17" s="109" t="s">
        <v>7</v>
      </c>
      <c r="C17" s="204">
        <v>475</v>
      </c>
      <c r="D17" s="205">
        <v>372</v>
      </c>
    </row>
    <row r="18" spans="1:4" ht="15.75" customHeight="1">
      <c r="A18" s="108">
        <v>7</v>
      </c>
      <c r="B18" s="109" t="s">
        <v>8</v>
      </c>
      <c r="C18" s="204">
        <v>26</v>
      </c>
      <c r="D18" s="205">
        <v>26</v>
      </c>
    </row>
    <row r="19" spans="1:4" ht="15.75" customHeight="1">
      <c r="A19" s="108">
        <v>8</v>
      </c>
      <c r="B19" s="109" t="s">
        <v>146</v>
      </c>
      <c r="C19" s="204">
        <v>95</v>
      </c>
      <c r="D19" s="205">
        <v>93</v>
      </c>
    </row>
    <row r="20" spans="1:4" ht="15.75" customHeight="1">
      <c r="A20" s="110">
        <v>9</v>
      </c>
      <c r="B20" s="109" t="s">
        <v>10</v>
      </c>
      <c r="C20" s="204">
        <v>82</v>
      </c>
      <c r="D20" s="205">
        <v>82</v>
      </c>
    </row>
    <row r="21" spans="1:4" ht="15.75" customHeight="1">
      <c r="A21" s="108">
        <v>10</v>
      </c>
      <c r="B21" s="109" t="s">
        <v>11</v>
      </c>
      <c r="C21" s="204">
        <v>101</v>
      </c>
      <c r="D21" s="205">
        <v>92</v>
      </c>
    </row>
    <row r="22" spans="1:4" ht="15.75" customHeight="1">
      <c r="A22" s="108">
        <v>11</v>
      </c>
      <c r="B22" s="109" t="s">
        <v>12</v>
      </c>
      <c r="C22" s="204">
        <v>139</v>
      </c>
      <c r="D22" s="205">
        <v>139</v>
      </c>
    </row>
    <row r="23" spans="1:4" ht="15.75" customHeight="1">
      <c r="A23" s="108">
        <v>12</v>
      </c>
      <c r="B23" s="109" t="s">
        <v>13</v>
      </c>
      <c r="C23" s="204">
        <v>112</v>
      </c>
      <c r="D23" s="205">
        <v>112</v>
      </c>
    </row>
    <row r="24" spans="1:4" s="81" customFormat="1" ht="15.75">
      <c r="A24" s="110">
        <v>13</v>
      </c>
      <c r="B24" s="109" t="s">
        <v>14</v>
      </c>
      <c r="C24" s="204">
        <v>73</v>
      </c>
      <c r="D24" s="205">
        <v>73</v>
      </c>
    </row>
    <row r="25" spans="1:4" ht="15.75" customHeight="1">
      <c r="A25" s="108">
        <v>14</v>
      </c>
      <c r="B25" s="109" t="s">
        <v>15</v>
      </c>
      <c r="C25" s="204">
        <v>66</v>
      </c>
      <c r="D25" s="205">
        <v>61</v>
      </c>
    </row>
    <row r="26" spans="1:4" ht="15.75" customHeight="1">
      <c r="A26" s="108">
        <v>15</v>
      </c>
      <c r="B26" s="109" t="s">
        <v>16</v>
      </c>
      <c r="C26" s="204">
        <v>80</v>
      </c>
      <c r="D26" s="205">
        <v>71</v>
      </c>
    </row>
    <row r="27" spans="1:4" ht="15.75" customHeight="1">
      <c r="A27" s="108">
        <v>16</v>
      </c>
      <c r="B27" s="109" t="s">
        <v>17</v>
      </c>
      <c r="C27" s="204">
        <v>74</v>
      </c>
      <c r="D27" s="205">
        <v>74</v>
      </c>
    </row>
    <row r="28" spans="1:4" ht="15.75" customHeight="1">
      <c r="A28" s="110">
        <v>17</v>
      </c>
      <c r="B28" s="109" t="s">
        <v>147</v>
      </c>
      <c r="C28" s="204">
        <v>85</v>
      </c>
      <c r="D28" s="205">
        <v>78</v>
      </c>
    </row>
    <row r="29" spans="1:4" ht="15.75" customHeight="1">
      <c r="A29" s="108">
        <v>18</v>
      </c>
      <c r="B29" s="109" t="s">
        <v>19</v>
      </c>
      <c r="C29" s="328">
        <v>101</v>
      </c>
      <c r="D29" s="333">
        <v>95</v>
      </c>
    </row>
    <row r="30" spans="1:4" ht="15.75" customHeight="1">
      <c r="A30" s="108">
        <v>19</v>
      </c>
      <c r="B30" s="109" t="s">
        <v>148</v>
      </c>
      <c r="C30" s="204">
        <v>54</v>
      </c>
      <c r="D30" s="205">
        <v>54</v>
      </c>
    </row>
    <row r="31" spans="1:4" ht="15.75" customHeight="1" thickBot="1">
      <c r="A31" s="108">
        <v>20</v>
      </c>
      <c r="B31" s="112" t="s">
        <v>143</v>
      </c>
      <c r="C31" s="298" t="s">
        <v>36</v>
      </c>
      <c r="D31" s="317" t="s">
        <v>36</v>
      </c>
    </row>
    <row r="32" spans="1:4" ht="15.75" customHeight="1" thickBot="1">
      <c r="A32" s="115">
        <v>21</v>
      </c>
      <c r="B32" s="116" t="s">
        <v>145</v>
      </c>
      <c r="C32" s="329">
        <v>474</v>
      </c>
      <c r="D32" s="334">
        <v>460</v>
      </c>
    </row>
    <row r="33" spans="1:4" ht="15.75" customHeight="1">
      <c r="A33" s="110"/>
      <c r="B33" s="109" t="s">
        <v>31</v>
      </c>
      <c r="C33" s="327">
        <v>96</v>
      </c>
      <c r="D33" s="332">
        <v>96</v>
      </c>
    </row>
    <row r="34" spans="1:4" ht="15.75" customHeight="1">
      <c r="A34" s="110"/>
      <c r="B34" s="117" t="s">
        <v>32</v>
      </c>
      <c r="C34" s="204">
        <v>143</v>
      </c>
      <c r="D34" s="205">
        <v>133</v>
      </c>
    </row>
    <row r="35" spans="1:4" ht="15.75">
      <c r="A35" s="110"/>
      <c r="B35" s="109" t="s">
        <v>37</v>
      </c>
      <c r="C35" s="330">
        <v>157</v>
      </c>
      <c r="D35" s="335">
        <v>153</v>
      </c>
    </row>
    <row r="36" spans="1:4" ht="15.75" customHeight="1" thickBot="1">
      <c r="A36" s="113"/>
      <c r="B36" s="114" t="s">
        <v>33</v>
      </c>
      <c r="C36" s="204">
        <v>78</v>
      </c>
      <c r="D36" s="205">
        <v>78</v>
      </c>
    </row>
    <row r="37" spans="1:4" ht="15.75" customHeight="1" thickBot="1">
      <c r="A37" s="431" t="s">
        <v>49</v>
      </c>
      <c r="B37" s="432"/>
      <c r="C37" s="331">
        <f>C9+C11+C13+SUM(C15:C31)+C32</f>
        <v>7630</v>
      </c>
      <c r="D37" s="98">
        <f>D9+D11+D13+SUM(D15:D31)+D32</f>
        <v>6740</v>
      </c>
    </row>
    <row r="38" s="9" customFormat="1" ht="15.75" customHeight="1"/>
    <row r="39" s="9" customFormat="1" ht="15.75" customHeight="1">
      <c r="A39" s="9" t="s">
        <v>62</v>
      </c>
    </row>
    <row r="41" s="16" customFormat="1" ht="15.75"/>
    <row r="42" s="16" customFormat="1" ht="15.75"/>
    <row r="43" s="16" customFormat="1" ht="15.75"/>
    <row r="44" s="16" customFormat="1" ht="15.75"/>
    <row r="45" s="16" customFormat="1" ht="15.75"/>
    <row r="46" s="16" customFormat="1" ht="15.75"/>
    <row r="47" s="16" customFormat="1" ht="15.75"/>
    <row r="48" s="16" customFormat="1" ht="15.75"/>
    <row r="49" s="16" customFormat="1" ht="15.75"/>
    <row r="50" s="16" customFormat="1" ht="15.75"/>
    <row r="51" s="16" customFormat="1" ht="15.75"/>
    <row r="52" s="16" customFormat="1" ht="15.75"/>
    <row r="53" s="16" customFormat="1" ht="15.75"/>
    <row r="54" s="16" customFormat="1" ht="15.75"/>
    <row r="55" s="16" customFormat="1" ht="15.75"/>
    <row r="56" s="16" customFormat="1" ht="15.75"/>
    <row r="57" s="16" customFormat="1" ht="15.75"/>
    <row r="58" s="16" customFormat="1" ht="15.75"/>
    <row r="59" s="16" customFormat="1" ht="15.75"/>
    <row r="60" s="16" customFormat="1" ht="15.75"/>
    <row r="61" s="16" customFormat="1" ht="15.75"/>
    <row r="62" s="16" customFormat="1" ht="15.75"/>
    <row r="63" s="16" customFormat="1" ht="15.75"/>
    <row r="64" s="16" customFormat="1" ht="15.75"/>
    <row r="65" s="16" customFormat="1" ht="15.75"/>
    <row r="66" s="16" customFormat="1" ht="15.75"/>
    <row r="67" s="16" customFormat="1" ht="15.75"/>
    <row r="68" s="16" customFormat="1" ht="15.75"/>
    <row r="69" s="16" customFormat="1" ht="15.75"/>
    <row r="70" s="16" customFormat="1" ht="15.75"/>
    <row r="71" s="16" customFormat="1" ht="15.75"/>
  </sheetData>
  <mergeCells count="6">
    <mergeCell ref="A37:B37"/>
    <mergeCell ref="A3:D3"/>
    <mergeCell ref="A6:A7"/>
    <mergeCell ref="B6:B7"/>
    <mergeCell ref="C6:D6"/>
    <mergeCell ref="A4:D4"/>
  </mergeCells>
  <printOptions/>
  <pageMargins left="0.3937007874015748" right="0.3937007874015748" top="0.5905511811023623" bottom="0.5905511811023623" header="0.5118110236220472" footer="0.5118110236220472"/>
  <pageSetup horizontalDpi="360" verticalDpi="36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4"/>
  <sheetViews>
    <sheetView zoomScale="75" zoomScaleNormal="75" workbookViewId="0" topLeftCell="A1">
      <selection activeCell="A4" sqref="A4:H4"/>
    </sheetView>
  </sheetViews>
  <sheetFormatPr defaultColWidth="9.140625" defaultRowHeight="12.75"/>
  <cols>
    <col min="1" max="1" width="5.00390625" style="14" customWidth="1"/>
    <col min="2" max="2" width="24.140625" style="14" customWidth="1"/>
    <col min="3" max="3" width="15.00390625" style="14" customWidth="1"/>
    <col min="4" max="4" width="13.7109375" style="14" customWidth="1"/>
    <col min="5" max="5" width="13.57421875" style="14" customWidth="1"/>
    <col min="6" max="6" width="13.28125" style="14" customWidth="1"/>
    <col min="7" max="7" width="12.8515625" style="14" customWidth="1"/>
    <col min="8" max="8" width="15.7109375" style="14" customWidth="1"/>
    <col min="9" max="9" width="14.7109375" style="14" customWidth="1"/>
    <col min="10" max="16384" width="7.8515625" style="14" customWidth="1"/>
  </cols>
  <sheetData>
    <row r="1" spans="1:8" ht="15.75">
      <c r="A1" s="18"/>
      <c r="B1" s="18"/>
      <c r="C1" s="18"/>
      <c r="D1" s="18"/>
      <c r="E1" s="18"/>
      <c r="F1" s="18"/>
      <c r="G1" s="18"/>
      <c r="H1" s="41" t="s">
        <v>137</v>
      </c>
    </row>
    <row r="2" spans="1:6" ht="15.75">
      <c r="A2" s="18"/>
      <c r="B2" s="18"/>
      <c r="C2" s="18"/>
      <c r="D2" s="18"/>
      <c r="E2" s="18"/>
      <c r="F2" s="18"/>
    </row>
    <row r="3" spans="1:8" ht="15.75">
      <c r="A3" s="445" t="s">
        <v>105</v>
      </c>
      <c r="B3" s="462"/>
      <c r="C3" s="462"/>
      <c r="D3" s="462"/>
      <c r="E3" s="462"/>
      <c r="F3" s="462"/>
      <c r="G3" s="462"/>
      <c r="H3" s="462"/>
    </row>
    <row r="4" spans="1:8" ht="15.75">
      <c r="A4" s="445">
        <v>2000</v>
      </c>
      <c r="B4" s="462"/>
      <c r="C4" s="462"/>
      <c r="D4" s="462"/>
      <c r="E4" s="462"/>
      <c r="F4" s="462"/>
      <c r="G4" s="462"/>
      <c r="H4" s="462"/>
    </row>
    <row r="5" spans="1:8" ht="16.5" thickBot="1">
      <c r="A5" s="18"/>
      <c r="B5" s="18"/>
      <c r="C5" s="18"/>
      <c r="D5" s="18"/>
      <c r="E5" s="18"/>
      <c r="F5" s="18"/>
      <c r="G5" s="18"/>
      <c r="H5" s="41"/>
    </row>
    <row r="6" spans="1:9" ht="21" customHeight="1" thickBot="1">
      <c r="A6" s="403" t="s">
        <v>43</v>
      </c>
      <c r="B6" s="403" t="s">
        <v>44</v>
      </c>
      <c r="C6" s="424" t="s">
        <v>106</v>
      </c>
      <c r="D6" s="460"/>
      <c r="E6" s="460"/>
      <c r="F6" s="460"/>
      <c r="G6" s="461"/>
      <c r="H6" s="420" t="s">
        <v>107</v>
      </c>
      <c r="I6" s="20"/>
    </row>
    <row r="7" spans="1:9" ht="33.75" customHeight="1">
      <c r="A7" s="398"/>
      <c r="B7" s="398"/>
      <c r="C7" s="31" t="s">
        <v>108</v>
      </c>
      <c r="D7" s="57" t="s">
        <v>26</v>
      </c>
      <c r="E7" s="57" t="s">
        <v>27</v>
      </c>
      <c r="F7" s="57" t="s">
        <v>40</v>
      </c>
      <c r="G7" s="57" t="s">
        <v>56</v>
      </c>
      <c r="H7" s="421"/>
      <c r="I7" s="20"/>
    </row>
    <row r="8" spans="1:9" ht="16.5" thickBot="1">
      <c r="A8" s="414"/>
      <c r="B8" s="414"/>
      <c r="C8" s="58" t="s">
        <v>0</v>
      </c>
      <c r="D8" s="58" t="s">
        <v>0</v>
      </c>
      <c r="E8" s="58" t="s">
        <v>0</v>
      </c>
      <c r="F8" s="58" t="s">
        <v>0</v>
      </c>
      <c r="G8" s="58" t="s">
        <v>0</v>
      </c>
      <c r="H8" s="59" t="s">
        <v>109</v>
      </c>
      <c r="I8" s="20"/>
    </row>
    <row r="9" spans="1:9" ht="15.75" customHeight="1" thickBot="1">
      <c r="A9" s="60">
        <v>1</v>
      </c>
      <c r="B9" s="40">
        <v>2</v>
      </c>
      <c r="C9" s="39">
        <v>3</v>
      </c>
      <c r="D9" s="40">
        <v>4</v>
      </c>
      <c r="E9" s="39">
        <v>5</v>
      </c>
      <c r="F9" s="40">
        <v>6</v>
      </c>
      <c r="G9" s="40">
        <v>7</v>
      </c>
      <c r="H9" s="40">
        <v>8</v>
      </c>
      <c r="I9" s="18"/>
    </row>
    <row r="10" spans="1:9" ht="18.75" customHeight="1">
      <c r="A10" s="100">
        <v>1</v>
      </c>
      <c r="B10" s="101" t="s">
        <v>141</v>
      </c>
      <c r="C10" s="340">
        <v>8.581</v>
      </c>
      <c r="D10" s="340">
        <v>12.517</v>
      </c>
      <c r="E10" s="340">
        <v>1385.759</v>
      </c>
      <c r="F10" s="340">
        <v>812.396</v>
      </c>
      <c r="G10" s="340">
        <f>SUM(C10:F10)</f>
        <v>2219.2529999999997</v>
      </c>
      <c r="H10" s="173">
        <v>760</v>
      </c>
      <c r="I10" s="18"/>
    </row>
    <row r="11" spans="1:8" ht="18.75" customHeight="1" thickBot="1">
      <c r="A11" s="139"/>
      <c r="B11" s="140" t="s">
        <v>2</v>
      </c>
      <c r="C11" s="348">
        <v>8.23</v>
      </c>
      <c r="D11" s="348"/>
      <c r="E11" s="348">
        <v>1239.91</v>
      </c>
      <c r="F11" s="348">
        <v>581.39</v>
      </c>
      <c r="G11" s="348">
        <f>SUM(C11:F11)</f>
        <v>1829.5300000000002</v>
      </c>
      <c r="H11" s="192">
        <v>640</v>
      </c>
    </row>
    <row r="12" spans="1:8" ht="18.75" customHeight="1">
      <c r="A12" s="100">
        <v>2</v>
      </c>
      <c r="B12" s="101" t="s">
        <v>3</v>
      </c>
      <c r="C12" s="340">
        <v>11.1</v>
      </c>
      <c r="D12" s="340">
        <v>546.5</v>
      </c>
      <c r="E12" s="340">
        <v>775</v>
      </c>
      <c r="F12" s="340">
        <v>562.2</v>
      </c>
      <c r="G12" s="340">
        <v>1986.4</v>
      </c>
      <c r="H12" s="173">
        <v>485</v>
      </c>
    </row>
    <row r="13" spans="1:8" ht="18.75" customHeight="1" thickBot="1">
      <c r="A13" s="104"/>
      <c r="B13" s="105" t="s">
        <v>2</v>
      </c>
      <c r="C13" s="350">
        <v>8.5</v>
      </c>
      <c r="D13" s="350">
        <v>60.7</v>
      </c>
      <c r="E13" s="350">
        <v>610.6</v>
      </c>
      <c r="F13" s="350">
        <v>284.1</v>
      </c>
      <c r="G13" s="350">
        <v>1024.6</v>
      </c>
      <c r="H13" s="194">
        <v>319</v>
      </c>
    </row>
    <row r="14" spans="1:8" ht="18.75" customHeight="1">
      <c r="A14" s="108">
        <v>3</v>
      </c>
      <c r="B14" s="111" t="s">
        <v>4</v>
      </c>
      <c r="C14" s="349">
        <v>18.213</v>
      </c>
      <c r="D14" s="349">
        <v>323.91</v>
      </c>
      <c r="E14" s="349">
        <v>180.132</v>
      </c>
      <c r="F14" s="349">
        <v>786.455</v>
      </c>
      <c r="G14" s="349">
        <v>1308.71</v>
      </c>
      <c r="H14" s="186">
        <v>315.661</v>
      </c>
    </row>
    <row r="15" spans="1:8" ht="18.75" customHeight="1" thickBot="1">
      <c r="A15" s="113"/>
      <c r="B15" s="114" t="s">
        <v>5</v>
      </c>
      <c r="C15" s="348">
        <v>3.402</v>
      </c>
      <c r="D15" s="348">
        <v>148.381</v>
      </c>
      <c r="E15" s="348">
        <v>78.242</v>
      </c>
      <c r="F15" s="348">
        <v>137.687</v>
      </c>
      <c r="G15" s="348">
        <v>367.712</v>
      </c>
      <c r="H15" s="192">
        <v>82.471</v>
      </c>
    </row>
    <row r="16" spans="1:8" ht="18.75" customHeight="1">
      <c r="A16" s="106">
        <v>4</v>
      </c>
      <c r="B16" s="107" t="s">
        <v>6</v>
      </c>
      <c r="C16" s="340">
        <v>1.51</v>
      </c>
      <c r="D16" s="340">
        <v>258.367</v>
      </c>
      <c r="E16" s="340">
        <v>91.621</v>
      </c>
      <c r="F16" s="340">
        <v>85.736</v>
      </c>
      <c r="G16" s="340">
        <v>437.234</v>
      </c>
      <c r="H16" s="173">
        <v>89.9</v>
      </c>
    </row>
    <row r="17" spans="1:9" ht="18.75" customHeight="1">
      <c r="A17" s="110">
        <v>5</v>
      </c>
      <c r="B17" s="111" t="s">
        <v>142</v>
      </c>
      <c r="C17" s="209">
        <v>59.619</v>
      </c>
      <c r="D17" s="209">
        <v>218.773</v>
      </c>
      <c r="E17" s="209">
        <v>151.588</v>
      </c>
      <c r="F17" s="147">
        <v>1070.81</v>
      </c>
      <c r="G17" s="209">
        <f>SUM(C17:F17)</f>
        <v>1500.79</v>
      </c>
      <c r="H17" s="175">
        <v>343.76</v>
      </c>
      <c r="I17" s="62"/>
    </row>
    <row r="18" spans="1:8" ht="18.75" customHeight="1">
      <c r="A18" s="108">
        <v>6</v>
      </c>
      <c r="B18" s="109" t="s">
        <v>7</v>
      </c>
      <c r="C18" s="209">
        <v>4.971</v>
      </c>
      <c r="D18" s="209">
        <v>40.536</v>
      </c>
      <c r="E18" s="209">
        <v>60.682</v>
      </c>
      <c r="F18" s="209">
        <v>64.541</v>
      </c>
      <c r="G18" s="209">
        <f>SUM(C18:F18)</f>
        <v>170.73000000000002</v>
      </c>
      <c r="H18" s="175">
        <v>40.58</v>
      </c>
    </row>
    <row r="19" spans="1:8" ht="18.75" customHeight="1">
      <c r="A19" s="108">
        <v>7</v>
      </c>
      <c r="B19" s="109" t="s">
        <v>8</v>
      </c>
      <c r="C19" s="209">
        <v>0.442</v>
      </c>
      <c r="D19" s="209">
        <v>12.974</v>
      </c>
      <c r="E19" s="209">
        <v>2.407</v>
      </c>
      <c r="F19" s="209">
        <v>22.244</v>
      </c>
      <c r="G19" s="209">
        <v>38.067</v>
      </c>
      <c r="H19" s="175">
        <v>6.22</v>
      </c>
    </row>
    <row r="20" spans="1:8" ht="18.75" customHeight="1">
      <c r="A20" s="108">
        <v>8</v>
      </c>
      <c r="B20" s="109" t="s">
        <v>146</v>
      </c>
      <c r="C20" s="209">
        <v>2.436</v>
      </c>
      <c r="D20" s="209">
        <v>184.667</v>
      </c>
      <c r="E20" s="209">
        <v>64.196</v>
      </c>
      <c r="F20" s="209">
        <v>95.472</v>
      </c>
      <c r="G20" s="209">
        <v>346.771</v>
      </c>
      <c r="H20" s="175">
        <v>54.122</v>
      </c>
    </row>
    <row r="21" spans="1:8" ht="18.75" customHeight="1">
      <c r="A21" s="110">
        <v>9</v>
      </c>
      <c r="B21" s="109" t="s">
        <v>10</v>
      </c>
      <c r="C21" s="209">
        <v>28.6</v>
      </c>
      <c r="D21" s="209">
        <v>130.2</v>
      </c>
      <c r="E21" s="209">
        <v>32.1</v>
      </c>
      <c r="F21" s="209">
        <v>335.2</v>
      </c>
      <c r="G21" s="209">
        <v>526.1</v>
      </c>
      <c r="H21" s="175">
        <v>116</v>
      </c>
    </row>
    <row r="22" spans="1:8" ht="18.75" customHeight="1">
      <c r="A22" s="108">
        <v>10</v>
      </c>
      <c r="B22" s="109" t="s">
        <v>11</v>
      </c>
      <c r="C22" s="209">
        <v>2.964</v>
      </c>
      <c r="D22" s="209">
        <v>77.073</v>
      </c>
      <c r="E22" s="209">
        <v>23.834</v>
      </c>
      <c r="F22" s="209">
        <v>216.51</v>
      </c>
      <c r="G22" s="209">
        <v>320.387</v>
      </c>
      <c r="H22" s="175">
        <v>103.3</v>
      </c>
    </row>
    <row r="23" spans="1:8" ht="18.75" customHeight="1">
      <c r="A23" s="108">
        <v>11</v>
      </c>
      <c r="B23" s="109" t="s">
        <v>12</v>
      </c>
      <c r="C23" s="209">
        <v>12.88</v>
      </c>
      <c r="D23" s="209">
        <v>230.493</v>
      </c>
      <c r="E23" s="209">
        <v>70.916</v>
      </c>
      <c r="F23" s="209">
        <v>695.738</v>
      </c>
      <c r="G23" s="209">
        <v>1010.027</v>
      </c>
      <c r="H23" s="175">
        <v>209.167</v>
      </c>
    </row>
    <row r="24" spans="1:8" ht="18.75" customHeight="1">
      <c r="A24" s="108">
        <v>12</v>
      </c>
      <c r="B24" s="109" t="s">
        <v>13</v>
      </c>
      <c r="C24" s="209">
        <v>16.749</v>
      </c>
      <c r="D24" s="209">
        <v>59.25</v>
      </c>
      <c r="E24" s="209">
        <v>56.211</v>
      </c>
      <c r="F24" s="209">
        <v>443.59</v>
      </c>
      <c r="G24" s="209">
        <v>575.8</v>
      </c>
      <c r="H24" s="175">
        <v>146.1</v>
      </c>
    </row>
    <row r="25" spans="1:8" s="81" customFormat="1" ht="15.75">
      <c r="A25" s="110">
        <v>13</v>
      </c>
      <c r="B25" s="109" t="s">
        <v>14</v>
      </c>
      <c r="C25" s="209">
        <v>8.151</v>
      </c>
      <c r="D25" s="209">
        <v>90.747</v>
      </c>
      <c r="E25" s="209">
        <v>31.229</v>
      </c>
      <c r="F25" s="209">
        <v>514.99</v>
      </c>
      <c r="G25" s="209">
        <v>645.114</v>
      </c>
      <c r="H25" s="175">
        <v>145.2</v>
      </c>
    </row>
    <row r="26" spans="1:8" ht="18.75" customHeight="1">
      <c r="A26" s="108">
        <v>14</v>
      </c>
      <c r="B26" s="109" t="s">
        <v>15</v>
      </c>
      <c r="C26" s="209">
        <v>1.1</v>
      </c>
      <c r="D26" s="209">
        <v>34.5</v>
      </c>
      <c r="E26" s="209">
        <v>8.9</v>
      </c>
      <c r="F26" s="209">
        <v>86.9</v>
      </c>
      <c r="G26" s="209">
        <v>131.4</v>
      </c>
      <c r="H26" s="203">
        <v>28.19</v>
      </c>
    </row>
    <row r="27" spans="1:8" s="27" customFormat="1" ht="18.75" customHeight="1">
      <c r="A27" s="108">
        <v>15</v>
      </c>
      <c r="B27" s="109" t="s">
        <v>16</v>
      </c>
      <c r="C27" s="209">
        <v>6.53</v>
      </c>
      <c r="D27" s="209">
        <v>34.67</v>
      </c>
      <c r="E27" s="209">
        <v>22.7</v>
      </c>
      <c r="F27" s="209">
        <v>0.34</v>
      </c>
      <c r="G27" s="209">
        <v>64.24</v>
      </c>
      <c r="H27" s="175">
        <v>13.6</v>
      </c>
    </row>
    <row r="28" spans="1:8" ht="18.75" customHeight="1">
      <c r="A28" s="108">
        <v>16</v>
      </c>
      <c r="B28" s="109" t="s">
        <v>17</v>
      </c>
      <c r="C28" s="209">
        <v>6.306</v>
      </c>
      <c r="D28" s="209">
        <v>36</v>
      </c>
      <c r="E28" s="209">
        <v>38.458</v>
      </c>
      <c r="F28" s="209">
        <v>361.135</v>
      </c>
      <c r="G28" s="209">
        <v>441.899</v>
      </c>
      <c r="H28" s="175">
        <v>111.28</v>
      </c>
    </row>
    <row r="29" spans="1:8" ht="18.75" customHeight="1">
      <c r="A29" s="110">
        <v>17</v>
      </c>
      <c r="B29" s="109" t="s">
        <v>147</v>
      </c>
      <c r="C29" s="209">
        <v>1.5</v>
      </c>
      <c r="D29" s="209">
        <v>68.9</v>
      </c>
      <c r="E29" s="209">
        <v>26.3</v>
      </c>
      <c r="F29" s="209">
        <v>0.3</v>
      </c>
      <c r="G29" s="209">
        <f>C29+D29+E29+F29</f>
        <v>97</v>
      </c>
      <c r="H29" s="175">
        <v>13</v>
      </c>
    </row>
    <row r="30" spans="1:8" ht="18.75" customHeight="1">
      <c r="A30" s="108">
        <v>18</v>
      </c>
      <c r="B30" s="109" t="s">
        <v>19</v>
      </c>
      <c r="C30" s="174"/>
      <c r="D30" s="209">
        <v>102.771</v>
      </c>
      <c r="E30" s="209">
        <v>42.163</v>
      </c>
      <c r="F30" s="209">
        <v>44.291</v>
      </c>
      <c r="G30" s="209">
        <v>189.226</v>
      </c>
      <c r="H30" s="175">
        <v>31</v>
      </c>
    </row>
    <row r="31" spans="1:8" ht="18.75" customHeight="1">
      <c r="A31" s="108">
        <v>19</v>
      </c>
      <c r="B31" s="109" t="s">
        <v>148</v>
      </c>
      <c r="C31" s="209">
        <v>0.08689</v>
      </c>
      <c r="D31" s="209">
        <v>54.992</v>
      </c>
      <c r="E31" s="209">
        <v>15.569</v>
      </c>
      <c r="F31" s="209">
        <v>11.221</v>
      </c>
      <c r="G31" s="209">
        <v>81.869</v>
      </c>
      <c r="H31" s="175">
        <v>9.609</v>
      </c>
    </row>
    <row r="32" spans="1:8" ht="18.75" customHeight="1" thickBot="1">
      <c r="A32" s="108">
        <v>20</v>
      </c>
      <c r="B32" s="112" t="s">
        <v>143</v>
      </c>
      <c r="C32" s="341" t="s">
        <v>36</v>
      </c>
      <c r="D32" s="341" t="s">
        <v>36</v>
      </c>
      <c r="E32" s="341" t="s">
        <v>36</v>
      </c>
      <c r="F32" s="341" t="s">
        <v>36</v>
      </c>
      <c r="G32" s="341" t="s">
        <v>36</v>
      </c>
      <c r="H32" s="351" t="s">
        <v>36</v>
      </c>
    </row>
    <row r="33" spans="1:8" ht="18.75" customHeight="1" thickBot="1">
      <c r="A33" s="115">
        <v>21</v>
      </c>
      <c r="B33" s="116" t="s">
        <v>145</v>
      </c>
      <c r="C33" s="342">
        <v>1.73</v>
      </c>
      <c r="D33" s="352">
        <v>211.98</v>
      </c>
      <c r="E33" s="352">
        <v>98.03</v>
      </c>
      <c r="F33" s="352">
        <v>56.11</v>
      </c>
      <c r="G33" s="352">
        <v>367.78</v>
      </c>
      <c r="H33" s="184">
        <v>54</v>
      </c>
    </row>
    <row r="34" spans="1:8" ht="18.75" customHeight="1">
      <c r="A34" s="110"/>
      <c r="B34" s="109" t="s">
        <v>31</v>
      </c>
      <c r="C34" s="340">
        <v>0.402</v>
      </c>
      <c r="D34" s="340">
        <v>29.445</v>
      </c>
      <c r="E34" s="340">
        <v>24.636</v>
      </c>
      <c r="F34" s="340">
        <v>27.53</v>
      </c>
      <c r="G34" s="340">
        <f>C34+D34+E34+F34</f>
        <v>82.013</v>
      </c>
      <c r="H34" s="173">
        <v>22.975</v>
      </c>
    </row>
    <row r="35" spans="1:8" ht="18.75" customHeight="1">
      <c r="A35" s="110"/>
      <c r="B35" s="117" t="s">
        <v>32</v>
      </c>
      <c r="C35" s="209">
        <v>0.115</v>
      </c>
      <c r="D35" s="209">
        <v>133.25</v>
      </c>
      <c r="E35" s="209">
        <v>54.499</v>
      </c>
      <c r="F35" s="209">
        <v>0.179</v>
      </c>
      <c r="G35" s="209">
        <f>SUM(C35:F35)</f>
        <v>188.043</v>
      </c>
      <c r="H35" s="175">
        <v>15.792</v>
      </c>
    </row>
    <row r="36" spans="1:8" ht="18.75" customHeight="1">
      <c r="A36" s="110"/>
      <c r="B36" s="109" t="s">
        <v>37</v>
      </c>
      <c r="C36" s="343">
        <v>0.615</v>
      </c>
      <c r="D36" s="343">
        <v>22.071</v>
      </c>
      <c r="E36" s="343">
        <v>16.203</v>
      </c>
      <c r="F36" s="343">
        <v>15.253</v>
      </c>
      <c r="G36" s="343">
        <v>54.081</v>
      </c>
      <c r="H36" s="344">
        <v>10.76034</v>
      </c>
    </row>
    <row r="37" spans="1:8" ht="18.75" customHeight="1" thickBot="1">
      <c r="A37" s="104"/>
      <c r="B37" s="105" t="s">
        <v>33</v>
      </c>
      <c r="C37" s="350">
        <v>0.595</v>
      </c>
      <c r="D37" s="350">
        <v>27.209</v>
      </c>
      <c r="E37" s="350">
        <v>2.69</v>
      </c>
      <c r="F37" s="350">
        <v>13.151</v>
      </c>
      <c r="G37" s="350">
        <v>43.645</v>
      </c>
      <c r="H37" s="194">
        <v>4.493</v>
      </c>
    </row>
    <row r="38" spans="1:8" ht="18.75" customHeight="1" thickBot="1">
      <c r="A38" s="458" t="s">
        <v>49</v>
      </c>
      <c r="B38" s="459"/>
      <c r="C38" s="345">
        <f aca="true" t="shared" si="0" ref="C38:H38">C10+C12+C14+SUM(C16:C32)+C33</f>
        <v>193.46889</v>
      </c>
      <c r="D38" s="346">
        <f t="shared" si="0"/>
        <v>2729.82</v>
      </c>
      <c r="E38" s="345">
        <f t="shared" si="0"/>
        <v>3177.7950000000005</v>
      </c>
      <c r="F38" s="346">
        <f t="shared" si="0"/>
        <v>6266.179</v>
      </c>
      <c r="G38" s="345">
        <f t="shared" si="0"/>
        <v>12458.797</v>
      </c>
      <c r="H38" s="347">
        <f t="shared" si="0"/>
        <v>3075.689</v>
      </c>
    </row>
    <row r="39" ht="15.75" customHeight="1">
      <c r="A39" s="18"/>
    </row>
    <row r="40" spans="1:8" ht="15.75" customHeight="1">
      <c r="A40" s="1"/>
      <c r="B40" s="1"/>
      <c r="C40" s="1"/>
      <c r="D40" s="118"/>
      <c r="E40" s="1"/>
      <c r="F40" s="15"/>
      <c r="G40" s="15"/>
      <c r="H40" s="15"/>
    </row>
    <row r="41" spans="1:8" ht="15.75" customHeight="1">
      <c r="A41" s="404" t="s">
        <v>62</v>
      </c>
      <c r="B41" s="404"/>
      <c r="C41" s="404"/>
      <c r="D41" s="404"/>
      <c r="E41" s="404"/>
      <c r="F41" s="15"/>
      <c r="G41" s="15"/>
      <c r="H41" s="15"/>
    </row>
    <row r="42" spans="3:8" ht="15.75" customHeight="1">
      <c r="C42" s="15"/>
      <c r="D42" s="15"/>
      <c r="E42" s="15"/>
      <c r="F42" s="15"/>
      <c r="G42" s="15"/>
      <c r="H42" s="15"/>
    </row>
    <row r="43" spans="3:8" ht="15.75" customHeight="1">
      <c r="C43" s="15"/>
      <c r="D43" s="15"/>
      <c r="E43" s="15"/>
      <c r="F43" s="15"/>
      <c r="G43" s="15"/>
      <c r="H43" s="15"/>
    </row>
    <row r="44" spans="3:8" ht="15.75" customHeight="1">
      <c r="C44" s="15"/>
      <c r="D44" s="15"/>
      <c r="E44" s="15"/>
      <c r="F44" s="15"/>
      <c r="G44" s="15"/>
      <c r="H44" s="15"/>
    </row>
    <row r="45" ht="15.75" customHeight="1"/>
    <row r="46" s="16" customFormat="1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</sheetData>
  <mergeCells count="8">
    <mergeCell ref="A41:E41"/>
    <mergeCell ref="A38:B38"/>
    <mergeCell ref="C6:G6"/>
    <mergeCell ref="A3:H3"/>
    <mergeCell ref="A4:H4"/>
    <mergeCell ref="A6:A8"/>
    <mergeCell ref="B6:B8"/>
    <mergeCell ref="H6:H7"/>
  </mergeCells>
  <printOptions/>
  <pageMargins left="0.3937007874015748" right="0.3937007874015748" top="0.5905511811023623" bottom="0.5905511811023623" header="0.5118110236220472" footer="0.5118110236220472"/>
  <pageSetup horizontalDpi="360" verticalDpi="36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Ramunė Kmieliauskaitė</cp:lastModifiedBy>
  <cp:lastPrinted>2003-06-05T13:13:05Z</cp:lastPrinted>
  <dcterms:created xsi:type="dcterms:W3CDTF">1998-06-18T06:19:58Z</dcterms:created>
  <dcterms:modified xsi:type="dcterms:W3CDTF">2003-06-06T04:46:44Z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177621613</vt:i4>
  </property>
  <property fmtid="{D5CDD505-2E9C-101B-9397-08002B2CF9AE}" pid="3" name="_EmailSubject">
    <vt:lpwstr/>
  </property>
  <property fmtid="{D5CDD505-2E9C-101B-9397-08002B2CF9AE}" pid="4" name="_AuthorEmail">
    <vt:lpwstr>ldha@ldha.lt</vt:lpwstr>
  </property>
  <property fmtid="{D5CDD505-2E9C-101B-9397-08002B2CF9AE}" pid="5" name="_AuthorEmailDisplayName">
    <vt:lpwstr>Asociacija</vt:lpwstr>
  </property>
  <property fmtid="{D5CDD505-2E9C-101B-9397-08002B2CF9AE}" pid="6" name="_ReviewingToolsShownOnce">
    <vt:lpwstr/>
  </property>
</Properties>
</file>