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F:\25_Šilumos suvartojimas daugiabuciuose\2018_02\"/>
    </mc:Choice>
  </mc:AlternateContent>
  <xr:revisionPtr revIDLastSave="0" documentId="13_ncr:1_{E99A9300-4B15-4AAD-833B-8A597959987B}" xr6:coauthVersionLast="28" xr6:coauthVersionMax="28" xr10:uidLastSave="{00000000-0000-0000-0000-000000000000}"/>
  <bookViews>
    <workbookView xWindow="0" yWindow="0" windowWidth="28800" windowHeight="12360" xr2:uid="{00000000-000D-0000-FFFF-FFFF00000000}"/>
  </bookViews>
  <sheets>
    <sheet name="Imone" sheetId="1" r:id="rId1"/>
  </sheets>
  <definedNames>
    <definedName name="_xlnm._FilterDatabase" localSheetId="0" hidden="1">Imone!$C$5:$Z$60</definedName>
    <definedName name="_xlnm.Print_Titles" localSheetId="0">Imone!$3:$3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71" i="1"/>
  <c r="G88" i="1"/>
  <c r="G90" i="1"/>
  <c r="G110" i="1"/>
  <c r="G120" i="1"/>
  <c r="G123" i="1"/>
  <c r="G126" i="1"/>
  <c r="G357" i="1"/>
  <c r="G375" i="1"/>
  <c r="G378" i="1"/>
  <c r="G393" i="1"/>
  <c r="G396" i="1"/>
  <c r="G402" i="1"/>
  <c r="G412" i="1"/>
  <c r="G424" i="1"/>
  <c r="G425" i="1"/>
  <c r="G427" i="1"/>
  <c r="G561" i="1"/>
  <c r="G562" i="1"/>
  <c r="G563" i="1"/>
  <c r="G564" i="1"/>
  <c r="G565" i="1"/>
  <c r="G566" i="1"/>
  <c r="G567" i="1"/>
  <c r="G568" i="1"/>
  <c r="G573" i="1"/>
  <c r="G575" i="1"/>
  <c r="G798" i="1"/>
  <c r="G800" i="1"/>
  <c r="G821" i="1"/>
  <c r="G826" i="1"/>
  <c r="G832" i="1"/>
  <c r="G836" i="1"/>
  <c r="G851" i="1"/>
  <c r="G895" i="1"/>
  <c r="G919" i="1"/>
  <c r="G941" i="1"/>
  <c r="Z1001" i="1" l="1"/>
  <c r="Z979" i="1"/>
  <c r="Z898" i="1"/>
  <c r="Z886" i="1"/>
  <c r="Z865" i="1"/>
  <c r="Z818" i="1"/>
  <c r="Z805" i="1"/>
  <c r="Z926" i="1"/>
  <c r="Z796" i="1"/>
  <c r="Z793" i="1"/>
  <c r="Z72" i="1"/>
  <c r="Z136" i="1"/>
  <c r="Z147" i="1"/>
  <c r="Z162" i="1"/>
  <c r="Z199" i="1"/>
  <c r="Z207" i="1"/>
  <c r="Z218" i="1"/>
  <c r="Z208" i="1"/>
  <c r="Z214" i="1"/>
  <c r="Z329" i="1"/>
  <c r="Z324" i="1"/>
  <c r="Z345" i="1"/>
  <c r="Z331" i="1"/>
  <c r="Z352" i="1"/>
  <c r="Z353" i="1"/>
  <c r="Z347" i="1"/>
  <c r="Z355" i="1"/>
  <c r="Z366" i="1"/>
  <c r="Z372" i="1"/>
  <c r="Z550" i="1"/>
  <c r="Z530" i="1"/>
  <c r="Z542" i="1"/>
  <c r="Z549" i="1"/>
  <c r="Z535" i="1"/>
  <c r="Z534" i="1"/>
  <c r="Z541" i="1"/>
  <c r="Z528" i="1"/>
  <c r="Z536" i="1"/>
  <c r="Z544" i="1"/>
  <c r="Z21" i="1"/>
  <c r="X72" i="1"/>
  <c r="X136" i="1"/>
  <c r="X147" i="1"/>
  <c r="X162" i="1"/>
  <c r="X199" i="1"/>
  <c r="X207" i="1"/>
  <c r="X218" i="1"/>
  <c r="X208" i="1"/>
  <c r="X214" i="1"/>
  <c r="X329" i="1"/>
  <c r="X324" i="1"/>
  <c r="X345" i="1"/>
  <c r="X331" i="1"/>
  <c r="X352" i="1"/>
  <c r="X353" i="1"/>
  <c r="X347" i="1"/>
  <c r="X355" i="1"/>
  <c r="X366" i="1"/>
  <c r="X372" i="1"/>
  <c r="X550" i="1"/>
  <c r="X530" i="1"/>
  <c r="X542" i="1"/>
  <c r="X549" i="1"/>
  <c r="X535" i="1"/>
  <c r="X534" i="1"/>
  <c r="X541" i="1"/>
  <c r="X528" i="1"/>
  <c r="X536" i="1"/>
  <c r="X544" i="1"/>
  <c r="X1001" i="1"/>
  <c r="X979" i="1"/>
  <c r="X898" i="1"/>
  <c r="X886" i="1"/>
  <c r="X865" i="1"/>
  <c r="X818" i="1"/>
  <c r="X805" i="1"/>
  <c r="X926" i="1"/>
  <c r="X796" i="1"/>
  <c r="X793" i="1"/>
  <c r="X21" i="1"/>
  <c r="G26" i="1" l="1"/>
  <c r="G36" i="1"/>
  <c r="G42" i="1"/>
  <c r="G47" i="1"/>
  <c r="G49" i="1"/>
  <c r="G54" i="1"/>
  <c r="G84" i="1"/>
  <c r="G93" i="1"/>
  <c r="G97" i="1"/>
  <c r="G260" i="1"/>
  <c r="G266" i="1"/>
  <c r="G272" i="1"/>
  <c r="G279" i="1"/>
  <c r="G285" i="1"/>
  <c r="G288" i="1"/>
  <c r="G293" i="1"/>
  <c r="G305" i="1"/>
  <c r="G308" i="1"/>
  <c r="G309" i="1"/>
  <c r="G652" i="1"/>
  <c r="G656" i="1"/>
  <c r="G659" i="1"/>
  <c r="G660" i="1"/>
  <c r="G670" i="1"/>
  <c r="G672" i="1"/>
  <c r="G675" i="1"/>
  <c r="G679" i="1"/>
  <c r="G685" i="1"/>
  <c r="G703" i="1"/>
  <c r="G812" i="1"/>
  <c r="G816" i="1"/>
  <c r="G824" i="1"/>
  <c r="G829" i="1"/>
  <c r="G847" i="1"/>
  <c r="G861" i="1"/>
  <c r="G879" i="1"/>
  <c r="G881" i="1"/>
  <c r="G894" i="1"/>
  <c r="G985" i="1"/>
  <c r="G167" i="1"/>
  <c r="G187" i="1"/>
  <c r="G189" i="1"/>
  <c r="G196" i="1"/>
  <c r="G216" i="1"/>
  <c r="G217" i="1"/>
  <c r="G226" i="1"/>
  <c r="G230" i="1"/>
  <c r="G235" i="1"/>
  <c r="G360" i="1"/>
  <c r="G410" i="1"/>
  <c r="G411" i="1"/>
  <c r="G413" i="1"/>
  <c r="G414" i="1"/>
  <c r="G416" i="1"/>
  <c r="G429" i="1"/>
  <c r="G431" i="1"/>
  <c r="G433" i="1"/>
  <c r="G442" i="1"/>
  <c r="G588" i="1"/>
  <c r="G589" i="1"/>
  <c r="G590" i="1"/>
  <c r="G591" i="1"/>
  <c r="G597" i="1"/>
  <c r="G599" i="1"/>
  <c r="G601" i="1"/>
  <c r="G610" i="1"/>
  <c r="G614" i="1"/>
  <c r="G618" i="1"/>
  <c r="G859" i="1"/>
  <c r="G873" i="1"/>
  <c r="G883" i="1"/>
  <c r="G885" i="1"/>
  <c r="G888" i="1"/>
  <c r="G931" i="1"/>
  <c r="G936" i="1"/>
  <c r="G939" i="1"/>
  <c r="G953" i="1"/>
  <c r="G1018" i="1"/>
  <c r="V985" i="1" l="1"/>
  <c r="Y985" i="1" s="1"/>
  <c r="Z985" i="1" s="1"/>
  <c r="M985" i="1"/>
  <c r="V894" i="1"/>
  <c r="Y894" i="1" s="1"/>
  <c r="Z894" i="1" s="1"/>
  <c r="M894" i="1"/>
  <c r="V881" i="1"/>
  <c r="Y881" i="1" s="1"/>
  <c r="Z881" i="1" s="1"/>
  <c r="M881" i="1"/>
  <c r="V879" i="1"/>
  <c r="X879" i="1" s="1"/>
  <c r="M879" i="1"/>
  <c r="V861" i="1"/>
  <c r="X861" i="1" s="1"/>
  <c r="M861" i="1"/>
  <c r="V847" i="1"/>
  <c r="Y847" i="1" s="1"/>
  <c r="Z847" i="1" s="1"/>
  <c r="M847" i="1"/>
  <c r="V829" i="1"/>
  <c r="Y829" i="1" s="1"/>
  <c r="Z829" i="1" s="1"/>
  <c r="M829" i="1"/>
  <c r="V824" i="1"/>
  <c r="Y824" i="1" s="1"/>
  <c r="Z824" i="1" s="1"/>
  <c r="M824" i="1"/>
  <c r="V816" i="1"/>
  <c r="X816" i="1" s="1"/>
  <c r="M816" i="1"/>
  <c r="V812" i="1"/>
  <c r="Y812" i="1" s="1"/>
  <c r="Z812" i="1" s="1"/>
  <c r="M812" i="1"/>
  <c r="V703" i="1"/>
  <c r="X703" i="1" s="1"/>
  <c r="M703" i="1"/>
  <c r="V685" i="1"/>
  <c r="X685" i="1" s="1"/>
  <c r="M685" i="1"/>
  <c r="V679" i="1"/>
  <c r="X679" i="1" s="1"/>
  <c r="M679" i="1"/>
  <c r="V675" i="1"/>
  <c r="Y675" i="1" s="1"/>
  <c r="Z675" i="1" s="1"/>
  <c r="M675" i="1"/>
  <c r="V672" i="1"/>
  <c r="X672" i="1" s="1"/>
  <c r="M672" i="1"/>
  <c r="V670" i="1"/>
  <c r="Y670" i="1" s="1"/>
  <c r="Z670" i="1" s="1"/>
  <c r="M670" i="1"/>
  <c r="V660" i="1"/>
  <c r="X660" i="1" s="1"/>
  <c r="M660" i="1"/>
  <c r="V659" i="1"/>
  <c r="Y659" i="1" s="1"/>
  <c r="Z659" i="1" s="1"/>
  <c r="M659" i="1"/>
  <c r="V656" i="1"/>
  <c r="X656" i="1" s="1"/>
  <c r="M656" i="1"/>
  <c r="V652" i="1"/>
  <c r="Y652" i="1" s="1"/>
  <c r="Z652" i="1" s="1"/>
  <c r="M652" i="1"/>
  <c r="V309" i="1"/>
  <c r="X309" i="1" s="1"/>
  <c r="M309" i="1"/>
  <c r="V308" i="1"/>
  <c r="Y308" i="1" s="1"/>
  <c r="Z308" i="1" s="1"/>
  <c r="M308" i="1"/>
  <c r="V305" i="1"/>
  <c r="X305" i="1" s="1"/>
  <c r="M305" i="1"/>
  <c r="V293" i="1"/>
  <c r="Y293" i="1" s="1"/>
  <c r="Z293" i="1" s="1"/>
  <c r="M293" i="1"/>
  <c r="V288" i="1"/>
  <c r="X288" i="1" s="1"/>
  <c r="M288" i="1"/>
  <c r="V285" i="1"/>
  <c r="Y285" i="1" s="1"/>
  <c r="Z285" i="1" s="1"/>
  <c r="M285" i="1"/>
  <c r="V279" i="1"/>
  <c r="X279" i="1" s="1"/>
  <c r="M279" i="1"/>
  <c r="V272" i="1"/>
  <c r="X272" i="1" s="1"/>
  <c r="M272" i="1"/>
  <c r="V266" i="1"/>
  <c r="X266" i="1" s="1"/>
  <c r="M266" i="1"/>
  <c r="V260" i="1"/>
  <c r="Y260" i="1" s="1"/>
  <c r="Z260" i="1" s="1"/>
  <c r="M260" i="1"/>
  <c r="V97" i="1"/>
  <c r="X97" i="1" s="1"/>
  <c r="M97" i="1"/>
  <c r="V93" i="1"/>
  <c r="Y93" i="1" s="1"/>
  <c r="Z93" i="1" s="1"/>
  <c r="M93" i="1"/>
  <c r="V84" i="1"/>
  <c r="X84" i="1" s="1"/>
  <c r="M84" i="1"/>
  <c r="V54" i="1"/>
  <c r="Y54" i="1" s="1"/>
  <c r="Z54" i="1" s="1"/>
  <c r="M54" i="1"/>
  <c r="V49" i="1"/>
  <c r="X49" i="1" s="1"/>
  <c r="M49" i="1"/>
  <c r="V47" i="1"/>
  <c r="Y47" i="1" s="1"/>
  <c r="Z47" i="1" s="1"/>
  <c r="M47" i="1"/>
  <c r="V42" i="1"/>
  <c r="X42" i="1" s="1"/>
  <c r="M42" i="1"/>
  <c r="V36" i="1"/>
  <c r="Y36" i="1" s="1"/>
  <c r="Z36" i="1" s="1"/>
  <c r="M36" i="1"/>
  <c r="V26" i="1"/>
  <c r="X26" i="1" s="1"/>
  <c r="M26" i="1"/>
  <c r="V23" i="1"/>
  <c r="Y23" i="1" s="1"/>
  <c r="Z23" i="1" s="1"/>
  <c r="M23" i="1"/>
  <c r="G23" i="1"/>
  <c r="X293" i="1" l="1"/>
  <c r="X93" i="1"/>
  <c r="Y266" i="1"/>
  <c r="Z266" i="1" s="1"/>
  <c r="Y685" i="1"/>
  <c r="Z685" i="1" s="1"/>
  <c r="Y879" i="1"/>
  <c r="Z879" i="1" s="1"/>
  <c r="Y861" i="1"/>
  <c r="Z861" i="1" s="1"/>
  <c r="Y272" i="1"/>
  <c r="Z272" i="1" s="1"/>
  <c r="Y309" i="1"/>
  <c r="Z309" i="1" s="1"/>
  <c r="X881" i="1"/>
  <c r="Y42" i="1"/>
  <c r="Z42" i="1" s="1"/>
  <c r="Y679" i="1"/>
  <c r="Z679" i="1" s="1"/>
  <c r="X23" i="1"/>
  <c r="X670" i="1"/>
  <c r="X829" i="1"/>
  <c r="X47" i="1"/>
  <c r="Y84" i="1"/>
  <c r="Z84" i="1" s="1"/>
  <c r="X652" i="1"/>
  <c r="Y660" i="1"/>
  <c r="Z660" i="1" s="1"/>
  <c r="X824" i="1"/>
  <c r="Y288" i="1"/>
  <c r="Z288" i="1" s="1"/>
  <c r="Y816" i="1"/>
  <c r="Z816" i="1" s="1"/>
  <c r="Y26" i="1"/>
  <c r="Z26" i="1" s="1"/>
  <c r="X36" i="1"/>
  <c r="Y49" i="1"/>
  <c r="Z49" i="1" s="1"/>
  <c r="X54" i="1"/>
  <c r="Y97" i="1"/>
  <c r="Z97" i="1" s="1"/>
  <c r="X260" i="1"/>
  <c r="Y279" i="1"/>
  <c r="Z279" i="1" s="1"/>
  <c r="X285" i="1"/>
  <c r="Y305" i="1"/>
  <c r="Z305" i="1" s="1"/>
  <c r="X308" i="1"/>
  <c r="Y656" i="1"/>
  <c r="Z656" i="1" s="1"/>
  <c r="X659" i="1"/>
  <c r="Y672" i="1"/>
  <c r="Z672" i="1" s="1"/>
  <c r="X675" i="1"/>
  <c r="Y703" i="1"/>
  <c r="Z703" i="1" s="1"/>
  <c r="X812" i="1"/>
  <c r="X847" i="1"/>
  <c r="X894" i="1"/>
  <c r="X985" i="1"/>
  <c r="V917" i="1" l="1"/>
  <c r="Y917" i="1" s="1"/>
  <c r="Z917" i="1" s="1"/>
  <c r="M917" i="1"/>
  <c r="V969" i="1"/>
  <c r="Y969" i="1" s="1"/>
  <c r="Z969" i="1" s="1"/>
  <c r="M969" i="1"/>
  <c r="V962" i="1"/>
  <c r="Y962" i="1" s="1"/>
  <c r="Z962" i="1" s="1"/>
  <c r="M962" i="1"/>
  <c r="V902" i="1"/>
  <c r="Y902" i="1" s="1"/>
  <c r="Z902" i="1" s="1"/>
  <c r="M902" i="1"/>
  <c r="V968" i="1"/>
  <c r="Y968" i="1" s="1"/>
  <c r="Z968" i="1" s="1"/>
  <c r="M968" i="1"/>
  <c r="V912" i="1"/>
  <c r="Y912" i="1" s="1"/>
  <c r="Z912" i="1" s="1"/>
  <c r="M912" i="1"/>
  <c r="V893" i="1"/>
  <c r="X893" i="1" s="1"/>
  <c r="M893" i="1"/>
  <c r="V1017" i="1"/>
  <c r="Y1017" i="1" s="1"/>
  <c r="Z1017" i="1" s="1"/>
  <c r="M1017" i="1"/>
  <c r="V945" i="1"/>
  <c r="Y945" i="1" s="1"/>
  <c r="Z945" i="1" s="1"/>
  <c r="M945" i="1"/>
  <c r="V737" i="1"/>
  <c r="Y737" i="1" s="1"/>
  <c r="Z737" i="1" s="1"/>
  <c r="M737" i="1"/>
  <c r="V757" i="1"/>
  <c r="Y757" i="1" s="1"/>
  <c r="Z757" i="1" s="1"/>
  <c r="M757" i="1"/>
  <c r="V758" i="1"/>
  <c r="Y758" i="1" s="1"/>
  <c r="Z758" i="1" s="1"/>
  <c r="M758" i="1"/>
  <c r="V740" i="1"/>
  <c r="Y740" i="1" s="1"/>
  <c r="Z740" i="1" s="1"/>
  <c r="M740" i="1"/>
  <c r="V769" i="1"/>
  <c r="Y769" i="1" s="1"/>
  <c r="Z769" i="1" s="1"/>
  <c r="M769" i="1"/>
  <c r="V741" i="1"/>
  <c r="X741" i="1" s="1"/>
  <c r="M741" i="1"/>
  <c r="V764" i="1"/>
  <c r="Y764" i="1" s="1"/>
  <c r="Z764" i="1" s="1"/>
  <c r="M764" i="1"/>
  <c r="V762" i="1"/>
  <c r="Y762" i="1" s="1"/>
  <c r="Z762" i="1" s="1"/>
  <c r="M762" i="1"/>
  <c r="V756" i="1"/>
  <c r="Y756" i="1" s="1"/>
  <c r="Z756" i="1" s="1"/>
  <c r="M756" i="1"/>
  <c r="V763" i="1"/>
  <c r="Y763" i="1" s="1"/>
  <c r="Z763" i="1" s="1"/>
  <c r="M763" i="1"/>
  <c r="V449" i="1"/>
  <c r="Y449" i="1" s="1"/>
  <c r="Z449" i="1" s="1"/>
  <c r="M449" i="1"/>
  <c r="V383" i="1"/>
  <c r="Y383" i="1" s="1"/>
  <c r="Z383" i="1" s="1"/>
  <c r="M383" i="1"/>
  <c r="V394" i="1"/>
  <c r="Y394" i="1" s="1"/>
  <c r="Z394" i="1" s="1"/>
  <c r="M394" i="1"/>
  <c r="V368" i="1"/>
  <c r="X368" i="1" s="1"/>
  <c r="M368" i="1"/>
  <c r="V367" i="1"/>
  <c r="Y367" i="1" s="1"/>
  <c r="Z367" i="1" s="1"/>
  <c r="M367" i="1"/>
  <c r="V441" i="1"/>
  <c r="Y441" i="1" s="1"/>
  <c r="Z441" i="1" s="1"/>
  <c r="M441" i="1"/>
  <c r="V434" i="1"/>
  <c r="Y434" i="1" s="1"/>
  <c r="Z434" i="1" s="1"/>
  <c r="M434" i="1"/>
  <c r="V391" i="1"/>
  <c r="Y391" i="1" s="1"/>
  <c r="Z391" i="1" s="1"/>
  <c r="M391" i="1"/>
  <c r="V438" i="1"/>
  <c r="Y438" i="1" s="1"/>
  <c r="Z438" i="1" s="1"/>
  <c r="M438" i="1"/>
  <c r="V451" i="1"/>
  <c r="Y451" i="1" s="1"/>
  <c r="Z451" i="1" s="1"/>
  <c r="M451" i="1"/>
  <c r="V165" i="1"/>
  <c r="Y165" i="1" s="1"/>
  <c r="Z165" i="1" s="1"/>
  <c r="M165" i="1"/>
  <c r="V161" i="1"/>
  <c r="X161" i="1" s="1"/>
  <c r="M161" i="1"/>
  <c r="V173" i="1"/>
  <c r="X173" i="1" s="1"/>
  <c r="M173" i="1"/>
  <c r="V168" i="1"/>
  <c r="Y168" i="1" s="1"/>
  <c r="Z168" i="1" s="1"/>
  <c r="M168" i="1"/>
  <c r="V24" i="1"/>
  <c r="Y24" i="1" s="1"/>
  <c r="Z24" i="1" s="1"/>
  <c r="M24" i="1"/>
  <c r="V182" i="1"/>
  <c r="Y182" i="1" s="1"/>
  <c r="Z182" i="1" s="1"/>
  <c r="M182" i="1"/>
  <c r="V178" i="1"/>
  <c r="Y178" i="1" s="1"/>
  <c r="Z178" i="1" s="1"/>
  <c r="M178" i="1"/>
  <c r="V107" i="1"/>
  <c r="Y107" i="1" s="1"/>
  <c r="Z107" i="1" s="1"/>
  <c r="M107" i="1"/>
  <c r="V169" i="1"/>
  <c r="Y169" i="1" s="1"/>
  <c r="Z169" i="1" s="1"/>
  <c r="M169" i="1"/>
  <c r="V115" i="1"/>
  <c r="Y115" i="1" s="1"/>
  <c r="Z115" i="1" s="1"/>
  <c r="M115" i="1"/>
  <c r="X902" i="1" l="1"/>
  <c r="Y161" i="1"/>
  <c r="Z161" i="1" s="1"/>
  <c r="X438" i="1"/>
  <c r="X115" i="1"/>
  <c r="X169" i="1"/>
  <c r="X758" i="1"/>
  <c r="Y893" i="1"/>
  <c r="Z893" i="1" s="1"/>
  <c r="X178" i="1"/>
  <c r="X394" i="1"/>
  <c r="Y741" i="1"/>
  <c r="Z741" i="1" s="1"/>
  <c r="Y173" i="1"/>
  <c r="Z173" i="1" s="1"/>
  <c r="X165" i="1"/>
  <c r="Y368" i="1"/>
  <c r="Z368" i="1" s="1"/>
  <c r="X449" i="1"/>
  <c r="X182" i="1"/>
  <c r="X24" i="1"/>
  <c r="X391" i="1"/>
  <c r="X434" i="1"/>
  <c r="X763" i="1"/>
  <c r="X756" i="1"/>
  <c r="X757" i="1"/>
  <c r="X737" i="1"/>
  <c r="X962" i="1"/>
  <c r="X969" i="1"/>
  <c r="X367" i="1"/>
  <c r="X764" i="1"/>
  <c r="X1017" i="1"/>
  <c r="X769" i="1"/>
  <c r="X912" i="1"/>
  <c r="X107" i="1"/>
  <c r="X168" i="1"/>
  <c r="X451" i="1"/>
  <c r="X441" i="1"/>
  <c r="X383" i="1"/>
  <c r="X762" i="1"/>
  <c r="X740" i="1"/>
  <c r="X945" i="1"/>
  <c r="X968" i="1"/>
  <c r="X917" i="1"/>
  <c r="U978" i="1" l="1"/>
  <c r="T978" i="1"/>
  <c r="V978" i="1" s="1"/>
  <c r="Y978" i="1" s="1"/>
  <c r="Z978" i="1" s="1"/>
  <c r="M978" i="1"/>
  <c r="U977" i="1"/>
  <c r="T977" i="1"/>
  <c r="M977" i="1"/>
  <c r="U956" i="1"/>
  <c r="T956" i="1"/>
  <c r="M956" i="1"/>
  <c r="U949" i="1"/>
  <c r="T949" i="1"/>
  <c r="M949" i="1"/>
  <c r="U942" i="1"/>
  <c r="T942" i="1"/>
  <c r="V942" i="1" s="1"/>
  <c r="Y942" i="1" s="1"/>
  <c r="Z942" i="1" s="1"/>
  <c r="M942" i="1"/>
  <c r="U922" i="1"/>
  <c r="T922" i="1"/>
  <c r="M922" i="1"/>
  <c r="U915" i="1"/>
  <c r="T915" i="1"/>
  <c r="V915" i="1" s="1"/>
  <c r="M915" i="1"/>
  <c r="U884" i="1"/>
  <c r="T884" i="1"/>
  <c r="M884" i="1"/>
  <c r="U867" i="1"/>
  <c r="T867" i="1"/>
  <c r="M867" i="1"/>
  <c r="U866" i="1"/>
  <c r="T866" i="1"/>
  <c r="M866" i="1"/>
  <c r="U649" i="1"/>
  <c r="T649" i="1"/>
  <c r="M649" i="1"/>
  <c r="U641" i="1"/>
  <c r="T641" i="1"/>
  <c r="M641" i="1"/>
  <c r="U636" i="1"/>
  <c r="T636" i="1"/>
  <c r="M636" i="1"/>
  <c r="U624" i="1"/>
  <c r="T624" i="1"/>
  <c r="M624" i="1"/>
  <c r="U617" i="1"/>
  <c r="T617" i="1"/>
  <c r="M617" i="1"/>
  <c r="U602" i="1"/>
  <c r="T602" i="1"/>
  <c r="M602" i="1"/>
  <c r="U593" i="1"/>
  <c r="T593" i="1"/>
  <c r="V593" i="1" s="1"/>
  <c r="Y593" i="1" s="1"/>
  <c r="Z593" i="1" s="1"/>
  <c r="M593" i="1"/>
  <c r="U579" i="1"/>
  <c r="T579" i="1"/>
  <c r="M579" i="1"/>
  <c r="U558" i="1"/>
  <c r="T558" i="1"/>
  <c r="M558" i="1"/>
  <c r="U553" i="1"/>
  <c r="T553" i="1"/>
  <c r="M553" i="1"/>
  <c r="U446" i="1"/>
  <c r="T446" i="1"/>
  <c r="V446" i="1" s="1"/>
  <c r="Y446" i="1" s="1"/>
  <c r="Z446" i="1" s="1"/>
  <c r="M446" i="1"/>
  <c r="U445" i="1"/>
  <c r="T445" i="1"/>
  <c r="M445" i="1"/>
  <c r="U423" i="1"/>
  <c r="T423" i="1"/>
  <c r="M423" i="1"/>
  <c r="U422" i="1"/>
  <c r="T422" i="1"/>
  <c r="M422" i="1"/>
  <c r="U399" i="1"/>
  <c r="T399" i="1"/>
  <c r="V399" i="1" s="1"/>
  <c r="Y399" i="1" s="1"/>
  <c r="Z399" i="1" s="1"/>
  <c r="M399" i="1"/>
  <c r="U376" i="1"/>
  <c r="T376" i="1"/>
  <c r="M376" i="1"/>
  <c r="U373" i="1"/>
  <c r="T373" i="1"/>
  <c r="M373" i="1"/>
  <c r="U350" i="1"/>
  <c r="T350" i="1"/>
  <c r="M350" i="1"/>
  <c r="U330" i="1"/>
  <c r="T330" i="1"/>
  <c r="V330" i="1" s="1"/>
  <c r="Y330" i="1" s="1"/>
  <c r="Z330" i="1" s="1"/>
  <c r="M330" i="1"/>
  <c r="U318" i="1"/>
  <c r="T318" i="1"/>
  <c r="M318" i="1"/>
  <c r="G318" i="1"/>
  <c r="U139" i="1"/>
  <c r="T139" i="1"/>
  <c r="M139" i="1"/>
  <c r="G139" i="1"/>
  <c r="U138" i="1"/>
  <c r="T138" i="1"/>
  <c r="M138" i="1"/>
  <c r="G138" i="1"/>
  <c r="U135" i="1"/>
  <c r="T135" i="1"/>
  <c r="M135" i="1"/>
  <c r="G135" i="1"/>
  <c r="U132" i="1"/>
  <c r="T132" i="1"/>
  <c r="M132" i="1"/>
  <c r="G132" i="1"/>
  <c r="U99" i="1"/>
  <c r="T99" i="1"/>
  <c r="M99" i="1"/>
  <c r="G99" i="1"/>
  <c r="U83" i="1"/>
  <c r="T83" i="1"/>
  <c r="M83" i="1"/>
  <c r="G83" i="1"/>
  <c r="U77" i="1"/>
  <c r="T77" i="1"/>
  <c r="M77" i="1"/>
  <c r="G77" i="1"/>
  <c r="U74" i="1"/>
  <c r="T74" i="1"/>
  <c r="M74" i="1"/>
  <c r="G74" i="1"/>
  <c r="U69" i="1"/>
  <c r="T69" i="1"/>
  <c r="M69" i="1"/>
  <c r="G69" i="1"/>
  <c r="U56" i="1"/>
  <c r="V56" i="1" s="1"/>
  <c r="T56" i="1"/>
  <c r="M56" i="1"/>
  <c r="G56" i="1"/>
  <c r="V636" i="1" l="1"/>
  <c r="Y636" i="1" s="1"/>
  <c r="Z636" i="1" s="1"/>
  <c r="V949" i="1"/>
  <c r="V350" i="1"/>
  <c r="X350" i="1" s="1"/>
  <c r="V553" i="1"/>
  <c r="X553" i="1" s="1"/>
  <c r="V641" i="1"/>
  <c r="X641" i="1" s="1"/>
  <c r="V74" i="1"/>
  <c r="Y74" i="1" s="1"/>
  <c r="Z74" i="1" s="1"/>
  <c r="V77" i="1"/>
  <c r="X77" i="1" s="1"/>
  <c r="V83" i="1"/>
  <c r="Y83" i="1" s="1"/>
  <c r="Z83" i="1" s="1"/>
  <c r="V99" i="1"/>
  <c r="X99" i="1" s="1"/>
  <c r="V132" i="1"/>
  <c r="Y132" i="1" s="1"/>
  <c r="Z132" i="1" s="1"/>
  <c r="V135" i="1"/>
  <c r="X135" i="1" s="1"/>
  <c r="V138" i="1"/>
  <c r="Y138" i="1" s="1"/>
  <c r="Z138" i="1" s="1"/>
  <c r="V139" i="1"/>
  <c r="X139" i="1" s="1"/>
  <c r="V318" i="1"/>
  <c r="X318" i="1" s="1"/>
  <c r="V69" i="1"/>
  <c r="X69" i="1" s="1"/>
  <c r="V423" i="1"/>
  <c r="Y423" i="1" s="1"/>
  <c r="Z423" i="1" s="1"/>
  <c r="V445" i="1"/>
  <c r="Y445" i="1" s="1"/>
  <c r="Z445" i="1" s="1"/>
  <c r="V617" i="1"/>
  <c r="X617" i="1" s="1"/>
  <c r="V624" i="1"/>
  <c r="X624" i="1" s="1"/>
  <c r="V867" i="1"/>
  <c r="Y867" i="1" s="1"/>
  <c r="Z867" i="1" s="1"/>
  <c r="V373" i="1"/>
  <c r="X373" i="1" s="1"/>
  <c r="V376" i="1"/>
  <c r="Y376" i="1" s="1"/>
  <c r="Z376" i="1" s="1"/>
  <c r="V602" i="1"/>
  <c r="X602" i="1" s="1"/>
  <c r="V649" i="1"/>
  <c r="X649" i="1" s="1"/>
  <c r="V866" i="1"/>
  <c r="Y866" i="1" s="1"/>
  <c r="Z866" i="1" s="1"/>
  <c r="V922" i="1"/>
  <c r="Y922" i="1" s="1"/>
  <c r="Z922" i="1" s="1"/>
  <c r="V422" i="1"/>
  <c r="Y422" i="1" s="1"/>
  <c r="Z422" i="1" s="1"/>
  <c r="V558" i="1"/>
  <c r="X558" i="1" s="1"/>
  <c r="V579" i="1"/>
  <c r="Y579" i="1" s="1"/>
  <c r="Z579" i="1" s="1"/>
  <c r="V884" i="1"/>
  <c r="Y884" i="1" s="1"/>
  <c r="Z884" i="1" s="1"/>
  <c r="V956" i="1"/>
  <c r="X956" i="1" s="1"/>
  <c r="V977" i="1"/>
  <c r="Y977" i="1" s="1"/>
  <c r="Z977" i="1" s="1"/>
  <c r="Y69" i="1"/>
  <c r="Z69" i="1" s="1"/>
  <c r="Y350" i="1"/>
  <c r="Z350" i="1" s="1"/>
  <c r="X915" i="1"/>
  <c r="Y915" i="1"/>
  <c r="Z915" i="1" s="1"/>
  <c r="Y56" i="1"/>
  <c r="Z56" i="1" s="1"/>
  <c r="X56" i="1"/>
  <c r="Y77" i="1"/>
  <c r="Z77" i="1" s="1"/>
  <c r="Y949" i="1"/>
  <c r="Z949" i="1" s="1"/>
  <c r="X949" i="1"/>
  <c r="X422" i="1"/>
  <c r="X330" i="1"/>
  <c r="X399" i="1"/>
  <c r="X446" i="1"/>
  <c r="X593" i="1"/>
  <c r="X636" i="1"/>
  <c r="X942" i="1"/>
  <c r="X978" i="1"/>
  <c r="Y956" i="1" l="1"/>
  <c r="Z956" i="1" s="1"/>
  <c r="X83" i="1"/>
  <c r="Y602" i="1"/>
  <c r="Z602" i="1" s="1"/>
  <c r="Y135" i="1"/>
  <c r="Z135" i="1" s="1"/>
  <c r="Y624" i="1"/>
  <c r="Z624" i="1" s="1"/>
  <c r="Y553" i="1"/>
  <c r="Z553" i="1" s="1"/>
  <c r="X138" i="1"/>
  <c r="Y641" i="1"/>
  <c r="Z641" i="1" s="1"/>
  <c r="X423" i="1"/>
  <c r="Y558" i="1"/>
  <c r="Z558" i="1" s="1"/>
  <c r="Y139" i="1"/>
  <c r="Z139" i="1" s="1"/>
  <c r="X977" i="1"/>
  <c r="Y318" i="1"/>
  <c r="Z318" i="1" s="1"/>
  <c r="X74" i="1"/>
  <c r="X132" i="1"/>
  <c r="Y99" i="1"/>
  <c r="Z99" i="1" s="1"/>
  <c r="Y617" i="1"/>
  <c r="Z617" i="1" s="1"/>
  <c r="X922" i="1"/>
  <c r="X884" i="1"/>
  <c r="X376" i="1"/>
  <c r="X866" i="1"/>
  <c r="X445" i="1"/>
  <c r="Y373" i="1"/>
  <c r="Z373" i="1" s="1"/>
  <c r="X579" i="1"/>
  <c r="X867" i="1"/>
  <c r="Y649" i="1"/>
  <c r="Z649" i="1" s="1"/>
  <c r="V1018" i="1" l="1"/>
  <c r="X1018" i="1" s="1"/>
  <c r="V953" i="1"/>
  <c r="X953" i="1" s="1"/>
  <c r="V939" i="1"/>
  <c r="X939" i="1" s="1"/>
  <c r="V936" i="1"/>
  <c r="X936" i="1" s="1"/>
  <c r="V931" i="1"/>
  <c r="X931" i="1" s="1"/>
  <c r="V888" i="1"/>
  <c r="X888" i="1" s="1"/>
  <c r="V885" i="1"/>
  <c r="X885" i="1" s="1"/>
  <c r="V883" i="1"/>
  <c r="X883" i="1" s="1"/>
  <c r="V873" i="1"/>
  <c r="X873" i="1" s="1"/>
  <c r="V859" i="1"/>
  <c r="X859" i="1" s="1"/>
  <c r="V618" i="1"/>
  <c r="X618" i="1" s="1"/>
  <c r="V614" i="1"/>
  <c r="X614" i="1" s="1"/>
  <c r="V610" i="1"/>
  <c r="X610" i="1" s="1"/>
  <c r="V601" i="1"/>
  <c r="X601" i="1" s="1"/>
  <c r="V599" i="1"/>
  <c r="Y599" i="1" s="1"/>
  <c r="Z599" i="1" s="1"/>
  <c r="V597" i="1"/>
  <c r="Y597" i="1" s="1"/>
  <c r="Z597" i="1" s="1"/>
  <c r="V591" i="1"/>
  <c r="Y591" i="1" s="1"/>
  <c r="Z591" i="1" s="1"/>
  <c r="V590" i="1"/>
  <c r="Y590" i="1" s="1"/>
  <c r="Z590" i="1" s="1"/>
  <c r="V589" i="1"/>
  <c r="Y589" i="1" s="1"/>
  <c r="Z589" i="1" s="1"/>
  <c r="V588" i="1"/>
  <c r="Y588" i="1" s="1"/>
  <c r="Z588" i="1" s="1"/>
  <c r="V442" i="1"/>
  <c r="Y442" i="1" s="1"/>
  <c r="Z442" i="1" s="1"/>
  <c r="V433" i="1"/>
  <c r="Y433" i="1" s="1"/>
  <c r="Z433" i="1" s="1"/>
  <c r="V431" i="1"/>
  <c r="Y431" i="1" s="1"/>
  <c r="Z431" i="1" s="1"/>
  <c r="V429" i="1"/>
  <c r="Y429" i="1" s="1"/>
  <c r="Z429" i="1" s="1"/>
  <c r="V416" i="1"/>
  <c r="Y416" i="1" s="1"/>
  <c r="Z416" i="1" s="1"/>
  <c r="V414" i="1"/>
  <c r="Y414" i="1" s="1"/>
  <c r="Z414" i="1" s="1"/>
  <c r="V413" i="1"/>
  <c r="Y413" i="1" s="1"/>
  <c r="Z413" i="1" s="1"/>
  <c r="V411" i="1"/>
  <c r="Y411" i="1" s="1"/>
  <c r="Z411" i="1" s="1"/>
  <c r="V410" i="1"/>
  <c r="Y410" i="1" s="1"/>
  <c r="Z410" i="1" s="1"/>
  <c r="V360" i="1"/>
  <c r="Y360" i="1" s="1"/>
  <c r="Z360" i="1" s="1"/>
  <c r="V235" i="1"/>
  <c r="Y235" i="1" s="1"/>
  <c r="Z235" i="1" s="1"/>
  <c r="V230" i="1"/>
  <c r="Y230" i="1" s="1"/>
  <c r="Z230" i="1" s="1"/>
  <c r="V226" i="1"/>
  <c r="Y226" i="1" s="1"/>
  <c r="Z226" i="1" s="1"/>
  <c r="V217" i="1"/>
  <c r="Y217" i="1" s="1"/>
  <c r="Z217" i="1" s="1"/>
  <c r="V216" i="1"/>
  <c r="Y216" i="1" s="1"/>
  <c r="Z216" i="1" s="1"/>
  <c r="V196" i="1"/>
  <c r="Y196" i="1" s="1"/>
  <c r="Z196" i="1" s="1"/>
  <c r="V189" i="1"/>
  <c r="Y189" i="1" s="1"/>
  <c r="Z189" i="1" s="1"/>
  <c r="V187" i="1"/>
  <c r="Y187" i="1" s="1"/>
  <c r="Z187" i="1" s="1"/>
  <c r="V167" i="1"/>
  <c r="Y167" i="1" s="1"/>
  <c r="Z167" i="1" s="1"/>
  <c r="V155" i="1"/>
  <c r="Y155" i="1" s="1"/>
  <c r="Z155" i="1" s="1"/>
  <c r="G155" i="1"/>
  <c r="Y601" i="1" l="1"/>
  <c r="Z601" i="1" s="1"/>
  <c r="Y614" i="1"/>
  <c r="Z614" i="1" s="1"/>
  <c r="Y859" i="1"/>
  <c r="Z859" i="1" s="1"/>
  <c r="Y883" i="1"/>
  <c r="Z883" i="1" s="1"/>
  <c r="Y888" i="1"/>
  <c r="Z888" i="1" s="1"/>
  <c r="Y936" i="1"/>
  <c r="Z936" i="1" s="1"/>
  <c r="Y953" i="1"/>
  <c r="Z953" i="1" s="1"/>
  <c r="Y610" i="1"/>
  <c r="Z610" i="1" s="1"/>
  <c r="Y618" i="1"/>
  <c r="Z618" i="1" s="1"/>
  <c r="Y873" i="1"/>
  <c r="Z873" i="1" s="1"/>
  <c r="Y885" i="1"/>
  <c r="Z885" i="1" s="1"/>
  <c r="Y931" i="1"/>
  <c r="Z931" i="1" s="1"/>
  <c r="Y939" i="1"/>
  <c r="Z939" i="1" s="1"/>
  <c r="Y1018" i="1"/>
  <c r="Z1018" i="1" s="1"/>
  <c r="X155" i="1"/>
  <c r="X167" i="1"/>
  <c r="X187" i="1"/>
  <c r="X189" i="1"/>
  <c r="X196" i="1"/>
  <c r="X216" i="1"/>
  <c r="X217" i="1"/>
  <c r="X226" i="1"/>
  <c r="X230" i="1"/>
  <c r="X235" i="1"/>
  <c r="X360" i="1"/>
  <c r="X410" i="1"/>
  <c r="X411" i="1"/>
  <c r="X413" i="1"/>
  <c r="X414" i="1"/>
  <c r="X416" i="1"/>
  <c r="X429" i="1"/>
  <c r="X431" i="1"/>
  <c r="X433" i="1"/>
  <c r="X442" i="1"/>
  <c r="X588" i="1"/>
  <c r="X589" i="1"/>
  <c r="X590" i="1"/>
  <c r="X591" i="1"/>
  <c r="X597" i="1"/>
  <c r="X599" i="1"/>
  <c r="V855" i="1" l="1"/>
  <c r="Y855" i="1" s="1"/>
  <c r="Z855" i="1" s="1"/>
  <c r="M855" i="1"/>
  <c r="V909" i="1"/>
  <c r="Y909" i="1" s="1"/>
  <c r="Z909" i="1" s="1"/>
  <c r="M909" i="1"/>
  <c r="V882" i="1"/>
  <c r="Y882" i="1" s="1"/>
  <c r="Z882" i="1" s="1"/>
  <c r="M882" i="1"/>
  <c r="V963" i="1"/>
  <c r="Y963" i="1" s="1"/>
  <c r="Z963" i="1" s="1"/>
  <c r="M963" i="1"/>
  <c r="V583" i="1"/>
  <c r="X583" i="1" s="1"/>
  <c r="M583" i="1"/>
  <c r="V555" i="1"/>
  <c r="X555" i="1" s="1"/>
  <c r="M555" i="1"/>
  <c r="V662" i="1"/>
  <c r="X662" i="1" s="1"/>
  <c r="M662" i="1"/>
  <c r="V587" i="1"/>
  <c r="Y587" i="1" s="1"/>
  <c r="Z587" i="1" s="1"/>
  <c r="M587" i="1"/>
  <c r="V680" i="1"/>
  <c r="Y680" i="1" s="1"/>
  <c r="Z680" i="1" s="1"/>
  <c r="M680" i="1"/>
  <c r="V650" i="1"/>
  <c r="Y650" i="1" s="1"/>
  <c r="Z650" i="1" s="1"/>
  <c r="M650" i="1"/>
  <c r="V692" i="1"/>
  <c r="X692" i="1" s="1"/>
  <c r="M692" i="1"/>
  <c r="V580" i="1"/>
  <c r="Y580" i="1" s="1"/>
  <c r="Z580" i="1" s="1"/>
  <c r="M580" i="1"/>
  <c r="V523" i="1"/>
  <c r="Y523" i="1" s="1"/>
  <c r="Z523" i="1" s="1"/>
  <c r="M523" i="1"/>
  <c r="V269" i="1"/>
  <c r="X269" i="1" s="1"/>
  <c r="M269" i="1"/>
  <c r="V335" i="1"/>
  <c r="X335" i="1" s="1"/>
  <c r="M335" i="1"/>
  <c r="V371" i="1"/>
  <c r="Y371" i="1" s="1"/>
  <c r="Z371" i="1" s="1"/>
  <c r="M371" i="1"/>
  <c r="V295" i="1"/>
  <c r="X295" i="1" s="1"/>
  <c r="M295" i="1"/>
  <c r="V319" i="1"/>
  <c r="X319" i="1" s="1"/>
  <c r="M319" i="1"/>
  <c r="V303" i="1"/>
  <c r="X303" i="1" s="1"/>
  <c r="M303" i="1"/>
  <c r="V322" i="1"/>
  <c r="Y322" i="1" s="1"/>
  <c r="Z322" i="1" s="1"/>
  <c r="M322" i="1"/>
  <c r="V270" i="1"/>
  <c r="Y270" i="1" s="1"/>
  <c r="Z270" i="1" s="1"/>
  <c r="M270" i="1"/>
  <c r="V395" i="1"/>
  <c r="X395" i="1" s="1"/>
  <c r="M395" i="1"/>
  <c r="Y303" i="1" l="1"/>
  <c r="Z303" i="1" s="1"/>
  <c r="Y335" i="1"/>
  <c r="Z335" i="1" s="1"/>
  <c r="Y555" i="1"/>
  <c r="Z555" i="1" s="1"/>
  <c r="Y395" i="1"/>
  <c r="Z395" i="1" s="1"/>
  <c r="Y269" i="1"/>
  <c r="Z269" i="1" s="1"/>
  <c r="Y319" i="1"/>
  <c r="Z319" i="1" s="1"/>
  <c r="X650" i="1"/>
  <c r="Y662" i="1"/>
  <c r="Z662" i="1" s="1"/>
  <c r="X882" i="1"/>
  <c r="X909" i="1"/>
  <c r="Y692" i="1"/>
  <c r="Z692" i="1" s="1"/>
  <c r="X270" i="1"/>
  <c r="X523" i="1"/>
  <c r="X680" i="1"/>
  <c r="X855" i="1"/>
  <c r="X322" i="1"/>
  <c r="Y295" i="1"/>
  <c r="Z295" i="1" s="1"/>
  <c r="X371" i="1"/>
  <c r="X580" i="1"/>
  <c r="X587" i="1"/>
  <c r="Y583" i="1"/>
  <c r="Z583" i="1" s="1"/>
  <c r="X963" i="1"/>
  <c r="V877" i="1" l="1"/>
  <c r="Y877" i="1" s="1"/>
  <c r="Z877" i="1" s="1"/>
  <c r="V875" i="1"/>
  <c r="Y875" i="1" s="1"/>
  <c r="Z875" i="1" s="1"/>
  <c r="V864" i="1"/>
  <c r="Y864" i="1" s="1"/>
  <c r="Z864" i="1" s="1"/>
  <c r="V862" i="1"/>
  <c r="Y862" i="1" s="1"/>
  <c r="Z862" i="1" s="1"/>
  <c r="V860" i="1"/>
  <c r="Y860" i="1" s="1"/>
  <c r="Z860" i="1" s="1"/>
  <c r="V854" i="1"/>
  <c r="Y854" i="1" s="1"/>
  <c r="Z854" i="1" s="1"/>
  <c r="V845" i="1"/>
  <c r="Y845" i="1" s="1"/>
  <c r="Z845" i="1" s="1"/>
  <c r="V842" i="1"/>
  <c r="Y842" i="1" s="1"/>
  <c r="Z842" i="1" s="1"/>
  <c r="V840" i="1"/>
  <c r="Y840" i="1" s="1"/>
  <c r="Z840" i="1" s="1"/>
  <c r="V831" i="1"/>
  <c r="Y831" i="1" s="1"/>
  <c r="Z831" i="1" s="1"/>
  <c r="V671" i="1"/>
  <c r="Y671" i="1" s="1"/>
  <c r="Z671" i="1" s="1"/>
  <c r="V668" i="1"/>
  <c r="Y668" i="1" s="1"/>
  <c r="Z668" i="1" s="1"/>
  <c r="V665" i="1"/>
  <c r="Y665" i="1" s="1"/>
  <c r="Z665" i="1" s="1"/>
  <c r="V657" i="1"/>
  <c r="Y657" i="1" s="1"/>
  <c r="Z657" i="1" s="1"/>
  <c r="V651" i="1"/>
  <c r="Y651" i="1" s="1"/>
  <c r="Z651" i="1" s="1"/>
  <c r="V646" i="1"/>
  <c r="Y646" i="1" s="1"/>
  <c r="Z646" i="1" s="1"/>
  <c r="V635" i="1"/>
  <c r="Y635" i="1" s="1"/>
  <c r="Z635" i="1" s="1"/>
  <c r="V632" i="1"/>
  <c r="Y632" i="1" s="1"/>
  <c r="Z632" i="1" s="1"/>
  <c r="V631" i="1"/>
  <c r="Y631" i="1" s="1"/>
  <c r="Z631" i="1" s="1"/>
  <c r="V629" i="1"/>
  <c r="Y629" i="1" s="1"/>
  <c r="Z629" i="1" s="1"/>
  <c r="V430" i="1"/>
  <c r="Y430" i="1" s="1"/>
  <c r="Z430" i="1" s="1"/>
  <c r="V426" i="1"/>
  <c r="Y426" i="1" s="1"/>
  <c r="Z426" i="1" s="1"/>
  <c r="V421" i="1"/>
  <c r="Y421" i="1" s="1"/>
  <c r="Z421" i="1" s="1"/>
  <c r="V415" i="1"/>
  <c r="Y415" i="1" s="1"/>
  <c r="Z415" i="1" s="1"/>
  <c r="V409" i="1"/>
  <c r="Y409" i="1" s="1"/>
  <c r="Z409" i="1" s="1"/>
  <c r="V408" i="1"/>
  <c r="Y408" i="1" s="1"/>
  <c r="Z408" i="1" s="1"/>
  <c r="V407" i="1"/>
  <c r="Y407" i="1" s="1"/>
  <c r="Z407" i="1" s="1"/>
  <c r="V406" i="1"/>
  <c r="Y406" i="1" s="1"/>
  <c r="Z406" i="1" s="1"/>
  <c r="V401" i="1"/>
  <c r="Y401" i="1" s="1"/>
  <c r="Z401" i="1" s="1"/>
  <c r="V385" i="1"/>
  <c r="Y385" i="1" s="1"/>
  <c r="Z385" i="1" s="1"/>
  <c r="V164" i="1"/>
  <c r="Y164" i="1" s="1"/>
  <c r="Z164" i="1" s="1"/>
  <c r="V163" i="1"/>
  <c r="Y163" i="1" s="1"/>
  <c r="Z163" i="1" s="1"/>
  <c r="V118" i="1"/>
  <c r="Y118" i="1" s="1"/>
  <c r="Z118" i="1" s="1"/>
  <c r="V106" i="1"/>
  <c r="Y106" i="1" s="1"/>
  <c r="Z106" i="1" s="1"/>
  <c r="V103" i="1"/>
  <c r="Y103" i="1" s="1"/>
  <c r="Z103" i="1" s="1"/>
  <c r="V91" i="1"/>
  <c r="Y91" i="1" s="1"/>
  <c r="Z91" i="1" s="1"/>
  <c r="V89" i="1"/>
  <c r="Y89" i="1" s="1"/>
  <c r="Z89" i="1" s="1"/>
  <c r="V70" i="1"/>
  <c r="Y70" i="1" s="1"/>
  <c r="Z70" i="1" s="1"/>
  <c r="V30" i="1"/>
  <c r="Y30" i="1" s="1"/>
  <c r="Z30" i="1" s="1"/>
  <c r="V15" i="1"/>
  <c r="Y15" i="1" s="1"/>
  <c r="Z15" i="1" s="1"/>
  <c r="X15" i="1" l="1"/>
  <c r="X30" i="1"/>
  <c r="X70" i="1"/>
  <c r="X89" i="1"/>
  <c r="X91" i="1"/>
  <c r="X103" i="1"/>
  <c r="X106" i="1"/>
  <c r="X118" i="1"/>
  <c r="X163" i="1"/>
  <c r="X164" i="1"/>
  <c r="X385" i="1"/>
  <c r="X401" i="1"/>
  <c r="X406" i="1"/>
  <c r="X407" i="1"/>
  <c r="X408" i="1"/>
  <c r="X409" i="1"/>
  <c r="X415" i="1"/>
  <c r="X421" i="1"/>
  <c r="X426" i="1"/>
  <c r="X430" i="1"/>
  <c r="X629" i="1"/>
  <c r="X631" i="1"/>
  <c r="X632" i="1"/>
  <c r="X635" i="1"/>
  <c r="X646" i="1"/>
  <c r="X651" i="1"/>
  <c r="X657" i="1"/>
  <c r="X665" i="1"/>
  <c r="X668" i="1"/>
  <c r="X671" i="1"/>
  <c r="X831" i="1"/>
  <c r="X840" i="1"/>
  <c r="X842" i="1"/>
  <c r="X845" i="1"/>
  <c r="X854" i="1"/>
  <c r="X860" i="1"/>
  <c r="X862" i="1"/>
  <c r="X864" i="1"/>
  <c r="X875" i="1"/>
  <c r="X877" i="1"/>
  <c r="V965" i="1" l="1"/>
  <c r="Y965" i="1" s="1"/>
  <c r="Z965" i="1" s="1"/>
  <c r="V914" i="1"/>
  <c r="Y914" i="1" s="1"/>
  <c r="Z914" i="1" s="1"/>
  <c r="V844" i="1"/>
  <c r="X844" i="1" s="1"/>
  <c r="V720" i="1"/>
  <c r="Y720" i="1" s="1"/>
  <c r="Z720" i="1" s="1"/>
  <c r="V714" i="1"/>
  <c r="Y714" i="1" s="1"/>
  <c r="Z714" i="1" s="1"/>
  <c r="V682" i="1"/>
  <c r="Y682" i="1" s="1"/>
  <c r="Z682" i="1" s="1"/>
  <c r="V386" i="1"/>
  <c r="X386" i="1" s="1"/>
  <c r="V389" i="1"/>
  <c r="X389" i="1" s="1"/>
  <c r="V362" i="1"/>
  <c r="X362" i="1" s="1"/>
  <c r="V146" i="1"/>
  <c r="Y146" i="1" s="1"/>
  <c r="Z146" i="1" s="1"/>
  <c r="V149" i="1"/>
  <c r="X149" i="1" s="1"/>
  <c r="V81" i="1"/>
  <c r="Y81" i="1" s="1"/>
  <c r="Z81" i="1" s="1"/>
  <c r="Y362" i="1" l="1"/>
  <c r="Z362" i="1" s="1"/>
  <c r="Y386" i="1"/>
  <c r="Z386" i="1" s="1"/>
  <c r="Y389" i="1"/>
  <c r="Z389" i="1" s="1"/>
  <c r="X965" i="1"/>
  <c r="X914" i="1"/>
  <c r="Y844" i="1"/>
  <c r="Z844" i="1" s="1"/>
  <c r="X682" i="1"/>
  <c r="X714" i="1"/>
  <c r="X720" i="1"/>
  <c r="X81" i="1"/>
  <c r="X146" i="1"/>
  <c r="Y149" i="1"/>
  <c r="Z149" i="1" s="1"/>
  <c r="V731" i="1" l="1"/>
  <c r="Y731" i="1" s="1"/>
  <c r="Z731" i="1" s="1"/>
  <c r="G731" i="1"/>
  <c r="V717" i="1"/>
  <c r="X717" i="1" s="1"/>
  <c r="G717" i="1"/>
  <c r="V746" i="1"/>
  <c r="Y746" i="1" s="1"/>
  <c r="Z746" i="1" s="1"/>
  <c r="G746" i="1"/>
  <c r="V677" i="1"/>
  <c r="Y677" i="1" s="1"/>
  <c r="Z677" i="1" s="1"/>
  <c r="G677" i="1"/>
  <c r="V664" i="1"/>
  <c r="Y664" i="1" s="1"/>
  <c r="Z664" i="1" s="1"/>
  <c r="G664" i="1"/>
  <c r="V729" i="1"/>
  <c r="X729" i="1" s="1"/>
  <c r="G729" i="1"/>
  <c r="V687" i="1"/>
  <c r="X687" i="1" s="1"/>
  <c r="G687" i="1"/>
  <c r="V681" i="1"/>
  <c r="X681" i="1" s="1"/>
  <c r="G681" i="1"/>
  <c r="V725" i="1"/>
  <c r="Y725" i="1" s="1"/>
  <c r="Z725" i="1" s="1"/>
  <c r="G725" i="1"/>
  <c r="V719" i="1"/>
  <c r="X719" i="1" s="1"/>
  <c r="G719" i="1"/>
  <c r="V477" i="1"/>
  <c r="X477" i="1" s="1"/>
  <c r="G477" i="1"/>
  <c r="V486" i="1"/>
  <c r="X486" i="1" s="1"/>
  <c r="G486" i="1"/>
  <c r="V504" i="1"/>
  <c r="Y504" i="1" s="1"/>
  <c r="Z504" i="1" s="1"/>
  <c r="G504" i="1"/>
  <c r="V476" i="1"/>
  <c r="X476" i="1" s="1"/>
  <c r="G476" i="1"/>
  <c r="V507" i="1"/>
  <c r="Y507" i="1" s="1"/>
  <c r="Z507" i="1" s="1"/>
  <c r="G507" i="1"/>
  <c r="V498" i="1"/>
  <c r="Y498" i="1" s="1"/>
  <c r="Z498" i="1" s="1"/>
  <c r="G498" i="1"/>
  <c r="V496" i="1"/>
  <c r="Y496" i="1" s="1"/>
  <c r="Z496" i="1" s="1"/>
  <c r="G496" i="1"/>
  <c r="V513" i="1"/>
  <c r="X513" i="1" s="1"/>
  <c r="G513" i="1"/>
  <c r="V453" i="1"/>
  <c r="Y453" i="1" s="1"/>
  <c r="Z453" i="1" s="1"/>
  <c r="G453" i="1"/>
  <c r="V491" i="1"/>
  <c r="Y491" i="1" s="1"/>
  <c r="Z491" i="1" s="1"/>
  <c r="G491" i="1"/>
  <c r="V13" i="1"/>
  <c r="Y13" i="1" s="1"/>
  <c r="Z13" i="1" s="1"/>
  <c r="G13" i="1"/>
  <c r="V195" i="1"/>
  <c r="X195" i="1" s="1"/>
  <c r="G195" i="1"/>
  <c r="V27" i="1"/>
  <c r="Y27" i="1" s="1"/>
  <c r="Z27" i="1" s="1"/>
  <c r="G27" i="1"/>
  <c r="V16" i="1"/>
  <c r="X16" i="1" s="1"/>
  <c r="G16" i="1"/>
  <c r="V41" i="1"/>
  <c r="Y41" i="1" s="1"/>
  <c r="Z41" i="1" s="1"/>
  <c r="G41" i="1"/>
  <c r="V18" i="1"/>
  <c r="Y18" i="1" s="1"/>
  <c r="Z18" i="1" s="1"/>
  <c r="G18" i="1"/>
  <c r="V50" i="1"/>
  <c r="Y50" i="1" s="1"/>
  <c r="Z50" i="1" s="1"/>
  <c r="G50" i="1"/>
  <c r="V31" i="1"/>
  <c r="X31" i="1" s="1"/>
  <c r="G31" i="1"/>
  <c r="V82" i="1"/>
  <c r="Y82" i="1" s="1"/>
  <c r="Z82" i="1" s="1"/>
  <c r="G82" i="1"/>
  <c r="V221" i="1"/>
  <c r="Y221" i="1" s="1"/>
  <c r="Z221" i="1" s="1"/>
  <c r="G221" i="1"/>
  <c r="Y16" i="1" l="1"/>
  <c r="Z16" i="1" s="1"/>
  <c r="Y681" i="1"/>
  <c r="Z681" i="1" s="1"/>
  <c r="Y477" i="1"/>
  <c r="Z477" i="1" s="1"/>
  <c r="X27" i="1"/>
  <c r="X491" i="1"/>
  <c r="X453" i="1"/>
  <c r="X498" i="1"/>
  <c r="X507" i="1"/>
  <c r="Y486" i="1"/>
  <c r="Z486" i="1" s="1"/>
  <c r="Y687" i="1"/>
  <c r="Z687" i="1" s="1"/>
  <c r="X50" i="1"/>
  <c r="Y31" i="1"/>
  <c r="Z31" i="1" s="1"/>
  <c r="X677" i="1"/>
  <c r="X746" i="1"/>
  <c r="X221" i="1"/>
  <c r="X18" i="1"/>
  <c r="Y195" i="1"/>
  <c r="Z195" i="1" s="1"/>
  <c r="X13" i="1"/>
  <c r="Y513" i="1"/>
  <c r="Z513" i="1" s="1"/>
  <c r="X496" i="1"/>
  <c r="Y476" i="1"/>
  <c r="Z476" i="1" s="1"/>
  <c r="X504" i="1"/>
  <c r="Y719" i="1"/>
  <c r="Z719" i="1" s="1"/>
  <c r="X725" i="1"/>
  <c r="Y729" i="1"/>
  <c r="Z729" i="1" s="1"/>
  <c r="X664" i="1"/>
  <c r="Y717" i="1"/>
  <c r="Z717" i="1" s="1"/>
  <c r="X731" i="1"/>
  <c r="X82" i="1"/>
  <c r="X41" i="1"/>
  <c r="V954" i="1" l="1"/>
  <c r="Y954" i="1" s="1"/>
  <c r="Z954" i="1" s="1"/>
  <c r="M954" i="1"/>
  <c r="V961" i="1"/>
  <c r="Y961" i="1" s="1"/>
  <c r="Z961" i="1" s="1"/>
  <c r="M961" i="1"/>
  <c r="V972" i="1"/>
  <c r="Y972" i="1" s="1"/>
  <c r="Z972" i="1" s="1"/>
  <c r="M972" i="1"/>
  <c r="V975" i="1"/>
  <c r="Y975" i="1" s="1"/>
  <c r="Z975" i="1" s="1"/>
  <c r="M975" i="1"/>
  <c r="V986" i="1"/>
  <c r="Y986" i="1" s="1"/>
  <c r="Z986" i="1" s="1"/>
  <c r="M986" i="1"/>
  <c r="V1005" i="1"/>
  <c r="Y1005" i="1" s="1"/>
  <c r="Z1005" i="1" s="1"/>
  <c r="M1005" i="1"/>
  <c r="X975" i="1" l="1"/>
  <c r="X972" i="1"/>
  <c r="X961" i="1"/>
  <c r="X1005" i="1"/>
  <c r="X986" i="1"/>
  <c r="X954" i="1"/>
  <c r="V995" i="1" l="1"/>
  <c r="Y995" i="1" s="1"/>
  <c r="Z995" i="1" s="1"/>
  <c r="M995" i="1"/>
  <c r="V846" i="1"/>
  <c r="Y846" i="1" s="1"/>
  <c r="Z846" i="1" s="1"/>
  <c r="M846" i="1"/>
  <c r="V843" i="1"/>
  <c r="Y843" i="1" s="1"/>
  <c r="Z843" i="1" s="1"/>
  <c r="M843" i="1"/>
  <c r="V825" i="1"/>
  <c r="Y825" i="1" s="1"/>
  <c r="Z825" i="1" s="1"/>
  <c r="M825" i="1"/>
  <c r="V823" i="1"/>
  <c r="Y823" i="1" s="1"/>
  <c r="Z823" i="1" s="1"/>
  <c r="M823" i="1"/>
  <c r="V820" i="1"/>
  <c r="Y820" i="1" s="1"/>
  <c r="Z820" i="1" s="1"/>
  <c r="M820" i="1"/>
  <c r="V814" i="1"/>
  <c r="Y814" i="1" s="1"/>
  <c r="Z814" i="1" s="1"/>
  <c r="M814" i="1"/>
  <c r="V813" i="1"/>
  <c r="Y813" i="1" s="1"/>
  <c r="Z813" i="1" s="1"/>
  <c r="M813" i="1"/>
  <c r="V810" i="1"/>
  <c r="Y810" i="1" s="1"/>
  <c r="Z810" i="1" s="1"/>
  <c r="M810" i="1"/>
  <c r="V809" i="1"/>
  <c r="Y809" i="1" s="1"/>
  <c r="Z809" i="1" s="1"/>
  <c r="M809" i="1"/>
  <c r="V705" i="1"/>
  <c r="X705" i="1" s="1"/>
  <c r="M705" i="1"/>
  <c r="V694" i="1"/>
  <c r="Y694" i="1" s="1"/>
  <c r="Z694" i="1" s="1"/>
  <c r="M694" i="1"/>
  <c r="V676" i="1"/>
  <c r="Y676" i="1" s="1"/>
  <c r="Z676" i="1" s="1"/>
  <c r="M676" i="1"/>
  <c r="V669" i="1"/>
  <c r="Y669" i="1" s="1"/>
  <c r="Z669" i="1" s="1"/>
  <c r="M669" i="1"/>
  <c r="V658" i="1"/>
  <c r="X658" i="1" s="1"/>
  <c r="M658" i="1"/>
  <c r="V644" i="1"/>
  <c r="Y644" i="1" s="1"/>
  <c r="Z644" i="1" s="1"/>
  <c r="M644" i="1"/>
  <c r="V638" i="1"/>
  <c r="Y638" i="1" s="1"/>
  <c r="Z638" i="1" s="1"/>
  <c r="M638" i="1"/>
  <c r="V640" i="1"/>
  <c r="Y640" i="1" s="1"/>
  <c r="Z640" i="1" s="1"/>
  <c r="M640" i="1"/>
  <c r="V639" i="1"/>
  <c r="X639" i="1" s="1"/>
  <c r="M639" i="1"/>
  <c r="V637" i="1"/>
  <c r="X637" i="1" s="1"/>
  <c r="M637" i="1"/>
  <c r="V306" i="1"/>
  <c r="Y306" i="1" s="1"/>
  <c r="Z306" i="1" s="1"/>
  <c r="M306" i="1"/>
  <c r="V297" i="1"/>
  <c r="Y297" i="1" s="1"/>
  <c r="Z297" i="1" s="1"/>
  <c r="M297" i="1"/>
  <c r="V289" i="1"/>
  <c r="Y289" i="1" s="1"/>
  <c r="Z289" i="1" s="1"/>
  <c r="M289" i="1"/>
  <c r="V284" i="1"/>
  <c r="Y284" i="1" s="1"/>
  <c r="Z284" i="1" s="1"/>
  <c r="M284" i="1"/>
  <c r="V281" i="1"/>
  <c r="Y281" i="1" s="1"/>
  <c r="Z281" i="1" s="1"/>
  <c r="M281" i="1"/>
  <c r="V278" i="1"/>
  <c r="Y278" i="1" s="1"/>
  <c r="Z278" i="1" s="1"/>
  <c r="M278" i="1"/>
  <c r="V275" i="1"/>
  <c r="Y275" i="1" s="1"/>
  <c r="Z275" i="1" s="1"/>
  <c r="M275" i="1"/>
  <c r="V271" i="1"/>
  <c r="X271" i="1" s="1"/>
  <c r="M271" i="1"/>
  <c r="V265" i="1"/>
  <c r="Y265" i="1" s="1"/>
  <c r="Z265" i="1" s="1"/>
  <c r="M265" i="1"/>
  <c r="V263" i="1"/>
  <c r="Y263" i="1" s="1"/>
  <c r="Z263" i="1" s="1"/>
  <c r="M263" i="1"/>
  <c r="V37" i="1"/>
  <c r="X37" i="1" s="1"/>
  <c r="M37" i="1"/>
  <c r="V35" i="1"/>
  <c r="Y35" i="1" s="1"/>
  <c r="Z35" i="1" s="1"/>
  <c r="M35" i="1"/>
  <c r="V34" i="1"/>
  <c r="Y34" i="1" s="1"/>
  <c r="Z34" i="1" s="1"/>
  <c r="M34" i="1"/>
  <c r="V33" i="1"/>
  <c r="Y33" i="1" s="1"/>
  <c r="Z33" i="1" s="1"/>
  <c r="M33" i="1"/>
  <c r="V20" i="1"/>
  <c r="X20" i="1" s="1"/>
  <c r="M20" i="1"/>
  <c r="V19" i="1"/>
  <c r="Y19" i="1" s="1"/>
  <c r="Z19" i="1" s="1"/>
  <c r="M19" i="1"/>
  <c r="V14" i="1"/>
  <c r="Y14" i="1" s="1"/>
  <c r="Z14" i="1" s="1"/>
  <c r="M14" i="1"/>
  <c r="V12" i="1"/>
  <c r="Y12" i="1" s="1"/>
  <c r="Z12" i="1" s="1"/>
  <c r="M12" i="1"/>
  <c r="V11" i="1"/>
  <c r="X11" i="1" s="1"/>
  <c r="M11" i="1"/>
  <c r="V7" i="1"/>
  <c r="X7" i="1" s="1"/>
  <c r="M7" i="1"/>
  <c r="Y7" i="1" l="1"/>
  <c r="Z7" i="1" s="1"/>
  <c r="X33" i="1"/>
  <c r="X640" i="1"/>
  <c r="X814" i="1"/>
  <c r="X820" i="1"/>
  <c r="Y637" i="1"/>
  <c r="Z637" i="1" s="1"/>
  <c r="Y639" i="1"/>
  <c r="Z639" i="1" s="1"/>
  <c r="X644" i="1"/>
  <c r="X278" i="1"/>
  <c r="X669" i="1"/>
  <c r="X825" i="1"/>
  <c r="X275" i="1"/>
  <c r="X12" i="1"/>
  <c r="X284" i="1"/>
  <c r="Y271" i="1"/>
  <c r="Z271" i="1" s="1"/>
  <c r="X19" i="1"/>
  <c r="Y11" i="1"/>
  <c r="Z11" i="1" s="1"/>
  <c r="Y20" i="1"/>
  <c r="Z20" i="1" s="1"/>
  <c r="X35" i="1"/>
  <c r="X263" i="1"/>
  <c r="X289" i="1"/>
  <c r="X297" i="1"/>
  <c r="Y658" i="1"/>
  <c r="Z658" i="1" s="1"/>
  <c r="X694" i="1"/>
  <c r="X809" i="1"/>
  <c r="X843" i="1"/>
  <c r="X846" i="1"/>
  <c r="Y37" i="1"/>
  <c r="Z37" i="1" s="1"/>
  <c r="Y705" i="1"/>
  <c r="Z705" i="1" s="1"/>
  <c r="X813" i="1"/>
  <c r="X14" i="1"/>
  <c r="X34" i="1"/>
  <c r="X265" i="1"/>
  <c r="X281" i="1"/>
  <c r="X306" i="1"/>
  <c r="X638" i="1"/>
  <c r="X676" i="1"/>
  <c r="X810" i="1"/>
  <c r="X823" i="1"/>
  <c r="X995" i="1"/>
  <c r="V941" i="1" l="1"/>
  <c r="X941" i="1" s="1"/>
  <c r="M941" i="1"/>
  <c r="Y919" i="1"/>
  <c r="Z919" i="1" s="1"/>
  <c r="X919" i="1"/>
  <c r="V919" i="1"/>
  <c r="M919" i="1"/>
  <c r="V895" i="1"/>
  <c r="X895" i="1" s="1"/>
  <c r="M895" i="1"/>
  <c r="V851" i="1"/>
  <c r="Y851" i="1" s="1"/>
  <c r="Z851" i="1" s="1"/>
  <c r="M851" i="1"/>
  <c r="V836" i="1"/>
  <c r="X836" i="1" s="1"/>
  <c r="M836" i="1"/>
  <c r="V832" i="1"/>
  <c r="Y832" i="1" s="1"/>
  <c r="Z832" i="1" s="1"/>
  <c r="M832" i="1"/>
  <c r="V826" i="1"/>
  <c r="X826" i="1" s="1"/>
  <c r="M826" i="1"/>
  <c r="V821" i="1"/>
  <c r="Y821" i="1" s="1"/>
  <c r="Z821" i="1" s="1"/>
  <c r="M821" i="1"/>
  <c r="V800" i="1"/>
  <c r="Y800" i="1" s="1"/>
  <c r="Z800" i="1" s="1"/>
  <c r="M800" i="1"/>
  <c r="V798" i="1"/>
  <c r="Y798" i="1" s="1"/>
  <c r="Z798" i="1" s="1"/>
  <c r="M798" i="1"/>
  <c r="V575" i="1"/>
  <c r="Y575" i="1" s="1"/>
  <c r="Z575" i="1" s="1"/>
  <c r="M575" i="1"/>
  <c r="V573" i="1"/>
  <c r="Y573" i="1" s="1"/>
  <c r="Z573" i="1" s="1"/>
  <c r="M573" i="1"/>
  <c r="V568" i="1"/>
  <c r="Y568" i="1" s="1"/>
  <c r="Z568" i="1" s="1"/>
  <c r="M568" i="1"/>
  <c r="V567" i="1"/>
  <c r="X567" i="1" s="1"/>
  <c r="M567" i="1"/>
  <c r="V566" i="1"/>
  <c r="Y566" i="1" s="1"/>
  <c r="Z566" i="1" s="1"/>
  <c r="M566" i="1"/>
  <c r="V565" i="1"/>
  <c r="Y565" i="1" s="1"/>
  <c r="Z565" i="1" s="1"/>
  <c r="M565" i="1"/>
  <c r="V564" i="1"/>
  <c r="Y564" i="1" s="1"/>
  <c r="Z564" i="1" s="1"/>
  <c r="M564" i="1"/>
  <c r="V563" i="1"/>
  <c r="X563" i="1" s="1"/>
  <c r="M563" i="1"/>
  <c r="V562" i="1"/>
  <c r="Y562" i="1" s="1"/>
  <c r="Z562" i="1" s="1"/>
  <c r="M562" i="1"/>
  <c r="V561" i="1"/>
  <c r="Y561" i="1" s="1"/>
  <c r="Z561" i="1" s="1"/>
  <c r="M561" i="1"/>
  <c r="V427" i="1"/>
  <c r="X427" i="1" s="1"/>
  <c r="M427" i="1"/>
  <c r="V425" i="1"/>
  <c r="Y425" i="1" s="1"/>
  <c r="Z425" i="1" s="1"/>
  <c r="M425" i="1"/>
  <c r="V424" i="1"/>
  <c r="Y424" i="1" s="1"/>
  <c r="Z424" i="1" s="1"/>
  <c r="M424" i="1"/>
  <c r="V412" i="1"/>
  <c r="X412" i="1" s="1"/>
  <c r="M412" i="1"/>
  <c r="V402" i="1"/>
  <c r="X402" i="1" s="1"/>
  <c r="M402" i="1"/>
  <c r="V396" i="1"/>
  <c r="Y396" i="1" s="1"/>
  <c r="Z396" i="1" s="1"/>
  <c r="M396" i="1"/>
  <c r="V393" i="1"/>
  <c r="Y393" i="1" s="1"/>
  <c r="Z393" i="1" s="1"/>
  <c r="M393" i="1"/>
  <c r="V378" i="1"/>
  <c r="X378" i="1" s="1"/>
  <c r="M378" i="1"/>
  <c r="V375" i="1"/>
  <c r="X375" i="1" s="1"/>
  <c r="M375" i="1"/>
  <c r="V357" i="1"/>
  <c r="Y357" i="1" s="1"/>
  <c r="Z357" i="1" s="1"/>
  <c r="M357" i="1"/>
  <c r="V126" i="1"/>
  <c r="Y126" i="1" s="1"/>
  <c r="Z126" i="1" s="1"/>
  <c r="M126" i="1"/>
  <c r="V123" i="1"/>
  <c r="X123" i="1" s="1"/>
  <c r="M123" i="1"/>
  <c r="V120" i="1"/>
  <c r="Y120" i="1" s="1"/>
  <c r="Z120" i="1" s="1"/>
  <c r="M120" i="1"/>
  <c r="V110" i="1"/>
  <c r="Y110" i="1" s="1"/>
  <c r="Z110" i="1" s="1"/>
  <c r="M110" i="1"/>
  <c r="V90" i="1"/>
  <c r="X90" i="1" s="1"/>
  <c r="M90" i="1"/>
  <c r="V88" i="1"/>
  <c r="X88" i="1" s="1"/>
  <c r="M88" i="1"/>
  <c r="V71" i="1"/>
  <c r="Y71" i="1" s="1"/>
  <c r="Z71" i="1" s="1"/>
  <c r="M71" i="1"/>
  <c r="V68" i="1"/>
  <c r="Y68" i="1" s="1"/>
  <c r="Z68" i="1" s="1"/>
  <c r="M68" i="1"/>
  <c r="V44" i="1"/>
  <c r="Y44" i="1" s="1"/>
  <c r="Z44" i="1" s="1"/>
  <c r="M44" i="1"/>
  <c r="G44" i="1"/>
  <c r="X44" i="1" l="1"/>
  <c r="Y378" i="1"/>
  <c r="Z378" i="1" s="1"/>
  <c r="Y88" i="1"/>
  <c r="Z88" i="1" s="1"/>
  <c r="Y567" i="1"/>
  <c r="Z567" i="1" s="1"/>
  <c r="X564" i="1"/>
  <c r="Y826" i="1"/>
  <c r="Z826" i="1" s="1"/>
  <c r="X798" i="1"/>
  <c r="X126" i="1"/>
  <c r="Y402" i="1"/>
  <c r="Z402" i="1" s="1"/>
  <c r="Y90" i="1"/>
  <c r="Z90" i="1" s="1"/>
  <c r="Y412" i="1"/>
  <c r="Z412" i="1" s="1"/>
  <c r="Y375" i="1"/>
  <c r="Z375" i="1" s="1"/>
  <c r="X568" i="1"/>
  <c r="X832" i="1"/>
  <c r="Y895" i="1"/>
  <c r="Z895" i="1" s="1"/>
  <c r="Y123" i="1"/>
  <c r="Z123" i="1" s="1"/>
  <c r="Y427" i="1"/>
  <c r="Z427" i="1" s="1"/>
  <c r="Y563" i="1"/>
  <c r="Z563" i="1" s="1"/>
  <c r="X68" i="1"/>
  <c r="X110" i="1"/>
  <c r="X393" i="1"/>
  <c r="X424" i="1"/>
  <c r="X561" i="1"/>
  <c r="X565" i="1"/>
  <c r="X573" i="1"/>
  <c r="X800" i="1"/>
  <c r="X71" i="1"/>
  <c r="X120" i="1"/>
  <c r="X357" i="1"/>
  <c r="X396" i="1"/>
  <c r="X425" i="1"/>
  <c r="X562" i="1"/>
  <c r="X566" i="1"/>
  <c r="X575" i="1"/>
  <c r="X821" i="1"/>
  <c r="Y836" i="1"/>
  <c r="Z836" i="1" s="1"/>
  <c r="X851" i="1"/>
  <c r="Y941" i="1"/>
  <c r="Z941" i="1" s="1"/>
  <c r="V1010" i="1" l="1"/>
  <c r="X1010" i="1" s="1"/>
  <c r="G1010" i="1"/>
  <c r="V1009" i="1"/>
  <c r="Y1009" i="1" s="1"/>
  <c r="Z1009" i="1" s="1"/>
  <c r="G1009" i="1"/>
  <c r="V950" i="1"/>
  <c r="X950" i="1" s="1"/>
  <c r="G950" i="1"/>
  <c r="V913" i="1"/>
  <c r="X913" i="1" s="1"/>
  <c r="G913" i="1"/>
  <c r="V857" i="1"/>
  <c r="X857" i="1" s="1"/>
  <c r="G857" i="1"/>
  <c r="V833" i="1"/>
  <c r="Y833" i="1" s="1"/>
  <c r="Z833" i="1" s="1"/>
  <c r="G833" i="1"/>
  <c r="V828" i="1"/>
  <c r="X828" i="1" s="1"/>
  <c r="G828" i="1"/>
  <c r="V815" i="1"/>
  <c r="Y815" i="1" s="1"/>
  <c r="Z815" i="1" s="1"/>
  <c r="G815" i="1"/>
  <c r="V807" i="1"/>
  <c r="X807" i="1" s="1"/>
  <c r="G807" i="1"/>
  <c r="V795" i="1"/>
  <c r="Y795" i="1" s="1"/>
  <c r="Z795" i="1" s="1"/>
  <c r="G795" i="1"/>
  <c r="V771" i="1"/>
  <c r="X771" i="1" s="1"/>
  <c r="G771" i="1"/>
  <c r="V770" i="1"/>
  <c r="Y770" i="1" s="1"/>
  <c r="Z770" i="1" s="1"/>
  <c r="G770" i="1"/>
  <c r="V716" i="1"/>
  <c r="X716" i="1" s="1"/>
  <c r="G716" i="1"/>
  <c r="V704" i="1"/>
  <c r="Y704" i="1" s="1"/>
  <c r="Z704" i="1" s="1"/>
  <c r="G704" i="1"/>
  <c r="V647" i="1"/>
  <c r="Y647" i="1" s="1"/>
  <c r="Z647" i="1" s="1"/>
  <c r="G647" i="1"/>
  <c r="V626" i="1"/>
  <c r="Y626" i="1" s="1"/>
  <c r="Z626" i="1" s="1"/>
  <c r="G626" i="1"/>
  <c r="V612" i="1"/>
  <c r="X612" i="1" s="1"/>
  <c r="G612" i="1"/>
  <c r="V609" i="1"/>
  <c r="Y609" i="1" s="1"/>
  <c r="Z609" i="1" s="1"/>
  <c r="G609" i="1"/>
  <c r="V603" i="1"/>
  <c r="Y603" i="1" s="1"/>
  <c r="Z603" i="1" s="1"/>
  <c r="G603" i="1"/>
  <c r="V592" i="1"/>
  <c r="X592" i="1" s="1"/>
  <c r="G592" i="1"/>
  <c r="V518" i="1"/>
  <c r="X518" i="1" s="1"/>
  <c r="G518" i="1"/>
  <c r="V448" i="1"/>
  <c r="Y448" i="1" s="1"/>
  <c r="Z448" i="1" s="1"/>
  <c r="G448" i="1"/>
  <c r="V403" i="1"/>
  <c r="Y403" i="1" s="1"/>
  <c r="Z403" i="1" s="1"/>
  <c r="G403" i="1"/>
  <c r="V397" i="1"/>
  <c r="Y397" i="1" s="1"/>
  <c r="Z397" i="1" s="1"/>
  <c r="G397" i="1"/>
  <c r="V392" i="1"/>
  <c r="X392" i="1" s="1"/>
  <c r="G392" i="1"/>
  <c r="V380" i="1"/>
  <c r="Y380" i="1" s="1"/>
  <c r="Z380" i="1" s="1"/>
  <c r="G380" i="1"/>
  <c r="V364" i="1"/>
  <c r="Y364" i="1" s="1"/>
  <c r="Z364" i="1" s="1"/>
  <c r="G364" i="1"/>
  <c r="V363" i="1"/>
  <c r="Y363" i="1" s="1"/>
  <c r="Z363" i="1" s="1"/>
  <c r="G363" i="1"/>
  <c r="V354" i="1"/>
  <c r="X354" i="1" s="1"/>
  <c r="G354" i="1"/>
  <c r="V310" i="1"/>
  <c r="Y310" i="1" s="1"/>
  <c r="Z310" i="1" s="1"/>
  <c r="G310" i="1"/>
  <c r="V257" i="1"/>
  <c r="Y257" i="1" s="1"/>
  <c r="Z257" i="1" s="1"/>
  <c r="G257" i="1"/>
  <c r="V220" i="1"/>
  <c r="Y220" i="1" s="1"/>
  <c r="Z220" i="1" s="1"/>
  <c r="G220" i="1"/>
  <c r="V219" i="1"/>
  <c r="X219" i="1" s="1"/>
  <c r="G219" i="1"/>
  <c r="V213" i="1"/>
  <c r="Y213" i="1" s="1"/>
  <c r="Z213" i="1" s="1"/>
  <c r="G213" i="1"/>
  <c r="V209" i="1"/>
  <c r="Y209" i="1" s="1"/>
  <c r="Z209" i="1" s="1"/>
  <c r="G209" i="1"/>
  <c r="V205" i="1"/>
  <c r="X205" i="1" s="1"/>
  <c r="G205" i="1"/>
  <c r="V174" i="1"/>
  <c r="X174" i="1" s="1"/>
  <c r="G174" i="1"/>
  <c r="V150" i="1"/>
  <c r="Y150" i="1" s="1"/>
  <c r="Z150" i="1" s="1"/>
  <c r="G150" i="1"/>
  <c r="V133" i="1"/>
  <c r="Y133" i="1" s="1"/>
  <c r="Z133" i="1" s="1"/>
  <c r="G133" i="1"/>
  <c r="V111" i="1"/>
  <c r="X111" i="1" s="1"/>
  <c r="G111" i="1"/>
  <c r="Y592" i="1" l="1"/>
  <c r="Z592" i="1" s="1"/>
  <c r="Y354" i="1"/>
  <c r="Z354" i="1" s="1"/>
  <c r="Y111" i="1"/>
  <c r="Z111" i="1" s="1"/>
  <c r="Y205" i="1"/>
  <c r="Z205" i="1" s="1"/>
  <c r="Y716" i="1"/>
  <c r="Z716" i="1" s="1"/>
  <c r="X397" i="1"/>
  <c r="Y518" i="1"/>
  <c r="Z518" i="1" s="1"/>
  <c r="Y913" i="1"/>
  <c r="Z913" i="1" s="1"/>
  <c r="X815" i="1"/>
  <c r="Y857" i="1"/>
  <c r="Z857" i="1" s="1"/>
  <c r="Y174" i="1"/>
  <c r="Z174" i="1" s="1"/>
  <c r="X220" i="1"/>
  <c r="X363" i="1"/>
  <c r="Y392" i="1"/>
  <c r="Z392" i="1" s="1"/>
  <c r="X770" i="1"/>
  <c r="Y807" i="1"/>
  <c r="Z807" i="1" s="1"/>
  <c r="X626" i="1"/>
  <c r="Y219" i="1"/>
  <c r="Z219" i="1" s="1"/>
  <c r="Y612" i="1"/>
  <c r="Z612" i="1" s="1"/>
  <c r="Y1010" i="1"/>
  <c r="Z1010" i="1" s="1"/>
  <c r="X133" i="1"/>
  <c r="X209" i="1"/>
  <c r="X257" i="1"/>
  <c r="X364" i="1"/>
  <c r="X403" i="1"/>
  <c r="X603" i="1"/>
  <c r="X647" i="1"/>
  <c r="X150" i="1"/>
  <c r="X213" i="1"/>
  <c r="X310" i="1"/>
  <c r="X380" i="1"/>
  <c r="X448" i="1"/>
  <c r="X609" i="1"/>
  <c r="X704" i="1"/>
  <c r="Y771" i="1"/>
  <c r="Z771" i="1" s="1"/>
  <c r="X795" i="1"/>
  <c r="Y828" i="1"/>
  <c r="Z828" i="1" s="1"/>
  <c r="X833" i="1"/>
  <c r="Y950" i="1"/>
  <c r="Z950" i="1" s="1"/>
  <c r="X1009" i="1"/>
  <c r="V1006" i="1"/>
  <c r="Y1006" i="1" s="1"/>
  <c r="Z1006" i="1" s="1"/>
  <c r="M1006" i="1"/>
  <c r="V998" i="1"/>
  <c r="Y998" i="1" s="1"/>
  <c r="Z998" i="1" s="1"/>
  <c r="M998" i="1"/>
  <c r="V994" i="1"/>
  <c r="Y994" i="1" s="1"/>
  <c r="Z994" i="1" s="1"/>
  <c r="M994" i="1"/>
  <c r="V992" i="1"/>
  <c r="Y992" i="1" s="1"/>
  <c r="Z992" i="1" s="1"/>
  <c r="M992" i="1"/>
  <c r="V983" i="1"/>
  <c r="Y983" i="1" s="1"/>
  <c r="Z983" i="1" s="1"/>
  <c r="M983" i="1"/>
  <c r="V976" i="1"/>
  <c r="Y976" i="1" s="1"/>
  <c r="Z976" i="1" s="1"/>
  <c r="M976" i="1"/>
  <c r="V944" i="1"/>
  <c r="X944" i="1" s="1"/>
  <c r="M944" i="1"/>
  <c r="V940" i="1"/>
  <c r="Y940" i="1" s="1"/>
  <c r="Z940" i="1" s="1"/>
  <c r="M940" i="1"/>
  <c r="V937" i="1"/>
  <c r="Y937" i="1" s="1"/>
  <c r="Z937" i="1" s="1"/>
  <c r="M937" i="1"/>
  <c r="V935" i="1"/>
  <c r="Y935" i="1" s="1"/>
  <c r="Z935" i="1" s="1"/>
  <c r="M935" i="1"/>
  <c r="V779" i="1"/>
  <c r="Y779" i="1" s="1"/>
  <c r="Z779" i="1" s="1"/>
  <c r="M779" i="1"/>
  <c r="V776" i="1"/>
  <c r="X776" i="1" s="1"/>
  <c r="M776" i="1"/>
  <c r="V775" i="1"/>
  <c r="Y775" i="1" s="1"/>
  <c r="Z775" i="1" s="1"/>
  <c r="M775" i="1"/>
  <c r="V736" i="1"/>
  <c r="Y736" i="1" s="1"/>
  <c r="Z736" i="1" s="1"/>
  <c r="M736" i="1"/>
  <c r="V728" i="1"/>
  <c r="Y728" i="1" s="1"/>
  <c r="Z728" i="1" s="1"/>
  <c r="V718" i="1"/>
  <c r="Y718" i="1" s="1"/>
  <c r="Z718" i="1" s="1"/>
  <c r="V709" i="1"/>
  <c r="Y709" i="1" s="1"/>
  <c r="Z709" i="1" s="1"/>
  <c r="V701" i="1"/>
  <c r="X701" i="1" s="1"/>
  <c r="V678" i="1"/>
  <c r="Y678" i="1" s="1"/>
  <c r="Z678" i="1" s="1"/>
  <c r="V648" i="1"/>
  <c r="Y648" i="1" s="1"/>
  <c r="Z648" i="1" s="1"/>
  <c r="V369" i="1"/>
  <c r="Y369" i="1" s="1"/>
  <c r="Z369" i="1" s="1"/>
  <c r="V358" i="1"/>
  <c r="Y358" i="1" s="1"/>
  <c r="Z358" i="1" s="1"/>
  <c r="V349" i="1"/>
  <c r="Y349" i="1" s="1"/>
  <c r="Z349" i="1" s="1"/>
  <c r="V343" i="1"/>
  <c r="Y343" i="1" s="1"/>
  <c r="Z343" i="1" s="1"/>
  <c r="V338" i="1"/>
  <c r="Y338" i="1" s="1"/>
  <c r="Z338" i="1" s="1"/>
  <c r="V332" i="1"/>
  <c r="Y332" i="1" s="1"/>
  <c r="Z332" i="1" s="1"/>
  <c r="V328" i="1"/>
  <c r="Y328" i="1" s="1"/>
  <c r="Z328" i="1" s="1"/>
  <c r="V321" i="1"/>
  <c r="Y321" i="1" s="1"/>
  <c r="Z321" i="1" s="1"/>
  <c r="V316" i="1"/>
  <c r="X316" i="1" s="1"/>
  <c r="V315" i="1"/>
  <c r="Y315" i="1" s="1"/>
  <c r="Z315" i="1" s="1"/>
  <c r="V172" i="1"/>
  <c r="Y172" i="1" s="1"/>
  <c r="Z172" i="1" s="1"/>
  <c r="V170" i="1"/>
  <c r="Y170" i="1" s="1"/>
  <c r="Z170" i="1" s="1"/>
  <c r="V153" i="1"/>
  <c r="Y153" i="1" s="1"/>
  <c r="Z153" i="1" s="1"/>
  <c r="V148" i="1"/>
  <c r="X148" i="1" s="1"/>
  <c r="V134" i="1"/>
  <c r="Y134" i="1" s="1"/>
  <c r="Z134" i="1" s="1"/>
  <c r="V130" i="1"/>
  <c r="Y130" i="1" s="1"/>
  <c r="Z130" i="1" s="1"/>
  <c r="V127" i="1"/>
  <c r="Y127" i="1" s="1"/>
  <c r="Z127" i="1" s="1"/>
  <c r="V102" i="1"/>
  <c r="Y102" i="1" s="1"/>
  <c r="Z102" i="1" s="1"/>
  <c r="V67" i="1"/>
  <c r="Y67" i="1" s="1"/>
  <c r="Z67" i="1" s="1"/>
  <c r="V52" i="1"/>
  <c r="Y52" i="1" s="1"/>
  <c r="Z52" i="1" s="1"/>
  <c r="X102" i="1" l="1"/>
  <c r="X172" i="1"/>
  <c r="X736" i="1"/>
  <c r="X315" i="1"/>
  <c r="X358" i="1"/>
  <c r="X153" i="1"/>
  <c r="Y316" i="1"/>
  <c r="Z316" i="1" s="1"/>
  <c r="X338" i="1"/>
  <c r="X349" i="1"/>
  <c r="Y148" i="1"/>
  <c r="Z148" i="1" s="1"/>
  <c r="X127" i="1"/>
  <c r="X134" i="1"/>
  <c r="X332" i="1"/>
  <c r="X369" i="1"/>
  <c r="X678" i="1"/>
  <c r="X709" i="1"/>
  <c r="X728" i="1"/>
  <c r="X992" i="1"/>
  <c r="X328" i="1"/>
  <c r="Y701" i="1"/>
  <c r="Z701" i="1" s="1"/>
  <c r="Y944" i="1"/>
  <c r="Z944" i="1" s="1"/>
  <c r="X67" i="1"/>
  <c r="X52" i="1"/>
  <c r="X130" i="1"/>
  <c r="X170" i="1"/>
  <c r="X321" i="1"/>
  <c r="X343" i="1"/>
  <c r="X648" i="1"/>
  <c r="X718" i="1"/>
  <c r="Y776" i="1"/>
  <c r="Z776" i="1" s="1"/>
  <c r="X779" i="1"/>
  <c r="X935" i="1"/>
  <c r="X994" i="1"/>
  <c r="X998" i="1"/>
  <c r="X940" i="1"/>
  <c r="X976" i="1"/>
  <c r="X775" i="1"/>
  <c r="X937" i="1"/>
  <c r="X983" i="1"/>
  <c r="X1006" i="1"/>
</calcChain>
</file>

<file path=xl/sharedStrings.xml><?xml version="1.0" encoding="utf-8"?>
<sst xmlns="http://schemas.openxmlformats.org/spreadsheetml/2006/main" count="4153" uniqueCount="1158">
  <si>
    <t>Įmonė</t>
  </si>
  <si>
    <t>Miestas</t>
  </si>
  <si>
    <t xml:space="preserve">Vidutinė lauko oro temperatūra </t>
  </si>
  <si>
    <t>Vidutinis šilumos suvartojimas šildymui daugiabučiuose namuose</t>
  </si>
  <si>
    <t>Vidutinis mokėjimas už šilumą 1 m² ploto šildymui (su PVM)</t>
  </si>
  <si>
    <t>Dieno- laipsniai</t>
  </si>
  <si>
    <t>Pastatų grupės kategorija pagal šilumos suvartojimą</t>
  </si>
  <si>
    <t>Nr.</t>
  </si>
  <si>
    <t>Adresas</t>
  </si>
  <si>
    <t>Namo renovacijos tipas</t>
  </si>
  <si>
    <t>Butų sk.</t>
  </si>
  <si>
    <t>Statybos metai</t>
  </si>
  <si>
    <t>Suvartotas šilumos kiekis</t>
  </si>
  <si>
    <t>Namo 
plotas</t>
  </si>
  <si>
    <t>Apmokestinta šiluma šildymui gyventojams</t>
  </si>
  <si>
    <t>Butų 
plotas</t>
  </si>
  <si>
    <t xml:space="preserve">Šilumos 
suvartojimas šildymui </t>
  </si>
  <si>
    <t xml:space="preserve">Šilumos kaina gyventojams
(su PVM) </t>
  </si>
  <si>
    <t>Mokėjimai už šilumą 1 m² ploto šildymui                 (su PVM)</t>
  </si>
  <si>
    <t>Šilumos suvartojimas 60 m² ploto buto šildymui</t>
  </si>
  <si>
    <t>Mokėjimai už šilumą 60 m² ploto buto šildymui 
(su PVM)</t>
  </si>
  <si>
    <t xml:space="preserve">Iš viso 
</t>
  </si>
  <si>
    <t xml:space="preserve">Karštam vandeniui ruošti </t>
  </si>
  <si>
    <t>Karšto vandens temp. palaikymui</t>
  </si>
  <si>
    <t>Su nepaskirstytu karštu vandeniu</t>
  </si>
  <si>
    <t>Bendrosioms reikmėms</t>
  </si>
  <si>
    <t xml:space="preserve">Butų ir kitų patalpų šildymui </t>
  </si>
  <si>
    <r>
      <rPr>
        <vertAlign val="superscript"/>
        <sz val="8"/>
        <rFont val="Arial"/>
        <family val="2"/>
        <charset val="186"/>
      </rPr>
      <t>0</t>
    </r>
    <r>
      <rPr>
        <sz val="8"/>
        <rFont val="Arial"/>
        <family val="2"/>
        <charset val="186"/>
      </rPr>
      <t>C</t>
    </r>
  </si>
  <si>
    <t>MWh/m²/mėn</t>
  </si>
  <si>
    <t>Eur/m²/mėn</t>
  </si>
  <si>
    <t>vnt.</t>
  </si>
  <si>
    <t>metai</t>
  </si>
  <si>
    <t>MWh</t>
  </si>
  <si>
    <t>m²</t>
  </si>
  <si>
    <t>EUR/MWh</t>
  </si>
  <si>
    <t>EUR/m²/mėn</t>
  </si>
  <si>
    <t>kWh/mėn</t>
  </si>
  <si>
    <t>EUR/mėn</t>
  </si>
  <si>
    <t>AB ,,Vilniaus šilumos tinklai"</t>
  </si>
  <si>
    <t>Vilnius</t>
  </si>
  <si>
    <t>2008, nėra info</t>
  </si>
  <si>
    <t>2016, nėra info</t>
  </si>
  <si>
    <t>2006, nėra info</t>
  </si>
  <si>
    <t>2010, nėra info</t>
  </si>
  <si>
    <t>2009, nėra info</t>
  </si>
  <si>
    <t>Pilnai renovuotas</t>
  </si>
  <si>
    <t>Dalinai renovuotas</t>
  </si>
  <si>
    <t>Nerenovuotas</t>
  </si>
  <si>
    <t>Sviliškių g. 8</t>
  </si>
  <si>
    <t>M.Mironaitės g. 18</t>
  </si>
  <si>
    <t>Pavilnionių g. 31</t>
  </si>
  <si>
    <t>Žaliųjų ežerų g. 9  (renov.)</t>
  </si>
  <si>
    <t>V.Pietario g. 7</t>
  </si>
  <si>
    <t>Žirmūnų g. 3 (renov.)</t>
  </si>
  <si>
    <t>Bajorų kelias 3</t>
  </si>
  <si>
    <t>Pavilnionių g. 33</t>
  </si>
  <si>
    <t>Žirmūnų g. 131 (renov.)</t>
  </si>
  <si>
    <t>Peteliškių g. 10 (renov.)</t>
  </si>
  <si>
    <t>iki 1992</t>
  </si>
  <si>
    <t>J.Galvydžio g. 11A</t>
  </si>
  <si>
    <t>M.Marcinkevičiaus g. 31, 33, 35</t>
  </si>
  <si>
    <t>J.Franko g. 8</t>
  </si>
  <si>
    <t>M.Marcinkevičiaus g. 37, Baltupio g. 175</t>
  </si>
  <si>
    <t>Blindžių g. 7</t>
  </si>
  <si>
    <t>J.Kubiliaus g. 4</t>
  </si>
  <si>
    <t>S.Žukausko g. 27</t>
  </si>
  <si>
    <t>Tolminkiemio g. 31</t>
  </si>
  <si>
    <t>Šviesos g 11 (bt. 41-60)</t>
  </si>
  <si>
    <t>Taikos g. 134, 136</t>
  </si>
  <si>
    <t>Kovo 11-osios g. 55</t>
  </si>
  <si>
    <t>Žirmūnų g. 126 (renov.)</t>
  </si>
  <si>
    <t>Tolminkiemio g. 14</t>
  </si>
  <si>
    <t>Žirmūnų g. 128 (renov.)</t>
  </si>
  <si>
    <t>Šviesos g 14 (bt. 81-100)</t>
  </si>
  <si>
    <t>Smėlio g. 11</t>
  </si>
  <si>
    <t>Taikos g. 25, 27</t>
  </si>
  <si>
    <t>Kapsų g. 38</t>
  </si>
  <si>
    <t>Taikos g. 241, 243, 245</t>
  </si>
  <si>
    <t>Musninkų g. 7</t>
  </si>
  <si>
    <t>S.Stanevičiaus g. 7 (bt. 1-40)</t>
  </si>
  <si>
    <t>Antakalnio g. 118</t>
  </si>
  <si>
    <t>Žemynos g. 25</t>
  </si>
  <si>
    <t>Šviesos g 4 (bt. 81-100)</t>
  </si>
  <si>
    <t>Žemynos g. 35</t>
  </si>
  <si>
    <t>Gedvydžių g. 20</t>
  </si>
  <si>
    <t>Gabijos g. 81 (bt. 1-36)</t>
  </si>
  <si>
    <t>Taikos g. 105</t>
  </si>
  <si>
    <t>Gedvydžių g. 29 (bt. 1-36)</t>
  </si>
  <si>
    <t>Kanklių g. 10B</t>
  </si>
  <si>
    <t>Didlaukio g. 22, 24</t>
  </si>
  <si>
    <t>Naugarduko g. 56</t>
  </si>
  <si>
    <t>Gelvonų g. 57</t>
  </si>
  <si>
    <t>Šaltkalvių g. 66</t>
  </si>
  <si>
    <t>Parko g. 4</t>
  </si>
  <si>
    <t>Parko g. 6</t>
  </si>
  <si>
    <t>Vykinto g. 8</t>
  </si>
  <si>
    <t>V.Grybo g. 30</t>
  </si>
  <si>
    <t>Lentvario g. 1</t>
  </si>
  <si>
    <t>S.Skapo g. 6, 8</t>
  </si>
  <si>
    <t>K.Vanagėlio g. 9</t>
  </si>
  <si>
    <t>Žygio g. 4</t>
  </si>
  <si>
    <t>Žirmūnų g. 30C</t>
  </si>
  <si>
    <t>Smėlio g. 15</t>
  </si>
  <si>
    <t>Gedimino pr. 27</t>
  </si>
  <si>
    <t>Šilumos suvartojimo ir mokėjimų už šilumą analizė Lietuvos miestų daugiabučiuose gyvenamuosiuose namuose  (2018 m. vasario mėn.)</t>
  </si>
  <si>
    <t>AB ,,Kauno energija"</t>
  </si>
  <si>
    <t>Kaunas</t>
  </si>
  <si>
    <t>Radvilėnų  5</t>
  </si>
  <si>
    <t>Karaliaus Mindaugo 7</t>
  </si>
  <si>
    <t>Krėvės 82B</t>
  </si>
  <si>
    <t xml:space="preserve">Archyvo 48 </t>
  </si>
  <si>
    <t>Ašmenos 1-oji g. 10</t>
  </si>
  <si>
    <t>Jaunimo 4 (renov.)*</t>
  </si>
  <si>
    <t>Saulės 3</t>
  </si>
  <si>
    <t>Geležinio Vilko 1A</t>
  </si>
  <si>
    <t>Sukilėlių 87A</t>
  </si>
  <si>
    <t>Prūsų g. 15</t>
  </si>
  <si>
    <t>Kovo 11-osios 114 (renov.)</t>
  </si>
  <si>
    <t>Krėvės 115 A (renov)**</t>
  </si>
  <si>
    <t xml:space="preserve">Škirpos K. g. 15 (renov.)*** </t>
  </si>
  <si>
    <t>Lukšio P. 4 (renov.)***</t>
  </si>
  <si>
    <t>Sąjungos a. 7 (renov.)***</t>
  </si>
  <si>
    <t>Sąjungos a. 10 (renov.)</t>
  </si>
  <si>
    <t>Vievio 54 (renov.)</t>
  </si>
  <si>
    <t>Krėvės 61 (renov.)</t>
  </si>
  <si>
    <t>Masiulio T. 1 (renov)</t>
  </si>
  <si>
    <t>Jėgainės 23 (renov)</t>
  </si>
  <si>
    <t>Partizanų 20</t>
  </si>
  <si>
    <t>Partizanų 198</t>
  </si>
  <si>
    <t>Šiaurės 101</t>
  </si>
  <si>
    <t>Taikos 39</t>
  </si>
  <si>
    <t>Pašilės 96</t>
  </si>
  <si>
    <t>Gravrogkų 17</t>
  </si>
  <si>
    <t>Lukšio 64</t>
  </si>
  <si>
    <t>Lukšos-Daumanto 2</t>
  </si>
  <si>
    <t xml:space="preserve">Šiaurės 1 </t>
  </si>
  <si>
    <t>Baltų 2</t>
  </si>
  <si>
    <t>Kalantos R. 23</t>
  </si>
  <si>
    <t>Savanorių 237</t>
  </si>
  <si>
    <t>Baršausko 78</t>
  </si>
  <si>
    <t>Stulginskio A. 64</t>
  </si>
  <si>
    <t>Juozapavičiaus 48 A</t>
  </si>
  <si>
    <t>Draugystės 6</t>
  </si>
  <si>
    <t xml:space="preserve">Armatūrininkų 6 </t>
  </si>
  <si>
    <t>Strazdo A. 77</t>
  </si>
  <si>
    <t>Instituto 18</t>
  </si>
  <si>
    <t>Jakšto 8</t>
  </si>
  <si>
    <t>AB "Klaipėdos energija"</t>
  </si>
  <si>
    <t>Klaipėda</t>
  </si>
  <si>
    <t>Kauno g. 19</t>
  </si>
  <si>
    <t>Baltijos pr. 97</t>
  </si>
  <si>
    <t>Šiaurės pr. 17</t>
  </si>
  <si>
    <t>Pušyno g. 29A</t>
  </si>
  <si>
    <t>Ryšininkų g. 6</t>
  </si>
  <si>
    <t>Dragūnų g. 3</t>
  </si>
  <si>
    <t>Sauso 15-osios g. 14</t>
  </si>
  <si>
    <t>Taikos pr. 33</t>
  </si>
  <si>
    <t>Ramioji g. 7</t>
  </si>
  <si>
    <t>Kretingos g. 58A</t>
  </si>
  <si>
    <t>Birutės g. 22 KL.k.</t>
  </si>
  <si>
    <t>I.Simonaitytės g. 11</t>
  </si>
  <si>
    <t>Naujakiemio g. 19</t>
  </si>
  <si>
    <t>Sukilelių g. 16</t>
  </si>
  <si>
    <t>Laukininkų g. 40, 1 k.</t>
  </si>
  <si>
    <t>Varpų g. 8</t>
  </si>
  <si>
    <t>Minijos g. 126</t>
  </si>
  <si>
    <t>Šiaulių g. 3</t>
  </si>
  <si>
    <t xml:space="preserve">Laukininkų g. 36, 2k. </t>
  </si>
  <si>
    <t>Šaulių g. 43</t>
  </si>
  <si>
    <t>Danės g. 31</t>
  </si>
  <si>
    <t>Janonio g. 28</t>
  </si>
  <si>
    <t>Karklų g. 8</t>
  </si>
  <si>
    <t>Vyturio g. 7</t>
  </si>
  <si>
    <t>Daržų g. 13</t>
  </si>
  <si>
    <t>Puodžių g. 12</t>
  </si>
  <si>
    <t>Rumpiškės g. 30</t>
  </si>
  <si>
    <t>Geležinkelio g. 12</t>
  </si>
  <si>
    <t>Tlžės g. 37</t>
  </si>
  <si>
    <t>Baltikalnio g. 9</t>
  </si>
  <si>
    <t>Karklų g. 17</t>
  </si>
  <si>
    <t>Sulupės g. 13</t>
  </si>
  <si>
    <t>Bangų g. 17</t>
  </si>
  <si>
    <t>Tiltų g. 9</t>
  </si>
  <si>
    <t>S.Daukanto g. 27</t>
  </si>
  <si>
    <t>Tiltų g. 3</t>
  </si>
  <si>
    <t>Turgaus g. 25</t>
  </si>
  <si>
    <t>S.Daukanto g. 28</t>
  </si>
  <si>
    <t>Jono g. 5</t>
  </si>
  <si>
    <t>Kepėjų g. 5</t>
  </si>
  <si>
    <t>AB ,,Šiaulių energija"</t>
  </si>
  <si>
    <t>Šiauliai</t>
  </si>
  <si>
    <t>K. Korsako g. 41, Šiauliai</t>
  </si>
  <si>
    <t>Klevų g.13, Šiauliai</t>
  </si>
  <si>
    <t>Kelmės g. 1A, Šiauliai</t>
  </si>
  <si>
    <t>Dainų g. 40A, Šiauliai</t>
  </si>
  <si>
    <t>Miglovaros g. 25, Šiauliai</t>
  </si>
  <si>
    <t>P. Cvirkos g. 63, Šiauliai</t>
  </si>
  <si>
    <t>Kviečių g. 22, Šiauliai</t>
  </si>
  <si>
    <t>Vytauto g. 154, Šiauliai</t>
  </si>
  <si>
    <t>Gegužių g. 19, Šiauliai</t>
  </si>
  <si>
    <t>Draugystės pr. 20, Šiauliai</t>
  </si>
  <si>
    <t>Draugystės pr. 17, Šiauliai</t>
  </si>
  <si>
    <t>Vilniaus g. 123, Šiauliai</t>
  </si>
  <si>
    <t>Draugystės pr. 3, Šiauliai</t>
  </si>
  <si>
    <t>Sevastopolio g. 9, Šiauliai</t>
  </si>
  <si>
    <t>Ežero g. 7, Šiauliai</t>
  </si>
  <si>
    <t>Draugystės pr. 13, Šiauliai</t>
  </si>
  <si>
    <t>Vytauto g. 138, Šiauliai</t>
  </si>
  <si>
    <t>Grinkevičiaus g. 4, Šiauliai</t>
  </si>
  <si>
    <t>Draugystės pr. 6, Šiauliai</t>
  </si>
  <si>
    <t>Vytauto g. 70, Šiauliai</t>
  </si>
  <si>
    <t>Gumbinės g. 114, Šiauliai</t>
  </si>
  <si>
    <t>Ežero g. 1, Šiauliai</t>
  </si>
  <si>
    <t>Kauno g. 24, Šiauliai</t>
  </si>
  <si>
    <t>Vytauto g. 48, Šiauliai</t>
  </si>
  <si>
    <t>Varpo g. 7, Šiauliai</t>
  </si>
  <si>
    <t>Ežero g. 12A, Šiauliai</t>
  </si>
  <si>
    <t>Draugystės pr. 10, Šiauliai</t>
  </si>
  <si>
    <t>Ežero g. 29, Šiauliai</t>
  </si>
  <si>
    <t>Varpo g. 53, Šiauliai</t>
  </si>
  <si>
    <t>Radviliškio g. 94, Šiauliai</t>
  </si>
  <si>
    <t>A. Mickevičiaus g. 36, Šiauliai</t>
  </si>
  <si>
    <t>A. Mickevičiaus g. 38, Šiauliai</t>
  </si>
  <si>
    <t>Energetikų g. 9, Šiauliai</t>
  </si>
  <si>
    <t>Draugystės pr. 15, Šiauliai</t>
  </si>
  <si>
    <t>Rasos g. 1, Ginkūnų k., Šiaulių r.</t>
  </si>
  <si>
    <t>P. Cvirkos g. 75A, Šiauliai</t>
  </si>
  <si>
    <t>Energetikų g. 11, Šiauliai</t>
  </si>
  <si>
    <t>Ežero g. 14, Šiauliai</t>
  </si>
  <si>
    <t>Ežero g. 15, Šiauliai</t>
  </si>
  <si>
    <t>P. Višinskio g. 37, Šiauliai</t>
  </si>
  <si>
    <t>AB"Panevėžio energija"</t>
  </si>
  <si>
    <t>Panevėžys</t>
  </si>
  <si>
    <t>Klaipėdos g. 99 K1</t>
  </si>
  <si>
    <t>Klaipėdos g. 99 K2</t>
  </si>
  <si>
    <t>Pasvalys</t>
  </si>
  <si>
    <t>Gėlių g. 3</t>
  </si>
  <si>
    <t xml:space="preserve">iki 1992 </t>
  </si>
  <si>
    <t>Kniaudiškių g. 54</t>
  </si>
  <si>
    <t>Klaipėdos g. 99 K3</t>
  </si>
  <si>
    <t>Kranto g. 47</t>
  </si>
  <si>
    <t>Molainių g. 8</t>
  </si>
  <si>
    <t>Pušaloto g. 76</t>
  </si>
  <si>
    <t>Kranto g. 37</t>
  </si>
  <si>
    <t>A. Jakšto g. 10</t>
  </si>
  <si>
    <t>Margirio g. 9</t>
  </si>
  <si>
    <t>Margirio g. 18</t>
  </si>
  <si>
    <t>Kėdainiai</t>
  </si>
  <si>
    <t>Rasos g. 6</t>
  </si>
  <si>
    <t>Žemaitės g. 32</t>
  </si>
  <si>
    <t>Taikos g. 18</t>
  </si>
  <si>
    <t>Liaudies g. 11</t>
  </si>
  <si>
    <t>A. Kanapinsko g. 8</t>
  </si>
  <si>
    <t>Rokiškis</t>
  </si>
  <si>
    <t>Jaunystės g. 11</t>
  </si>
  <si>
    <t>J. Basanavičiaus g. 102</t>
  </si>
  <si>
    <t>Liepų al. 13</t>
  </si>
  <si>
    <t>Vilties g. 22</t>
  </si>
  <si>
    <t>P. Širvio g. 5</t>
  </si>
  <si>
    <t>Švyturio g. 9</t>
  </si>
  <si>
    <t>Liepų al. 15A</t>
  </si>
  <si>
    <t>Vilties g. 47</t>
  </si>
  <si>
    <t>Ramygalos g. 67</t>
  </si>
  <si>
    <t>Vilniaus g. 20</t>
  </si>
  <si>
    <t>Kupiškis</t>
  </si>
  <si>
    <t>Technikos g. 7</t>
  </si>
  <si>
    <t>Marijonų g. 29</t>
  </si>
  <si>
    <t>Smėlynės g. 73</t>
  </si>
  <si>
    <t>Seinų g. 17</t>
  </si>
  <si>
    <t>A. Smetonos g. 5A</t>
  </si>
  <si>
    <t>Vytauto g. 36</t>
  </si>
  <si>
    <t>Žagienės g. 4</t>
  </si>
  <si>
    <t>Švyturio g. 19</t>
  </si>
  <si>
    <t>Zarasai</t>
  </si>
  <si>
    <t>Vytauto skg. 12</t>
  </si>
  <si>
    <t>Marijonų g. 43</t>
  </si>
  <si>
    <t>A. Jakšto g. 8</t>
  </si>
  <si>
    <t>S. Kerbedžio g. 24</t>
  </si>
  <si>
    <t>Nevėžio g. 24</t>
  </si>
  <si>
    <t>UAB "Litesko" filialas "Alytaus energija"</t>
  </si>
  <si>
    <t>Alytus</t>
  </si>
  <si>
    <t>Statybininkų g. 15</t>
  </si>
  <si>
    <t>Renovuotas</t>
  </si>
  <si>
    <t>Miklusėnų g. 33</t>
  </si>
  <si>
    <t>Jaunimo g. 7</t>
  </si>
  <si>
    <t>Statybininkų g. 21</t>
  </si>
  <si>
    <t>Kaštonų g. 20</t>
  </si>
  <si>
    <t>Kalniškės g. 25</t>
  </si>
  <si>
    <t>Jonyno g. 11</t>
  </si>
  <si>
    <t>Statybininkų g. 59</t>
  </si>
  <si>
    <t>Volungės g. 13</t>
  </si>
  <si>
    <t>Jazminų g. 42</t>
  </si>
  <si>
    <t>Šaltinių g. 12</t>
  </si>
  <si>
    <t>Volungės g. 29</t>
  </si>
  <si>
    <t>Žiburio g. 16A</t>
  </si>
  <si>
    <t>Volungės g. 19</t>
  </si>
  <si>
    <t>Jonyno g. 25</t>
  </si>
  <si>
    <t>Lauko g. 19</t>
  </si>
  <si>
    <t>Likiškėlių g. 98</t>
  </si>
  <si>
    <t>Statybininkų g. 46</t>
  </si>
  <si>
    <t>Jaunimo g. 6</t>
  </si>
  <si>
    <t>Topolių g. 11D</t>
  </si>
  <si>
    <t>Topolių g. 5A</t>
  </si>
  <si>
    <t xml:space="preserve">Nerenovuotas </t>
  </si>
  <si>
    <t>Aukštakalnio g. 18</t>
  </si>
  <si>
    <t>Statybininkų g. 51</t>
  </si>
  <si>
    <t>Jaunimo g. 27</t>
  </si>
  <si>
    <t>Jaunimo g. 58</t>
  </si>
  <si>
    <t>Volungės g. 24</t>
  </si>
  <si>
    <t>Jurgiškių g. 3</t>
  </si>
  <si>
    <t>Pramonės g. 4</t>
  </si>
  <si>
    <t>Alyvų takas g. 22</t>
  </si>
  <si>
    <t>Sudvajų g. 12</t>
  </si>
  <si>
    <t>Jurgiškių g. 12</t>
  </si>
  <si>
    <t>Aukštakalnio g. 10</t>
  </si>
  <si>
    <t>Volungės g. 40</t>
  </si>
  <si>
    <t>Bažnyčios g. 2</t>
  </si>
  <si>
    <t>Miško g. 11</t>
  </si>
  <si>
    <t>Vilniaus g. 27</t>
  </si>
  <si>
    <t>Jazminų g. 44</t>
  </si>
  <si>
    <t>Žiburio g. 12</t>
  </si>
  <si>
    <t>Maironio g. 1</t>
  </si>
  <si>
    <t>Piliakalnio g. 10</t>
  </si>
  <si>
    <t>AB „Jonavos šilumos tinklai“</t>
  </si>
  <si>
    <t>Jonava</t>
  </si>
  <si>
    <t>KLAIPĖDOS   5</t>
  </si>
  <si>
    <t>J.RALIO  12</t>
  </si>
  <si>
    <t>CHEMIKŲ  72</t>
  </si>
  <si>
    <t>KOSMONAUTŲ  48</t>
  </si>
  <si>
    <t>PARKO   3</t>
  </si>
  <si>
    <t>A.KULVIEČIO  16</t>
  </si>
  <si>
    <t>PARKO   5</t>
  </si>
  <si>
    <t>KOSMONAUTŲ   4</t>
  </si>
  <si>
    <t>PANERIŲ  21</t>
  </si>
  <si>
    <t>CHEMIKŲ 112</t>
  </si>
  <si>
    <t>ŽEMAITĖS  14</t>
  </si>
  <si>
    <t>SODŲ  50A</t>
  </si>
  <si>
    <t>ŽALIOJI   8</t>
  </si>
  <si>
    <t>LIETAVOS  23</t>
  </si>
  <si>
    <t>LIETAVOS  29</t>
  </si>
  <si>
    <t>KOSMONAUTŲ  42</t>
  </si>
  <si>
    <t>KOSMONAUTŲ  12</t>
  </si>
  <si>
    <t>A.KULVIEČIO  10</t>
  </si>
  <si>
    <t>ŽEIMIŲ TAKAS   9</t>
  </si>
  <si>
    <t>LIETAVOS  35</t>
  </si>
  <si>
    <t>A.KULVIEČIO  21</t>
  </si>
  <si>
    <t>VILTIES  31</t>
  </si>
  <si>
    <t>P.VAIČIŪNO  22</t>
  </si>
  <si>
    <t>CHEMIKŲ 126</t>
  </si>
  <si>
    <t>P.VAIČIŪNO   6</t>
  </si>
  <si>
    <t>PILIAKALNIO  14</t>
  </si>
  <si>
    <t>CHEMIKŲ  74</t>
  </si>
  <si>
    <t>CHEMIKŲ  62</t>
  </si>
  <si>
    <t>ŽEIMIŲ TAKAS   4</t>
  </si>
  <si>
    <t>CHEMIKŲ  92B</t>
  </si>
  <si>
    <t>KAUNO  94</t>
  </si>
  <si>
    <t>MOKYKLOS  10</t>
  </si>
  <si>
    <t>GIRELĖS   2</t>
  </si>
  <si>
    <t>KAUNO  68</t>
  </si>
  <si>
    <t>RUKLIO   7</t>
  </si>
  <si>
    <t>ŽEMAITĖS  20</t>
  </si>
  <si>
    <t>ŽEIMIŲ  26</t>
  </si>
  <si>
    <t>MIŠKININKŲ   3</t>
  </si>
  <si>
    <t>MIŠKININKŲ  11</t>
  </si>
  <si>
    <t>UAB "Mažeikių šilumos tinklai"</t>
  </si>
  <si>
    <t>Mažeikiai</t>
  </si>
  <si>
    <t>GAMYKLOS 19</t>
  </si>
  <si>
    <t>pilnai renovuotas</t>
  </si>
  <si>
    <t>NAFTININKŲ 12</t>
  </si>
  <si>
    <t>NAFTININKŲ 14</t>
  </si>
  <si>
    <t>PAVASARIO 45</t>
  </si>
  <si>
    <t>ŽEMAITIJOS 19</t>
  </si>
  <si>
    <t>VENTOS 45</t>
  </si>
  <si>
    <t>Gamyklos g. 31-ojo NSB</t>
  </si>
  <si>
    <t>P.VILEIŠIO 4</t>
  </si>
  <si>
    <t>VENTOS 59</t>
  </si>
  <si>
    <t>PAVASARIO 41C</t>
  </si>
  <si>
    <t>ŽEMAITIJOS 29</t>
  </si>
  <si>
    <t>MINDAUGO 13</t>
  </si>
  <si>
    <t>V.BURBOS 5</t>
  </si>
  <si>
    <t>GAMYKLOS 17</t>
  </si>
  <si>
    <t>LAISVĖS 222</t>
  </si>
  <si>
    <t>STOTIES 8</t>
  </si>
  <si>
    <t>NAFTININKŲ 16</t>
  </si>
  <si>
    <t>P.VILEIŠIO 2</t>
  </si>
  <si>
    <t>NAFTININKŲ 56</t>
  </si>
  <si>
    <t>V.BURBOS 4</t>
  </si>
  <si>
    <t>ŽEMAITIJOS 35</t>
  </si>
  <si>
    <t>SODŲ SKERSGATVIS 10</t>
  </si>
  <si>
    <t>TYLIOJI 40</t>
  </si>
  <si>
    <t>STOTIES 26</t>
  </si>
  <si>
    <t>TAIKOS 9</t>
  </si>
  <si>
    <t>TYLIOJI 32</t>
  </si>
  <si>
    <t>Bažnyčios 11 Viekšniai</t>
  </si>
  <si>
    <t>TYLIOJI 24</t>
  </si>
  <si>
    <t>S.Daukanto 6 Viekšniai</t>
  </si>
  <si>
    <t>VENTOS 33</t>
  </si>
  <si>
    <t>MINDAUGO 20</t>
  </si>
  <si>
    <t>Mažeikių 6 Viekšniai</t>
  </si>
  <si>
    <t>M.Daukšos g.36-ojo NSB</t>
  </si>
  <si>
    <t>TYLIOJI 36</t>
  </si>
  <si>
    <t>TYLIOJI 38</t>
  </si>
  <si>
    <t>PAVENČIŲ 41</t>
  </si>
  <si>
    <t>S.Daukanto 8 Viekšniai</t>
  </si>
  <si>
    <t>Bažnyčios 13 Viekšniai</t>
  </si>
  <si>
    <t>SODŲ 11</t>
  </si>
  <si>
    <t>Tirkšlių 7 Viekšniai</t>
  </si>
  <si>
    <t>UAB Akmenės energija</t>
  </si>
  <si>
    <t>Akmenė</t>
  </si>
  <si>
    <t>Stadiono 5</t>
  </si>
  <si>
    <t>Laižuvos 10</t>
  </si>
  <si>
    <t>Stadiono 19</t>
  </si>
  <si>
    <t>Sodo 7</t>
  </si>
  <si>
    <t>Stadiono 13</t>
  </si>
  <si>
    <t>Kęstučio 2</t>
  </si>
  <si>
    <t>Naujoji Akmenė</t>
  </si>
  <si>
    <t>Respublikos 23</t>
  </si>
  <si>
    <t>nerenovuotas</t>
  </si>
  <si>
    <t>Respublikos 25</t>
  </si>
  <si>
    <t>Venta</t>
  </si>
  <si>
    <t>Žemaičių 41</t>
  </si>
  <si>
    <t>Respublikos 14</t>
  </si>
  <si>
    <t>Ramučių 35</t>
  </si>
  <si>
    <t>Respublikos 18</t>
  </si>
  <si>
    <t>Žalgirio 5</t>
  </si>
  <si>
    <t>iki1992</t>
  </si>
  <si>
    <t>Ventos 14</t>
  </si>
  <si>
    <t xml:space="preserve">Žalgirio 3 </t>
  </si>
  <si>
    <t>Daukanto 5</t>
  </si>
  <si>
    <t>Jodelės 1</t>
  </si>
  <si>
    <t>Bausko 5</t>
  </si>
  <si>
    <t>UAB Anykščių šiluma</t>
  </si>
  <si>
    <t>Anykščių miestas</t>
  </si>
  <si>
    <t>Žiburio g. 5</t>
  </si>
  <si>
    <t>Žiburio g.13</t>
  </si>
  <si>
    <t>Liudiškių g. 31 a</t>
  </si>
  <si>
    <t>Liudiškių g. 31b</t>
  </si>
  <si>
    <t>Liudiškių g. 31 c</t>
  </si>
  <si>
    <t>Ramybės g. 5</t>
  </si>
  <si>
    <t>Ramybės g. 9</t>
  </si>
  <si>
    <t>Vienuolio g. 11</t>
  </si>
  <si>
    <t>Vienuolio g. 13</t>
  </si>
  <si>
    <t>Statybininkų g. 17</t>
  </si>
  <si>
    <t>Ažupiečių g.4</t>
  </si>
  <si>
    <t>Vienuolio g. 15</t>
  </si>
  <si>
    <t>Biliūno g. 25</t>
  </si>
  <si>
    <t>Mindaugo g. 8</t>
  </si>
  <si>
    <t>Statybininkų g. 19</t>
  </si>
  <si>
    <t>Šviesos g. 4</t>
  </si>
  <si>
    <t>Kudirkos g. 6</t>
  </si>
  <si>
    <t>Kudirkos g.2</t>
  </si>
  <si>
    <t>Žiburio g. 15</t>
  </si>
  <si>
    <t>Žiburio g, 19</t>
  </si>
  <si>
    <t>Žinurio g. 11</t>
  </si>
  <si>
    <t>Biliūno g. 8</t>
  </si>
  <si>
    <t>Biliūno g. 6</t>
  </si>
  <si>
    <t>Dariaus ir Girėno 5</t>
  </si>
  <si>
    <t>Dariaus ir Girėno 3</t>
  </si>
  <si>
    <t>Ladigos g. 22</t>
  </si>
  <si>
    <t>Šviesos g. 11</t>
  </si>
  <si>
    <t>Šviesos g. 8</t>
  </si>
  <si>
    <t>Šviesos g.9</t>
  </si>
  <si>
    <t>Baranausko a. 3</t>
  </si>
  <si>
    <t>J.Biliūno g. 30</t>
  </si>
  <si>
    <t>Mindaugo g. 17</t>
  </si>
  <si>
    <t>Mindaugo g. 19</t>
  </si>
  <si>
    <t>Paupio g. 4</t>
  </si>
  <si>
    <t>Valaukio g. 6</t>
  </si>
  <si>
    <t>UAB "Birštono šiluma"</t>
  </si>
  <si>
    <t>Birštonas</t>
  </si>
  <si>
    <t>Pušyno g.11</t>
  </si>
  <si>
    <t>B.Sruogos g.12</t>
  </si>
  <si>
    <t>Dariaus ir Girėno g. 29</t>
  </si>
  <si>
    <t>Vytauto g. 1A</t>
  </si>
  <si>
    <t>Pušyno g. 13</t>
  </si>
  <si>
    <t>Dariaus ir Girėno g. 4</t>
  </si>
  <si>
    <t>Dariaus ir Girėno g.29</t>
  </si>
  <si>
    <t>Lelijų g. 11</t>
  </si>
  <si>
    <t>Lelijų g.17A</t>
  </si>
  <si>
    <t>Kęstučio g.27 2L</t>
  </si>
  <si>
    <t>Dariaus ir Girėno g. 5</t>
  </si>
  <si>
    <t>Dariaus ir Girėno g. 8</t>
  </si>
  <si>
    <t>Biržai</t>
  </si>
  <si>
    <t>Gimnazijos 9</t>
  </si>
  <si>
    <t>Respublikos 56</t>
  </si>
  <si>
    <t>Respublikos 58</t>
  </si>
  <si>
    <t>Rotušės 5</t>
  </si>
  <si>
    <t>Vilniaus 39 a</t>
  </si>
  <si>
    <t>Vilniaus 92</t>
  </si>
  <si>
    <t>Vytauto 33 b</t>
  </si>
  <si>
    <t>Vytauto 36</t>
  </si>
  <si>
    <t>Vytauto 51</t>
  </si>
  <si>
    <t xml:space="preserve">Vytauto 60 </t>
  </si>
  <si>
    <t>Gimnazijos 1</t>
  </si>
  <si>
    <t>Rotušės 23</t>
  </si>
  <si>
    <t>Vėjo 11 a</t>
  </si>
  <si>
    <t>Vėjo 11 b</t>
  </si>
  <si>
    <t>Vėjo 9 b</t>
  </si>
  <si>
    <t>Vilniaus 111</t>
  </si>
  <si>
    <t>Vilniaus 111a</t>
  </si>
  <si>
    <t>Vilniaus 77 a</t>
  </si>
  <si>
    <t>Vytauto 39 b</t>
  </si>
  <si>
    <t>Vytauto 65</t>
  </si>
  <si>
    <t>Janonio a. 7</t>
  </si>
  <si>
    <t>Karaimų 5</t>
  </si>
  <si>
    <t>Rotušės 26</t>
  </si>
  <si>
    <t>Vėjo 9 c</t>
  </si>
  <si>
    <t>Vilniaus 12</t>
  </si>
  <si>
    <t>Vilniaus 99 a</t>
  </si>
  <si>
    <t>Vytauto 15</t>
  </si>
  <si>
    <t>Vytauto 17</t>
  </si>
  <si>
    <t>Vytauto 19</t>
  </si>
  <si>
    <t>Vytauto 43</t>
  </si>
  <si>
    <t>Basanaviciaus 18</t>
  </si>
  <si>
    <t>Kęstučio 4</t>
  </si>
  <si>
    <t>Kilučių 11</t>
  </si>
  <si>
    <t>Rinkuškiai 20</t>
  </si>
  <si>
    <t>Rotušės 24 b</t>
  </si>
  <si>
    <t>Vytauto 13</t>
  </si>
  <si>
    <t xml:space="preserve">Vytauto 14a </t>
  </si>
  <si>
    <t>UAB Elektrėnų komunalinis ūkis</t>
  </si>
  <si>
    <t>Elektrėnai</t>
  </si>
  <si>
    <t>Pergalės 9b</t>
  </si>
  <si>
    <t>Nauja statyba</t>
  </si>
  <si>
    <t>Saulės 13</t>
  </si>
  <si>
    <t>Pilnai renuovuotas</t>
  </si>
  <si>
    <t>Saulės 15</t>
  </si>
  <si>
    <t>Dalinai renuovuotas</t>
  </si>
  <si>
    <t>Saulės 17</t>
  </si>
  <si>
    <t>Trakų 11</t>
  </si>
  <si>
    <t>Trakų 18</t>
  </si>
  <si>
    <t>Trakų 2</t>
  </si>
  <si>
    <t>Trakų 25</t>
  </si>
  <si>
    <t>Trakų 27</t>
  </si>
  <si>
    <t>Trakų 29</t>
  </si>
  <si>
    <t>Draugystės 14</t>
  </si>
  <si>
    <t>Nerenuovotas</t>
  </si>
  <si>
    <t>Draugystės 16</t>
  </si>
  <si>
    <t>Pergalės 13</t>
  </si>
  <si>
    <t>Pergalės 21</t>
  </si>
  <si>
    <t>Pergalės 27</t>
  </si>
  <si>
    <t>Saulės 18</t>
  </si>
  <si>
    <t>Sodų 1</t>
  </si>
  <si>
    <t>Saulės 20</t>
  </si>
  <si>
    <t>Pergalės 7</t>
  </si>
  <si>
    <t>Pergalės 55</t>
  </si>
  <si>
    <t>Draugystės 17</t>
  </si>
  <si>
    <t>Pergalės 17</t>
  </si>
  <si>
    <t>Pergalės 19</t>
  </si>
  <si>
    <t>Pergalės 53</t>
  </si>
  <si>
    <t>Rungos 2</t>
  </si>
  <si>
    <t>Saulės 1</t>
  </si>
  <si>
    <t>Saulės 11</t>
  </si>
  <si>
    <t>Saulės 14</t>
  </si>
  <si>
    <t>Saulės 21</t>
  </si>
  <si>
    <t xml:space="preserve">UAB Ignalinos šilumos tinklai </t>
  </si>
  <si>
    <t>Ignalina</t>
  </si>
  <si>
    <t>Turistų g. 43, Ignalina</t>
  </si>
  <si>
    <t xml:space="preserve">Pilnai renovuotas </t>
  </si>
  <si>
    <t>Ateities g. 29, Ignalina</t>
  </si>
  <si>
    <t>Aukštaičių g. 48, Ignalina</t>
  </si>
  <si>
    <t>Vasario 16-osios g. 46, Ignalina</t>
  </si>
  <si>
    <t>Aukštaičių g. 12, Ignalina</t>
  </si>
  <si>
    <t>Smėlio g. 26, Ignalina</t>
  </si>
  <si>
    <t xml:space="preserve">Melioratorių g. 11, Vidiškių k., Ignalinos r. </t>
  </si>
  <si>
    <t>Aukštaičių g. 31, Ignalina</t>
  </si>
  <si>
    <t>Turistų g. 11a, Ignalina</t>
  </si>
  <si>
    <t xml:space="preserve">Vasario 16-osios g. 3, Dūkštas,  Ignalinos r. </t>
  </si>
  <si>
    <t xml:space="preserve">Melioratorių g.41, Vidiškių k., Ignalinos r. </t>
  </si>
  <si>
    <t xml:space="preserve">Sodų g. 4, Vidiškių k., Ignalinos r. </t>
  </si>
  <si>
    <t>UAB "Kaišiadorių šiluma"</t>
  </si>
  <si>
    <t>Kaišiadorys</t>
  </si>
  <si>
    <t>Gedimino g. 89</t>
  </si>
  <si>
    <t>iki 1992 m.</t>
  </si>
  <si>
    <t>Birutės g. 3</t>
  </si>
  <si>
    <t xml:space="preserve">Dalinai renovuotas </t>
  </si>
  <si>
    <t>Gedimino g. 46</t>
  </si>
  <si>
    <t>Gedimino g. 20</t>
  </si>
  <si>
    <t>Gedimino g. 22</t>
  </si>
  <si>
    <t>Gedimino g. 24</t>
  </si>
  <si>
    <t>Gedimino g. 26</t>
  </si>
  <si>
    <t>Gedimino g. 28</t>
  </si>
  <si>
    <t>Gedimino g. 94</t>
  </si>
  <si>
    <t>Gedimino g. 101</t>
  </si>
  <si>
    <t>Gedimino g. 103</t>
  </si>
  <si>
    <t>Gedimino g. 117</t>
  </si>
  <si>
    <t>Gedimino g. 119</t>
  </si>
  <si>
    <t>Gedimino g. 75</t>
  </si>
  <si>
    <t xml:space="preserve">iki 1992 m. </t>
  </si>
  <si>
    <t>Gedimino g. 78</t>
  </si>
  <si>
    <t>Gedimino g. 84</t>
  </si>
  <si>
    <t>Gedimino g. 88</t>
  </si>
  <si>
    <t>Parko g. 23</t>
  </si>
  <si>
    <t>V. Ruokio g. 3</t>
  </si>
  <si>
    <t>Mūro Strėvininkai</t>
  </si>
  <si>
    <t>Mokyklos g. 50</t>
  </si>
  <si>
    <t>Rūmų g. 1</t>
  </si>
  <si>
    <t>Rumšiškės</t>
  </si>
  <si>
    <t>Muziejaus g. 1</t>
  </si>
  <si>
    <t>Stasiūnai</t>
  </si>
  <si>
    <t>Ateities g. 8</t>
  </si>
  <si>
    <t>UAB "Lazdijų šiluma"</t>
  </si>
  <si>
    <t>Lazdijai</t>
  </si>
  <si>
    <t>V. Montvilos g. 32-II</t>
  </si>
  <si>
    <t>RENOVUOTAS</t>
  </si>
  <si>
    <t>V. Montvilos g. 26-II</t>
  </si>
  <si>
    <t>Kailinių g. 5</t>
  </si>
  <si>
    <t>V. Montvilos g.18</t>
  </si>
  <si>
    <t>M.Gustaičio g. 2</t>
  </si>
  <si>
    <t>Seinų g. 22</t>
  </si>
  <si>
    <t>Dzūkų g. 9</t>
  </si>
  <si>
    <t>Dzūkų g.11</t>
  </si>
  <si>
    <t>V. Montvilos g. 30</t>
  </si>
  <si>
    <t>V. Montvilos g. 26-I</t>
  </si>
  <si>
    <t>Ateities g. 3-I</t>
  </si>
  <si>
    <t>Sodų g. 10</t>
  </si>
  <si>
    <t>Sodų g. 6</t>
  </si>
  <si>
    <t>V. Montvilos g. 32-I</t>
  </si>
  <si>
    <t>Tiesos g. 8</t>
  </si>
  <si>
    <t>Senamiesčio g. 9</t>
  </si>
  <si>
    <t>V. Montvilos g. 34-I</t>
  </si>
  <si>
    <t>V. Montvilos g. 34-II</t>
  </si>
  <si>
    <t>Ateities g. 3-II</t>
  </si>
  <si>
    <t>V. Montvilos g. 28</t>
  </si>
  <si>
    <t>Dainavos g. 11</t>
  </si>
  <si>
    <t>NERENOVUOTAS</t>
  </si>
  <si>
    <t>Dainavos g. 12</t>
  </si>
  <si>
    <t>Dzūkų g. 13</t>
  </si>
  <si>
    <t>Dzūkų g. 15</t>
  </si>
  <si>
    <t>Dzūkų g. 17</t>
  </si>
  <si>
    <t>Kauno g. 1</t>
  </si>
  <si>
    <t>Gustaičio g. 3</t>
  </si>
  <si>
    <t>Senamiesčio g. 3</t>
  </si>
  <si>
    <t>Sodų g. 4</t>
  </si>
  <si>
    <t>Kailinių g. 3</t>
  </si>
  <si>
    <t>Vilniaus g. 5</t>
  </si>
  <si>
    <t>V. Montvilos g. 22A</t>
  </si>
  <si>
    <t>Vilniaus g. 4</t>
  </si>
  <si>
    <t>Kauno g. 33</t>
  </si>
  <si>
    <t>Nepriklausomybės a. 5</t>
  </si>
  <si>
    <t>Kauno g. 14</t>
  </si>
  <si>
    <t>M. Gustaičio g. 13</t>
  </si>
  <si>
    <t>Seinų g. 3</t>
  </si>
  <si>
    <t>Kailinių g. 7</t>
  </si>
  <si>
    <t>Ateities g. 5</t>
  </si>
  <si>
    <t>Vytenio 31C</t>
  </si>
  <si>
    <t>Draugystės 20</t>
  </si>
  <si>
    <t>dalinai renovuotas</t>
  </si>
  <si>
    <t>Parko 6B</t>
  </si>
  <si>
    <t>P.Cvirkos 3</t>
  </si>
  <si>
    <t>Panausupio 14</t>
  </si>
  <si>
    <t>Vilkaviškio 72</t>
  </si>
  <si>
    <t>Kauno 60</t>
  </si>
  <si>
    <t>Jaunimo 5</t>
  </si>
  <si>
    <t>R.Juknevičiaus 110</t>
  </si>
  <si>
    <t>R.Juknevičiaus 16</t>
  </si>
  <si>
    <t>R.Juknevičiaus 12</t>
  </si>
  <si>
    <t>R.Juknevičiaus 14</t>
  </si>
  <si>
    <t>Jaunimo 9</t>
  </si>
  <si>
    <t>Parko 6C</t>
  </si>
  <si>
    <t>Kokolos 9</t>
  </si>
  <si>
    <t>Parko 6</t>
  </si>
  <si>
    <t>Panausupio 10</t>
  </si>
  <si>
    <t>Lietuvininkų 7</t>
  </si>
  <si>
    <t>Jaunimo 11</t>
  </si>
  <si>
    <t>Sporto 5A</t>
  </si>
  <si>
    <t>Gen. A.Gustaičio 4</t>
  </si>
  <si>
    <t>P.Butlerienės 7</t>
  </si>
  <si>
    <t>P.Butlerienės 11</t>
  </si>
  <si>
    <t>Vingio 1</t>
  </si>
  <si>
    <t>Gedimino 1</t>
  </si>
  <si>
    <t>Aušros 42A</t>
  </si>
  <si>
    <t>Dvarkelio 7</t>
  </si>
  <si>
    <t>Mokyklos 9</t>
  </si>
  <si>
    <t>Žiedo 7</t>
  </si>
  <si>
    <t>Laisvės 18</t>
  </si>
  <si>
    <t>Kauno 37</t>
  </si>
  <si>
    <t>Vingio 3</t>
  </si>
  <si>
    <t>Aušros 49</t>
  </si>
  <si>
    <t>Kauno 20</t>
  </si>
  <si>
    <t>Trakėnų 17</t>
  </si>
  <si>
    <t>P.Butlerienės sk. 5</t>
  </si>
  <si>
    <t>Kauno 142</t>
  </si>
  <si>
    <t>A.Civinsko 25</t>
  </si>
  <si>
    <t>Vytauto 27a</t>
  </si>
  <si>
    <t>UAB Litesko filialas "Marijampolės šiluma"</t>
  </si>
  <si>
    <t>Marijampolė</t>
  </si>
  <si>
    <t>UAB „Pakruojo šiluma“</t>
  </si>
  <si>
    <t>Pakruojis</t>
  </si>
  <si>
    <t xml:space="preserve">P.Mašioto 37               </t>
  </si>
  <si>
    <t>P.Mašioto 55</t>
  </si>
  <si>
    <t>V.Didžiojo 78</t>
  </si>
  <si>
    <t>P.Mašioto 49</t>
  </si>
  <si>
    <t>P.Mašioto 63</t>
  </si>
  <si>
    <t xml:space="preserve">Kruojos 4                </t>
  </si>
  <si>
    <t>V.Didžiojo 70</t>
  </si>
  <si>
    <t xml:space="preserve">Kruojos 6                 </t>
  </si>
  <si>
    <t xml:space="preserve">P. Mašioto 57                  </t>
  </si>
  <si>
    <t xml:space="preserve">Pergalės g. 4                 </t>
  </si>
  <si>
    <t>P.Mašioto 61</t>
  </si>
  <si>
    <t>Mindaugo -6b</t>
  </si>
  <si>
    <t>Mindaugo -6a</t>
  </si>
  <si>
    <t xml:space="preserve">Vytauto Didžiojo g. 72                              </t>
  </si>
  <si>
    <t xml:space="preserve">P.Mašioto 53                         </t>
  </si>
  <si>
    <t xml:space="preserve">Taikos g. 18                               </t>
  </si>
  <si>
    <t>P.Mašioto 39</t>
  </si>
  <si>
    <t>Saulėtekio 50</t>
  </si>
  <si>
    <t xml:space="preserve">Pergalės 14                          </t>
  </si>
  <si>
    <t xml:space="preserve">Mažoji - 3                           </t>
  </si>
  <si>
    <t>P.Mašioto 67</t>
  </si>
  <si>
    <t>Ušinsko 31a</t>
  </si>
  <si>
    <t>Mindaugo 2c</t>
  </si>
  <si>
    <t>Basanavičiaus 2a</t>
  </si>
  <si>
    <t>L.Giros 8</t>
  </si>
  <si>
    <t xml:space="preserve">Skvero 6                                            </t>
  </si>
  <si>
    <t>Vilniaus 32</t>
  </si>
  <si>
    <t>Vasario 16-osios 19</t>
  </si>
  <si>
    <t>V.Didžiojo 35</t>
  </si>
  <si>
    <t xml:space="preserve">Taikos 24A                               </t>
  </si>
  <si>
    <t>Vilniaus 28</t>
  </si>
  <si>
    <t>Vilniaus 34</t>
  </si>
  <si>
    <t>Kęstučio 8</t>
  </si>
  <si>
    <t xml:space="preserve">Taikos 24                              </t>
  </si>
  <si>
    <t xml:space="preserve">Vilniaus 33                           </t>
  </si>
  <si>
    <t>Linkuva Joniškėlio 2</t>
  </si>
  <si>
    <t>Vasario 16-osios 13</t>
  </si>
  <si>
    <t xml:space="preserve">Mažoji - 1                                </t>
  </si>
  <si>
    <t>V.Didžiojo 27</t>
  </si>
  <si>
    <t>Ušinsko 22</t>
  </si>
  <si>
    <t>UAB „Plungės šilumos tinklai“</t>
  </si>
  <si>
    <t>Plungė</t>
  </si>
  <si>
    <t>I. Končiaus g. 7</t>
  </si>
  <si>
    <t>I. Končiaus g. 7A</t>
  </si>
  <si>
    <t xml:space="preserve">A. Vaišvilos g. 9 </t>
  </si>
  <si>
    <t xml:space="preserve">A. Vaišvilos g. 19 </t>
  </si>
  <si>
    <t xml:space="preserve">A. Vaišvilos g. 21 </t>
  </si>
  <si>
    <t>A. Vaišvilos g. 23</t>
  </si>
  <si>
    <t xml:space="preserve">A. Vaišvilos g. 25 </t>
  </si>
  <si>
    <t>A. Vaišvilos g. 31</t>
  </si>
  <si>
    <t xml:space="preserve">Žemaičių g. 13  </t>
  </si>
  <si>
    <t xml:space="preserve">A. Jucio g. 30 </t>
  </si>
  <si>
    <t xml:space="preserve">V. Mačernio g. 10 </t>
  </si>
  <si>
    <t xml:space="preserve">A. Jucio g. 12 </t>
  </si>
  <si>
    <t>V. Mačernio g. 6</t>
  </si>
  <si>
    <t>J. Tumo-Vaižganto g. 96</t>
  </si>
  <si>
    <t>A. Jucio skg. 2</t>
  </si>
  <si>
    <t>A. Jucio g. 45</t>
  </si>
  <si>
    <t>A. Jucio g. 53</t>
  </si>
  <si>
    <t>Gandingos g. 14</t>
  </si>
  <si>
    <t>Gandingos g. 16</t>
  </si>
  <si>
    <t>V. Mačernio g. 53</t>
  </si>
  <si>
    <t>Mendeno skg. 4</t>
  </si>
  <si>
    <t>Mendeno skg. 6</t>
  </si>
  <si>
    <t>V. Mačernio g. 51</t>
  </si>
  <si>
    <t>V. Mačernio g. 45</t>
  </si>
  <si>
    <t>A. Jucio g. 10</t>
  </si>
  <si>
    <t>V. Mačernio g. 27</t>
  </si>
  <si>
    <t>V. Mačernio g. 47</t>
  </si>
  <si>
    <t>A. Jucio skg. 1</t>
  </si>
  <si>
    <t>Gandingos g. 10</t>
  </si>
  <si>
    <t>Gandingos g. 12</t>
  </si>
  <si>
    <t>A. Vaišvilos g. 3</t>
  </si>
  <si>
    <t>I. Končiaus g. 8</t>
  </si>
  <si>
    <t>Vėjo 12</t>
  </si>
  <si>
    <t>Lentpjūvės g. 6</t>
  </si>
  <si>
    <t>Stoties g. 10</t>
  </si>
  <si>
    <t>Dariaus ir Girėno g. 33</t>
  </si>
  <si>
    <t>Dariaus ir Girėno g. 35</t>
  </si>
  <si>
    <t>Dariaus ir Girėno g. 51</t>
  </si>
  <si>
    <t>S. Nėries g. 4</t>
  </si>
  <si>
    <t>Stoties g. 12</t>
  </si>
  <si>
    <t>Stoties g.8</t>
  </si>
  <si>
    <t>UAB "Radviliškio šiluma"</t>
  </si>
  <si>
    <t>Radviliškis</t>
  </si>
  <si>
    <t>Vytauto 8</t>
  </si>
  <si>
    <t>Jaunystės 1</t>
  </si>
  <si>
    <t>Jaunystės 20</t>
  </si>
  <si>
    <t>Dariaus ir Girėno 38</t>
  </si>
  <si>
    <t xml:space="preserve">NAUJOJI 10 </t>
  </si>
  <si>
    <t xml:space="preserve">NAUJOJI 6 </t>
  </si>
  <si>
    <t>Radvilų 23</t>
  </si>
  <si>
    <t xml:space="preserve">NAUJOJI 4 </t>
  </si>
  <si>
    <t>Stiklo 6</t>
  </si>
  <si>
    <t>Vasario 16-osios 17</t>
  </si>
  <si>
    <t>Vaižganto 60</t>
  </si>
  <si>
    <t>Gedimino 3</t>
  </si>
  <si>
    <t>Laisvės al. 34</t>
  </si>
  <si>
    <t>Jaunystės 31</t>
  </si>
  <si>
    <t>Laisvės al. 38</t>
  </si>
  <si>
    <t>Gedimino 5</t>
  </si>
  <si>
    <t xml:space="preserve">MAIRONIO 5 </t>
  </si>
  <si>
    <t>Gedimino 7</t>
  </si>
  <si>
    <t>Žalioji 10</t>
  </si>
  <si>
    <t>Kudirkos 8</t>
  </si>
  <si>
    <t>Povyliaus 7, 7A</t>
  </si>
  <si>
    <t xml:space="preserve">MARIJOŠIAUS 1 </t>
  </si>
  <si>
    <t>Vasario 16-osios 6</t>
  </si>
  <si>
    <t>Parko 3</t>
  </si>
  <si>
    <t>Gedimino 38</t>
  </si>
  <si>
    <t>Dariaus ir Girėno 30a</t>
  </si>
  <si>
    <t>Radvilų 11</t>
  </si>
  <si>
    <t>MALUNO AIKŠTE 21</t>
  </si>
  <si>
    <t>Vasario 16-osios 5</t>
  </si>
  <si>
    <t>Vytauto 6</t>
  </si>
  <si>
    <t>Maironio 7</t>
  </si>
  <si>
    <t>Gedimino 4</t>
  </si>
  <si>
    <t>Topolių 2</t>
  </si>
  <si>
    <t>Stiklo 4</t>
  </si>
  <si>
    <t>Kražių 12</t>
  </si>
  <si>
    <t>Vasario 16-osios 1</t>
  </si>
  <si>
    <t>Kudirkos 5</t>
  </si>
  <si>
    <t>Vasario 16-osios 3</t>
  </si>
  <si>
    <t>Kudirkos 1</t>
  </si>
  <si>
    <t>UAB „Raseinių šilumos tinklai"</t>
  </si>
  <si>
    <t>Raseiniai</t>
  </si>
  <si>
    <t>Ateities 19</t>
  </si>
  <si>
    <t>Naujos statybos</t>
  </si>
  <si>
    <t xml:space="preserve">Pieninės 7 </t>
  </si>
  <si>
    <t>renovuotas</t>
  </si>
  <si>
    <t xml:space="preserve">Partizanų 14B </t>
  </si>
  <si>
    <t xml:space="preserve">V. Kudirkos 3 </t>
  </si>
  <si>
    <t xml:space="preserve">V. Kudirkos 9 </t>
  </si>
  <si>
    <t xml:space="preserve">V. Kudirkos 11 </t>
  </si>
  <si>
    <t xml:space="preserve">Vaižganto 1 </t>
  </si>
  <si>
    <t xml:space="preserve">Gamyklos 2 </t>
  </si>
  <si>
    <t>Dubysos 3</t>
  </si>
  <si>
    <t>Dubysos 1</t>
  </si>
  <si>
    <t>Renovuojamas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</si>
  <si>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</si>
  <si>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</si>
  <si>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</si>
  <si>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</si>
  <si>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</si>
  <si>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</si>
  <si>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Pieninės 5</t>
  </si>
  <si>
    <t>Vytauto Didžiojo 39</t>
  </si>
  <si>
    <t>Dominikonų 4</t>
  </si>
  <si>
    <t>Dariaus ir Girėno 26</t>
  </si>
  <si>
    <t>iki1960</t>
  </si>
  <si>
    <t>Vytauto Didžiojo 3</t>
  </si>
  <si>
    <t>Jaunimo 12</t>
  </si>
  <si>
    <t>Šakiai</t>
  </si>
  <si>
    <t>Vytauto g. 21</t>
  </si>
  <si>
    <t>V. Kudirkos g. 102B</t>
  </si>
  <si>
    <t>Bažnyčios g. 11</t>
  </si>
  <si>
    <t>V. Kudirkos g. 102</t>
  </si>
  <si>
    <t>V. Kudirkos g. 70</t>
  </si>
  <si>
    <t>Šaulių g. 18</t>
  </si>
  <si>
    <t>V. Kudirkos g. 82</t>
  </si>
  <si>
    <t>Kęstučio g. 21</t>
  </si>
  <si>
    <t>J. Basanavičiaus g. 4</t>
  </si>
  <si>
    <t>S. Banaičio g. 3</t>
  </si>
  <si>
    <t>V. Kudirkos g. 92</t>
  </si>
  <si>
    <t>S. Banaičio g. 12</t>
  </si>
  <si>
    <t>V. Kudirkos g. 92B</t>
  </si>
  <si>
    <t>Jaunystės takas 6</t>
  </si>
  <si>
    <t>V. Kudirkos g. 76</t>
  </si>
  <si>
    <t>Bažnyčios g. 21</t>
  </si>
  <si>
    <t>Šaulių g. 2</t>
  </si>
  <si>
    <t>Vytauto g. 19</t>
  </si>
  <si>
    <t>V. Kudirkos g. 108</t>
  </si>
  <si>
    <t>Bažnyčios g. 15</t>
  </si>
  <si>
    <t>Kęstučio g. 6</t>
  </si>
  <si>
    <t>V. Kudirkos g. 86</t>
  </si>
  <si>
    <t>Vytauto g. 4</t>
  </si>
  <si>
    <t>Šaulių g. 26</t>
  </si>
  <si>
    <t>Šaulių g. 8</t>
  </si>
  <si>
    <t>Nepriklausomybės g. 5</t>
  </si>
  <si>
    <t>V. Kudirkos g. 47</t>
  </si>
  <si>
    <t>Nepriklausomybės g. 3</t>
  </si>
  <si>
    <t>Vytauto g. 3</t>
  </si>
  <si>
    <t>Šaulių g. 12</t>
  </si>
  <si>
    <t>Vytauto g. 6</t>
  </si>
  <si>
    <t>Šaulių g. 10</t>
  </si>
  <si>
    <t>V. Kudirkos g. 37</t>
  </si>
  <si>
    <t>V. Kudirkos g. 57</t>
  </si>
  <si>
    <t>V. Kudirkos g. 53</t>
  </si>
  <si>
    <t>UAB ,,Šakių šilumos tinklai"</t>
  </si>
  <si>
    <t>UAB " Šalčininkų šilumos tinklai"</t>
  </si>
  <si>
    <t>Šalčininkai</t>
  </si>
  <si>
    <t>A. Mickevičiaus g.1</t>
  </si>
  <si>
    <t>A. Mickevičiaus g.7</t>
  </si>
  <si>
    <t>A. Mickevičiaus g.15</t>
  </si>
  <si>
    <t>A. Mickevičiaus g. 16</t>
  </si>
  <si>
    <t>Vutayto g.38</t>
  </si>
  <si>
    <t>A. Mickevičiaus g.1A</t>
  </si>
  <si>
    <t>Vilniaus 26B</t>
  </si>
  <si>
    <t>Vilniaus 26</t>
  </si>
  <si>
    <t>Mokyklos g.17</t>
  </si>
  <si>
    <t>A.Mickevičiaus g.3</t>
  </si>
  <si>
    <t>A.Mickevičiaus g.21</t>
  </si>
  <si>
    <t>Pramonės g.7</t>
  </si>
  <si>
    <t>A. Mickevičiaus g.24</t>
  </si>
  <si>
    <t>Šalčios g.6</t>
  </si>
  <si>
    <t>J. Sniadeckio g.27</t>
  </si>
  <si>
    <t>J. Sniadeckio g.23</t>
  </si>
  <si>
    <t>Mokyklos g.21</t>
  </si>
  <si>
    <t>A. Mickevičiaus g.5</t>
  </si>
  <si>
    <t>Vilniaus g.13</t>
  </si>
  <si>
    <t>Vilniaus g.15A</t>
  </si>
  <si>
    <t>A. Mickevičiaus g.4</t>
  </si>
  <si>
    <t>Šalčios g.7</t>
  </si>
  <si>
    <t>Šalčios g.14</t>
  </si>
  <si>
    <t>Vytauto g.29</t>
  </si>
  <si>
    <t>Mokyklos g.25</t>
  </si>
  <si>
    <t>Mokyklos g.23</t>
  </si>
  <si>
    <t>Šalčios skg.8</t>
  </si>
  <si>
    <t>Mokyklos g.27</t>
  </si>
  <si>
    <t>Vilniaus g.9</t>
  </si>
  <si>
    <t>Telšiai</t>
  </si>
  <si>
    <t>Dariaus ir Girėno 6, Telšiai</t>
  </si>
  <si>
    <t>Masčio 50, Telšiai</t>
  </si>
  <si>
    <t>Dariaus ir Girėno 10, Telšiai</t>
  </si>
  <si>
    <t>S.Daukanto 43, Telšiai</t>
  </si>
  <si>
    <t>Dariaus ir Girėno 18, Telšiai</t>
  </si>
  <si>
    <t>Masčio 54, Telšiai</t>
  </si>
  <si>
    <t>S.Daukanto 37, Telšiai</t>
  </si>
  <si>
    <t>Dariaus ir Girėno 15, Telšiai</t>
  </si>
  <si>
    <t>Dariaus ir Girėno 13, Telšiai</t>
  </si>
  <si>
    <t>Lygumų 49, Telšiai</t>
  </si>
  <si>
    <t>S.Daukanto 31, Telšiai</t>
  </si>
  <si>
    <t>Kęstučio 25, Telšiai</t>
  </si>
  <si>
    <t>Respublikos 20, Telšiai</t>
  </si>
  <si>
    <t>Šviesos 25, Telšiai</t>
  </si>
  <si>
    <t>Stoties 33, Telšiai</t>
  </si>
  <si>
    <t>Stoties 10, Telįiai</t>
  </si>
  <si>
    <t>Dariaus ir Girėno12, Telšiai</t>
  </si>
  <si>
    <t>Lygumų 58, Telšiai</t>
  </si>
  <si>
    <t>Vilniaus 26, Telšiai</t>
  </si>
  <si>
    <t>Žemaitės 28, Telšiai</t>
  </si>
  <si>
    <t>Masčio 32, Telšiai</t>
  </si>
  <si>
    <t>Masčio 34, Telšiai</t>
  </si>
  <si>
    <t>Lazdynų Pelėdos 3, Telšiai</t>
  </si>
  <si>
    <t>Karaliaus Mindaugo 35</t>
  </si>
  <si>
    <t>Žemaitės 29, Telšiai</t>
  </si>
  <si>
    <t>Laisvės 12, Telšiai</t>
  </si>
  <si>
    <t>Žemaitės 31, Telšiai</t>
  </si>
  <si>
    <t>Džiugo 1, Telšiai</t>
  </si>
  <si>
    <t>Liepų 7, Rainiai</t>
  </si>
  <si>
    <t>S.Daukanto 1, Telšiai</t>
  </si>
  <si>
    <t>S.Daukanto 5, Telšiai</t>
  </si>
  <si>
    <t>S.Daukanto 14, Telšiai</t>
  </si>
  <si>
    <t>Birutės 24, Telšiai</t>
  </si>
  <si>
    <t>Pasvaigęs 6, Telšiai</t>
  </si>
  <si>
    <t>Sinagogos 2, Telšiai</t>
  </si>
  <si>
    <t>Kėstučio 21, Telšiai</t>
  </si>
  <si>
    <t>Luokės 33, Telšiai</t>
  </si>
  <si>
    <t>Sinagogos 4, Telšiai</t>
  </si>
  <si>
    <t>Šviesos 31, Telšiai</t>
  </si>
  <si>
    <t>Respublikos 75, Telšiai</t>
  </si>
  <si>
    <t>UAB "Trakų energija"</t>
  </si>
  <si>
    <t>Trakai</t>
  </si>
  <si>
    <t>Birutės g. 37, Trakai</t>
  </si>
  <si>
    <t xml:space="preserve">Vytauto g. 9, Lentvaris  </t>
  </si>
  <si>
    <t xml:space="preserve">Vytauto g. 7, Lentvaris  </t>
  </si>
  <si>
    <t>Vytauto g. 52, Trakai</t>
  </si>
  <si>
    <t>Vytauto g. 64A, Trakai</t>
  </si>
  <si>
    <t>Vienuolyno g. 9, Trakai</t>
  </si>
  <si>
    <t>Mindaugo g. 20, Trakai</t>
  </si>
  <si>
    <t>Vytauto g. 48B, Trakai</t>
  </si>
  <si>
    <t>Kilimų g. 6, lentvaris</t>
  </si>
  <si>
    <t>Senkelio g. 11, Trakai</t>
  </si>
  <si>
    <t>Vienuolyno g. 7, Trakai</t>
  </si>
  <si>
    <t>Gėlių g. 5, Trakai</t>
  </si>
  <si>
    <t>Pakalnės g. 23, Lentvaris</t>
  </si>
  <si>
    <t>Pakalnės g. 21, Lentvaris</t>
  </si>
  <si>
    <t>Mindaugo g. 8, Trakai</t>
  </si>
  <si>
    <t>Pakalnės g. 31, Lentvaris</t>
  </si>
  <si>
    <t>Vytauto g 9A, Lentvaris</t>
  </si>
  <si>
    <t>Sodų g. 23A, Lentvaris</t>
  </si>
  <si>
    <t>Pakalnės g. 44, Lentvaris</t>
  </si>
  <si>
    <t>Klevų al. 34, Lentvaris</t>
  </si>
  <si>
    <t>Vytauto g. 54, Trakai</t>
  </si>
  <si>
    <t>Vienuolyno g. 11A, Trakai</t>
  </si>
  <si>
    <t>Vytauto g. 40A, Trakai</t>
  </si>
  <si>
    <t>Trakų g. 12, Trakai</t>
  </si>
  <si>
    <t>Ežero g. 8, Lentvaris</t>
  </si>
  <si>
    <t>Vytauto g. 10, Lentvaris</t>
  </si>
  <si>
    <t>Vytauto g. 4, Lentvaris</t>
  </si>
  <si>
    <t>Pakalnės g. 24, Lentvaris</t>
  </si>
  <si>
    <t>Mindaugo g. 11B, Trakai</t>
  </si>
  <si>
    <t>Vytauto g. 48, Trakai</t>
  </si>
  <si>
    <t>Pakalnės g. 28, lentvaris</t>
  </si>
  <si>
    <t>Lauko g. 9, Lentvaris</t>
  </si>
  <si>
    <t>Bažnyčios g. 11, Lentvaris</t>
  </si>
  <si>
    <t>Trakų g. 27, Trakai</t>
  </si>
  <si>
    <t>Lauko g. 12A, Lentvaris</t>
  </si>
  <si>
    <t>Klevų al. 57, Lentvaris</t>
  </si>
  <si>
    <t>Senkelio g. 3, Trakai</t>
  </si>
  <si>
    <t>Bažnyčios g. 15, Lentvaris</t>
  </si>
  <si>
    <t>Lauko g. 3, Lentvaris</t>
  </si>
  <si>
    <t>Bažnyčios g. 20, Lentvaris</t>
  </si>
  <si>
    <t>UAB "Utenos šilumos tinklai"</t>
  </si>
  <si>
    <t>Utena</t>
  </si>
  <si>
    <t>Taikos g. 26, Utena</t>
  </si>
  <si>
    <t>Taikos g. 20, Utena</t>
  </si>
  <si>
    <t>Vaižganto g. 14, Utena</t>
  </si>
  <si>
    <t>Aušros g. 94, Utena</t>
  </si>
  <si>
    <t>J. Basanavičiaus g. 100, Utena</t>
  </si>
  <si>
    <t>Taikos g. 28, Utena</t>
  </si>
  <si>
    <t>Taikos g. 22, Utena</t>
  </si>
  <si>
    <t>Maironio g. 13, Utena</t>
  </si>
  <si>
    <t>Taikos g. 17, Utena</t>
  </si>
  <si>
    <t>Aušros g. 69 Ik., Utena</t>
  </si>
  <si>
    <t>Taikos g. 50, Utena</t>
  </si>
  <si>
    <t>Aušros g. 99, Utena</t>
  </si>
  <si>
    <t>Aušros g. 26, Utena</t>
  </si>
  <si>
    <t xml:space="preserve">Aukštakalnio g. 114, Utena </t>
  </si>
  <si>
    <t>Aukštakalnio g. 116, Utena</t>
  </si>
  <si>
    <t>Aukštakalnio g. 110, Utena</t>
  </si>
  <si>
    <t>Aukštakalnio g. 64, Utena</t>
  </si>
  <si>
    <t>Krašuonos g. 17 Ik., Utena</t>
  </si>
  <si>
    <t>Aukštakalnio g. 14, 16, Utena</t>
  </si>
  <si>
    <t>Aukštakalnio g. 84, Utena</t>
  </si>
  <si>
    <t>Taikos g. 76, Utena</t>
  </si>
  <si>
    <t>Vaižganto g. 60, Utena</t>
  </si>
  <si>
    <t>Aušros g. 77, Utena</t>
  </si>
  <si>
    <t>Aušros g. 67 II k., Utena</t>
  </si>
  <si>
    <t>Vaižganto g. 12, Utena</t>
  </si>
  <si>
    <t>Taikos g. 57, Utena</t>
  </si>
  <si>
    <t>J. Basanavičiaus g. 102, Utena</t>
  </si>
  <si>
    <t>Aušros g. 60, Utena</t>
  </si>
  <si>
    <t>Taikos g. 27, Utena</t>
  </si>
  <si>
    <t>J. Basanavičiaus g. 92, Utena</t>
  </si>
  <si>
    <t>J. Basanavičiaus g. 67, Utena</t>
  </si>
  <si>
    <t>Utenio a. 10, Utena</t>
  </si>
  <si>
    <t>A.Baranausko g. 17, Utena</t>
  </si>
  <si>
    <t>Bažnyčios g. 4, Utena</t>
  </si>
  <si>
    <t>Kauno g. 27, Utena</t>
  </si>
  <si>
    <t>Kęstučio g. 9, Utena</t>
  </si>
  <si>
    <t>K.Donelaičio g. 12, Utena</t>
  </si>
  <si>
    <t>Tauragnų g. 4, Utena</t>
  </si>
  <si>
    <t>Užpalių g. 88, Utena</t>
  </si>
  <si>
    <t>J. Basanavičiaus g. 110, Utena</t>
  </si>
  <si>
    <t>UAB "Varėnos šiluma"</t>
  </si>
  <si>
    <t>Varėna</t>
  </si>
  <si>
    <t>Aušros g. 7</t>
  </si>
  <si>
    <t>Matuizos</t>
  </si>
  <si>
    <t>Kalno g. 5</t>
  </si>
  <si>
    <t>Melioratorių g. 5</t>
  </si>
  <si>
    <t>M.K.Čiurlionio g. 55</t>
  </si>
  <si>
    <t>Naujieji Valkininkai</t>
  </si>
  <si>
    <t>Pušelės g. 7</t>
  </si>
  <si>
    <t>Šiltnamių g. 1</t>
  </si>
  <si>
    <t>Vytauto g. 9</t>
  </si>
  <si>
    <t>Vytauto g . 46</t>
  </si>
  <si>
    <t>Vytauto g. 50</t>
  </si>
  <si>
    <t>Aušros g. 1</t>
  </si>
  <si>
    <t>Dzūkų g. 68</t>
  </si>
  <si>
    <t>J.Basanavičiaus g. 21</t>
  </si>
  <si>
    <t>Marcinkonių g. 8</t>
  </si>
  <si>
    <t>Marcinkonių g. 18</t>
  </si>
  <si>
    <t>M.K.Čiurlionio g. 11</t>
  </si>
  <si>
    <t>Pušelės g. 5</t>
  </si>
  <si>
    <t>Vasario 16 g. 4</t>
  </si>
  <si>
    <t>Vasario 16 g. 8</t>
  </si>
  <si>
    <t>Vytauto g. 56</t>
  </si>
  <si>
    <t>Dzūkų g. 26</t>
  </si>
  <si>
    <t>J.Basanavičiaus g. 1A</t>
  </si>
  <si>
    <t>Melioratorių g. 3</t>
  </si>
  <si>
    <t>Melioratorių g. 7</t>
  </si>
  <si>
    <t>Vilkiautinis</t>
  </si>
  <si>
    <t>Mokyklos g. 5, laiptinė Nr. 2</t>
  </si>
  <si>
    <t>Perloja</t>
  </si>
  <si>
    <t>Perliaus g. 29</t>
  </si>
  <si>
    <t>Vasario 16 g. 11</t>
  </si>
  <si>
    <t>Vilties g. 33</t>
  </si>
  <si>
    <t>V.Krėvės g. 9</t>
  </si>
  <si>
    <t>Žalioji g. 21</t>
  </si>
  <si>
    <t>Mechanizatorių g. 21</t>
  </si>
  <si>
    <t>M.K.Čiurlionio g. 37</t>
  </si>
  <si>
    <t>Užuperkasis</t>
  </si>
  <si>
    <t>Mokyklos g. 4</t>
  </si>
  <si>
    <t>Mokyklos g. 5 laiptinė Nr. 1</t>
  </si>
  <si>
    <t>Vasario 16 g. 13</t>
  </si>
  <si>
    <t>Merkinė</t>
  </si>
  <si>
    <t>Vilniaus g. 52</t>
  </si>
  <si>
    <t>Vytauto g. 64</t>
  </si>
  <si>
    <t>Vytauto g. 73</t>
  </si>
  <si>
    <t>V.Krėvės g. 7</t>
  </si>
  <si>
    <t>UAB "Litesko" filialas "Vilkaviškio šiluma"</t>
  </si>
  <si>
    <t>Vilkaviškis</t>
  </si>
  <si>
    <t>Maironio 30 Vilkaviškis</t>
  </si>
  <si>
    <t>Darvino 46 Kybartai</t>
  </si>
  <si>
    <t>Darvino 32 Kybartai</t>
  </si>
  <si>
    <t>Vienybės 27 Vilkaviškis</t>
  </si>
  <si>
    <t>Darvino 11 Kybartai</t>
  </si>
  <si>
    <t>Pasienio 3 Kybartai</t>
  </si>
  <si>
    <t>Darvino 42 Kybartai</t>
  </si>
  <si>
    <t>Darvino 44 Kybartai</t>
  </si>
  <si>
    <t>Dariaus ir Girėno 2B Kybartai</t>
  </si>
  <si>
    <t>Maironio 32 Vilkaviškis</t>
  </si>
  <si>
    <t>Nepriklausomybės 62 Vilkaviškis</t>
  </si>
  <si>
    <t>Darvino 26 Kybartai</t>
  </si>
  <si>
    <t>Tarybų 7 Kybartai</t>
  </si>
  <si>
    <t>Nepriklausomybės 72 Vilkaviškis</t>
  </si>
  <si>
    <t>Nepriklausomybės 50 Vilkaviškis</t>
  </si>
  <si>
    <t>Nepriklausomybės 64 Vilkaviškis</t>
  </si>
  <si>
    <t>Lauko 42 Vilkaviškis</t>
  </si>
  <si>
    <t>Kęstučio 11 Vilkaviškis</t>
  </si>
  <si>
    <t>Darvino 28 Kybartai</t>
  </si>
  <si>
    <t>S.Nėries 31C Vilkaviškis</t>
  </si>
  <si>
    <t>Kęstučio 7 Vilkaviškis</t>
  </si>
  <si>
    <t>Nepriklausomybės 70 Vilkaviškis</t>
  </si>
  <si>
    <t>Gedimino 11 Vilkaviškis</t>
  </si>
  <si>
    <t>Dvaro 21 Paežeriai</t>
  </si>
  <si>
    <t>Gedimino 9 Vilkaviškis</t>
  </si>
  <si>
    <t>Vilniaus 6 Vilkaviškis</t>
  </si>
  <si>
    <t>Dvaro 9 Paežeriai</t>
  </si>
  <si>
    <t>Darvino 30 Kybartai</t>
  </si>
  <si>
    <t>Statybininkų 7 Vilkaviškis</t>
  </si>
  <si>
    <t>Darvino 19 Kybartai</t>
  </si>
  <si>
    <t>S.Nėries 44 Vilkaviškis</t>
  </si>
  <si>
    <t>K.Naumiesčio 11 Kybartai</t>
  </si>
  <si>
    <t>Darvino 9 Kybartai</t>
  </si>
  <si>
    <t>Gedimino 10 Vilkaviškis</t>
  </si>
  <si>
    <t>Vilniaus 30A Virbalis</t>
  </si>
  <si>
    <t>Vasario 16-ios 4 Pilviškiai</t>
  </si>
  <si>
    <t>Vilniaus 4 Vilkaviškis</t>
  </si>
  <si>
    <t>Vištyčio 2 Virbalis</t>
  </si>
  <si>
    <t>Vištyčio 7 Virbalis</t>
  </si>
  <si>
    <t>Vasario 16-ios 12 Pilviškiai</t>
  </si>
  <si>
    <t>Babtai, Kauno g. 25</t>
  </si>
  <si>
    <t>Karmėlava II, Vilniaus g. 5</t>
  </si>
  <si>
    <t>Babtai, Kėdainių g. 2a</t>
  </si>
  <si>
    <t>Karmėlava II, Vilniaus g. 2</t>
  </si>
  <si>
    <t>Karmėlava, Vilniaus g. 3</t>
  </si>
  <si>
    <t>Babtai, Kauno g. 14</t>
  </si>
  <si>
    <t>Babtai, Kauno g. 13</t>
  </si>
  <si>
    <t>Karmėlava, Vilniaus g. 8</t>
  </si>
  <si>
    <t>Karmėlava, Vilniaus g. 1</t>
  </si>
  <si>
    <t>Babtai, Kėdainių g. 8</t>
  </si>
  <si>
    <t>Babtai, Kauno g. 26</t>
  </si>
  <si>
    <t>Babtai, Kėdainių g. 2</t>
  </si>
  <si>
    <t>Karmėlava, Vilniaus g. 6</t>
  </si>
  <si>
    <t>Karmėlava, Vilniaus g. 7</t>
  </si>
  <si>
    <t>Babtai, Kėdainių g. 6</t>
  </si>
  <si>
    <t>Babtai, Kauno g. 28</t>
  </si>
  <si>
    <t>Karmėlava, Vilniaus g. 4</t>
  </si>
  <si>
    <t>Vandžiogala, Parko g. 9</t>
  </si>
  <si>
    <t>Babtai, Nevėžio g. 8a</t>
  </si>
  <si>
    <t>Babtai, Kauno g. 18</t>
  </si>
  <si>
    <t>Vandžiogala, Parko g. 7</t>
  </si>
  <si>
    <t>Babtai, Nevėžio g. 6a</t>
  </si>
  <si>
    <t>Neveronys, Kertupio g. 2</t>
  </si>
  <si>
    <t>Vandžiogala, Parko g. 3</t>
  </si>
  <si>
    <t>Babtai, Kauno g. 22</t>
  </si>
  <si>
    <t>Babtai, Kauno g. 24</t>
  </si>
  <si>
    <t>Neveronys, Kertupio g. 1</t>
  </si>
  <si>
    <t>Babtai, Kauno g. 27</t>
  </si>
  <si>
    <t>UAB "Komunalinių paslaugų centras"</t>
  </si>
  <si>
    <t>Kauno raj.</t>
  </si>
  <si>
    <t>UAB ''Litesko" filialas "Biržų šiluma"</t>
  </si>
  <si>
    <t>UAB " Litesko" fil. "Telšių šiluma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</si>
  <si>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</si>
  <si>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</si>
  <si>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</si>
  <si>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 xml:space="preserve">IV. Daugiaubučiai suvartojantys labai daug šilumos (senos statybos, nerenovuoti, labai prastos šiluminės izoliacijos namai.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</si>
</sst>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"/>
    <numFmt numFmtId="166" formatCode="0.000"/>
    <numFmt numFmtId="167" formatCode="0.0000"/>
    <numFmt numFmtId="168" formatCode="_-* #,##0.00\ _L_t_-;\-* #,##0.00\ _L_t_-;_-* &quot;-&quot;??\ _L_t_-;_-@_-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color rgb="FFC0000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i/>
      <sz val="8"/>
      <name val="Arial"/>
      <family val="2"/>
      <charset val="186"/>
    </font>
    <font>
      <sz val="10"/>
      <name val="Arial"/>
      <family val="2"/>
      <charset val="186"/>
    </font>
    <font>
      <sz val="7.5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sz val="10"/>
      <name val="Arial"/>
      <charset val="186"/>
    </font>
    <font>
      <sz val="8"/>
      <color rgb="FF000000"/>
      <name val="Arial"/>
      <family val="2"/>
      <charset val="186"/>
    </font>
    <font>
      <b/>
      <sz val="36"/>
      <name val="Arial"/>
      <family val="2"/>
      <charset val="186"/>
    </font>
    <font>
      <b/>
      <sz val="28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168" fontId="9" fillId="0" borderId="0" applyFont="0" applyFill="0" applyBorder="0" applyAlignment="0" applyProtection="0"/>
    <xf numFmtId="0" fontId="13" fillId="0" borderId="0"/>
  </cellStyleXfs>
  <cellXfs count="44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/>
    <xf numFmtId="2" fontId="2" fillId="2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/>
    <xf numFmtId="2" fontId="2" fillId="3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2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165" fontId="2" fillId="2" borderId="2" xfId="0" applyNumberFormat="1" applyFont="1" applyFill="1" applyBorder="1" applyProtection="1"/>
    <xf numFmtId="2" fontId="2" fillId="2" borderId="2" xfId="0" applyNumberFormat="1" applyFont="1" applyFill="1" applyBorder="1" applyAlignment="1" applyProtection="1">
      <alignment horizontal="center"/>
      <protection locked="0"/>
    </xf>
    <xf numFmtId="165" fontId="2" fillId="3" borderId="2" xfId="0" applyNumberFormat="1" applyFont="1" applyFill="1" applyBorder="1" applyProtection="1"/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 applyProtection="1">
      <protection locked="0"/>
    </xf>
    <xf numFmtId="0" fontId="2" fillId="2" borderId="2" xfId="2" applyFont="1" applyFill="1" applyBorder="1" applyAlignment="1" applyProtection="1">
      <alignment horizontal="center" wrapText="1"/>
      <protection locked="0"/>
    </xf>
    <xf numFmtId="0" fontId="2" fillId="2" borderId="2" xfId="2" applyFont="1" applyFill="1" applyBorder="1" applyAlignment="1" applyProtection="1">
      <alignment horizontal="center"/>
      <protection locked="0"/>
    </xf>
    <xf numFmtId="165" fontId="2" fillId="2" borderId="2" xfId="0" applyNumberFormat="1" applyFont="1" applyFill="1" applyBorder="1" applyAlignment="1" applyProtection="1"/>
    <xf numFmtId="0" fontId="2" fillId="2" borderId="2" xfId="0" applyFont="1" applyFill="1" applyBorder="1" applyAlignment="1">
      <alignment horizontal="center" wrapText="1"/>
    </xf>
    <xf numFmtId="0" fontId="2" fillId="2" borderId="2" xfId="1" applyFont="1" applyFill="1" applyBorder="1"/>
    <xf numFmtId="165" fontId="2" fillId="2" borderId="2" xfId="1" applyNumberFormat="1" applyFont="1" applyFill="1" applyBorder="1"/>
    <xf numFmtId="0" fontId="2" fillId="3" borderId="2" xfId="1" applyFont="1" applyFill="1" applyBorder="1" applyProtection="1">
      <protection locked="0"/>
    </xf>
    <xf numFmtId="164" fontId="2" fillId="2" borderId="2" xfId="1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Protection="1">
      <protection locked="0"/>
    </xf>
    <xf numFmtId="165" fontId="2" fillId="2" borderId="2" xfId="1" applyNumberFormat="1" applyFont="1" applyFill="1" applyBorder="1" applyProtection="1"/>
    <xf numFmtId="165" fontId="2" fillId="3" borderId="2" xfId="1" applyNumberFormat="1" applyFont="1" applyFill="1" applyBorder="1" applyProtection="1"/>
    <xf numFmtId="0" fontId="2" fillId="2" borderId="2" xfId="0" applyFont="1" applyFill="1" applyBorder="1" applyAlignment="1">
      <alignment vertical="top"/>
    </xf>
    <xf numFmtId="3" fontId="12" fillId="2" borderId="2" xfId="0" applyNumberFormat="1" applyFont="1" applyFill="1" applyBorder="1" applyAlignment="1">
      <alignment vertical="top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vertical="top"/>
    </xf>
    <xf numFmtId="3" fontId="12" fillId="3" borderId="2" xfId="0" applyNumberFormat="1" applyFont="1" applyFill="1" applyBorder="1" applyAlignment="1">
      <alignment vertical="top"/>
    </xf>
    <xf numFmtId="0" fontId="2" fillId="4" borderId="2" xfId="4" applyFont="1" applyFill="1" applyBorder="1"/>
    <xf numFmtId="0" fontId="2" fillId="4" borderId="2" xfId="4" applyFont="1" applyFill="1" applyBorder="1" applyAlignment="1">
      <alignment horizontal="center"/>
    </xf>
    <xf numFmtId="165" fontId="2" fillId="4" borderId="2" xfId="4" applyNumberFormat="1" applyFont="1" applyFill="1" applyBorder="1"/>
    <xf numFmtId="165" fontId="2" fillId="5" borderId="2" xfId="4" applyNumberFormat="1" applyFont="1" applyFill="1" applyBorder="1"/>
    <xf numFmtId="0" fontId="2" fillId="5" borderId="2" xfId="4" applyFont="1" applyFill="1" applyBorder="1" applyAlignment="1">
      <alignment horizontal="center"/>
    </xf>
    <xf numFmtId="0" fontId="2" fillId="5" borderId="2" xfId="4" applyFont="1" applyFill="1" applyBorder="1"/>
    <xf numFmtId="0" fontId="2" fillId="3" borderId="2" xfId="4" applyFont="1" applyFill="1" applyBorder="1" applyAlignment="1">
      <alignment horizontal="center"/>
    </xf>
    <xf numFmtId="165" fontId="2" fillId="3" borderId="2" xfId="4" applyNumberFormat="1" applyFont="1" applyFill="1" applyBorder="1"/>
    <xf numFmtId="0" fontId="2" fillId="3" borderId="2" xfId="4" applyFont="1" applyFill="1" applyBorder="1"/>
    <xf numFmtId="0" fontId="2" fillId="5" borderId="2" xfId="4" applyFont="1" applyFill="1" applyBorder="1" applyProtection="1">
      <protection locked="0"/>
    </xf>
    <xf numFmtId="0" fontId="2" fillId="4" borderId="2" xfId="4" applyFont="1" applyFill="1" applyBorder="1" applyProtection="1">
      <protection locked="0"/>
    </xf>
    <xf numFmtId="0" fontId="2" fillId="3" borderId="2" xfId="1" applyFont="1" applyFill="1" applyBorder="1" applyAlignment="1" applyProtection="1">
      <alignment horizontal="center"/>
      <protection locked="0"/>
    </xf>
    <xf numFmtId="2" fontId="2" fillId="3" borderId="2" xfId="1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164" fontId="2" fillId="3" borderId="2" xfId="1" applyNumberFormat="1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Protection="1">
      <protection locked="0"/>
    </xf>
    <xf numFmtId="0" fontId="2" fillId="3" borderId="2" xfId="2" applyFont="1" applyFill="1" applyBorder="1"/>
    <xf numFmtId="0" fontId="2" fillId="3" borderId="2" xfId="2" applyFont="1" applyFill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164" fontId="11" fillId="2" borderId="2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 applyProtection="1">
      <alignment horizontal="center" wrapText="1"/>
      <protection locked="0"/>
    </xf>
    <xf numFmtId="164" fontId="2" fillId="2" borderId="2" xfId="2" applyNumberFormat="1" applyFont="1" applyFill="1" applyBorder="1" applyAlignment="1" applyProtection="1">
      <alignment horizontal="center" wrapText="1"/>
      <protection locked="0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3" borderId="2" xfId="1" applyNumberFormat="1" applyFont="1" applyFill="1" applyBorder="1" applyAlignment="1" applyProtection="1">
      <alignment horizontal="center" vertical="center"/>
      <protection locked="0"/>
    </xf>
    <xf numFmtId="164" fontId="2" fillId="3" borderId="2" xfId="2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 vertical="top"/>
    </xf>
    <xf numFmtId="164" fontId="12" fillId="3" borderId="2" xfId="0" applyNumberFormat="1" applyFont="1" applyFill="1" applyBorder="1" applyAlignment="1">
      <alignment horizontal="center" vertical="top"/>
    </xf>
    <xf numFmtId="164" fontId="2" fillId="5" borderId="2" xfId="4" applyNumberFormat="1" applyFont="1" applyFill="1" applyBorder="1" applyAlignment="1">
      <alignment horizontal="center"/>
    </xf>
    <xf numFmtId="164" fontId="2" fillId="3" borderId="2" xfId="4" applyNumberFormat="1" applyFont="1" applyFill="1" applyBorder="1" applyAlignment="1">
      <alignment horizontal="center"/>
    </xf>
    <xf numFmtId="164" fontId="2" fillId="4" borderId="2" xfId="4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/>
    <xf numFmtId="2" fontId="2" fillId="2" borderId="2" xfId="1" applyNumberFormat="1" applyFont="1" applyFill="1" applyBorder="1" applyAlignment="1" applyProtection="1">
      <alignment horizontal="center"/>
    </xf>
    <xf numFmtId="2" fontId="2" fillId="3" borderId="2" xfId="1" applyNumberFormat="1" applyFont="1" applyFill="1" applyBorder="1" applyAlignment="1" applyProtection="1">
      <alignment horizontal="center"/>
    </xf>
    <xf numFmtId="2" fontId="2" fillId="2" borderId="2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2" fillId="5" borderId="2" xfId="4" applyNumberFormat="1" applyFont="1" applyFill="1" applyBorder="1" applyAlignment="1">
      <alignment horizontal="center"/>
    </xf>
    <xf numFmtId="2" fontId="2" fillId="3" borderId="2" xfId="4" applyNumberFormat="1" applyFont="1" applyFill="1" applyBorder="1" applyAlignment="1">
      <alignment horizontal="center"/>
    </xf>
    <xf numFmtId="2" fontId="2" fillId="4" borderId="2" xfId="4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167" fontId="2" fillId="2" borderId="2" xfId="1" applyNumberFormat="1" applyFont="1" applyFill="1" applyBorder="1" applyAlignment="1" applyProtection="1">
      <alignment horizontal="center" vertical="center"/>
      <protection locked="0"/>
    </xf>
    <xf numFmtId="2" fontId="2" fillId="2" borderId="2" xfId="1" applyNumberFormat="1" applyFont="1" applyFill="1" applyBorder="1" applyAlignment="1" applyProtection="1">
      <alignment horizontal="center" vertical="center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7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2" xfId="2" applyFont="1" applyFill="1" applyBorder="1"/>
    <xf numFmtId="0" fontId="2" fillId="2" borderId="2" xfId="2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4" applyFont="1" applyFill="1" applyBorder="1"/>
    <xf numFmtId="0" fontId="2" fillId="2" borderId="2" xfId="4" applyFont="1" applyFill="1" applyBorder="1" applyAlignment="1">
      <alignment horizontal="center"/>
    </xf>
    <xf numFmtId="164" fontId="2" fillId="2" borderId="2" xfId="4" applyNumberFormat="1" applyFont="1" applyFill="1" applyBorder="1" applyAlignment="1">
      <alignment horizontal="center"/>
    </xf>
    <xf numFmtId="165" fontId="2" fillId="2" borderId="2" xfId="4" applyNumberFormat="1" applyFont="1" applyFill="1" applyBorder="1"/>
    <xf numFmtId="2" fontId="2" fillId="2" borderId="2" xfId="4" applyNumberFormat="1" applyFont="1" applyFill="1" applyBorder="1" applyAlignment="1">
      <alignment horizontal="center"/>
    </xf>
    <xf numFmtId="164" fontId="2" fillId="2" borderId="2" xfId="3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/>
    <xf numFmtId="167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/>
    <xf numFmtId="0" fontId="2" fillId="3" borderId="2" xfId="1" applyFont="1" applyFill="1" applyBorder="1" applyAlignment="1">
      <alignment horizontal="center"/>
    </xf>
    <xf numFmtId="167" fontId="2" fillId="3" borderId="2" xfId="1" applyNumberFormat="1" applyFont="1" applyFill="1" applyBorder="1" applyAlignment="1" applyProtection="1">
      <alignment horizontal="center" vertical="center"/>
      <protection locked="0"/>
    </xf>
    <xf numFmtId="2" fontId="2" fillId="3" borderId="2" xfId="1" applyNumberFormat="1" applyFont="1" applyFill="1" applyBorder="1" applyAlignment="1" applyProtection="1">
      <alignment horizontal="center" vertical="center"/>
      <protection locked="0"/>
    </xf>
    <xf numFmtId="2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1" applyNumberFormat="1" applyFont="1" applyFill="1" applyBorder="1" applyAlignment="1">
      <alignment horizontal="center"/>
    </xf>
    <xf numFmtId="2" fontId="2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>
      <alignment horizontal="left"/>
    </xf>
    <xf numFmtId="1" fontId="2" fillId="3" borderId="2" xfId="1" applyNumberFormat="1" applyFont="1" applyFill="1" applyBorder="1" applyAlignment="1">
      <alignment horizontal="center"/>
    </xf>
    <xf numFmtId="167" fontId="14" fillId="3" borderId="2" xfId="1" applyNumberFormat="1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167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 applyProtection="1">
      <protection locked="0"/>
    </xf>
    <xf numFmtId="0" fontId="2" fillId="3" borderId="2" xfId="2" applyFont="1" applyFill="1" applyBorder="1" applyAlignment="1" applyProtection="1">
      <alignment horizontal="center" wrapText="1"/>
      <protection locked="0"/>
    </xf>
    <xf numFmtId="0" fontId="2" fillId="3" borderId="2" xfId="2" applyFont="1" applyFill="1" applyBorder="1" applyAlignment="1" applyProtection="1">
      <alignment horizontal="center"/>
      <protection locked="0"/>
    </xf>
    <xf numFmtId="164" fontId="11" fillId="3" borderId="2" xfId="0" applyNumberFormat="1" applyFont="1" applyFill="1" applyBorder="1" applyAlignment="1">
      <alignment horizontal="center" wrapText="1"/>
    </xf>
    <xf numFmtId="164" fontId="2" fillId="3" borderId="2" xfId="2" applyNumberFormat="1" applyFont="1" applyFill="1" applyBorder="1" applyAlignment="1" applyProtection="1">
      <alignment horizontal="center" wrapText="1"/>
      <protection locked="0"/>
    </xf>
    <xf numFmtId="165" fontId="2" fillId="3" borderId="2" xfId="0" applyNumberFormat="1" applyFont="1" applyFill="1" applyBorder="1" applyAlignment="1" applyProtection="1"/>
    <xf numFmtId="0" fontId="11" fillId="3" borderId="2" xfId="1" applyFont="1" applyFill="1" applyBorder="1" applyAlignment="1" applyProtection="1">
      <alignment horizontal="center"/>
      <protection locked="0"/>
    </xf>
    <xf numFmtId="167" fontId="2" fillId="3" borderId="2" xfId="1" applyNumberFormat="1" applyFont="1" applyFill="1" applyBorder="1" applyAlignment="1">
      <alignment horizontal="center"/>
    </xf>
    <xf numFmtId="0" fontId="11" fillId="3" borderId="2" xfId="1" applyFont="1" applyFill="1" applyBorder="1"/>
    <xf numFmtId="164" fontId="11" fillId="3" borderId="2" xfId="1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 applyProtection="1">
      <alignment horizontal="center"/>
      <protection locked="0"/>
    </xf>
    <xf numFmtId="165" fontId="11" fillId="3" borderId="2" xfId="1" applyNumberFormat="1" applyFont="1" applyFill="1" applyBorder="1" applyProtection="1"/>
    <xf numFmtId="2" fontId="11" fillId="3" borderId="2" xfId="1" applyNumberFormat="1" applyFont="1" applyFill="1" applyBorder="1" applyAlignment="1">
      <alignment horizontal="center"/>
    </xf>
    <xf numFmtId="2" fontId="11" fillId="3" borderId="2" xfId="1" applyNumberFormat="1" applyFont="1" applyFill="1" applyBorder="1" applyAlignment="1" applyProtection="1">
      <alignment horizontal="center"/>
    </xf>
    <xf numFmtId="0" fontId="11" fillId="3" borderId="2" xfId="0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 applyProtection="1">
      <alignment horizontal="center" wrapText="1"/>
      <protection locked="0"/>
    </xf>
    <xf numFmtId="164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>
      <alignment horizontal="center" vertical="center" textRotation="90"/>
    </xf>
    <xf numFmtId="0" fontId="2" fillId="2" borderId="7" xfId="1" applyFont="1" applyFill="1" applyBorder="1" applyAlignment="1" applyProtection="1">
      <alignment horizontal="center"/>
      <protection locked="0"/>
    </xf>
    <xf numFmtId="0" fontId="2" fillId="2" borderId="7" xfId="1" applyFont="1" applyFill="1" applyBorder="1"/>
    <xf numFmtId="0" fontId="2" fillId="2" borderId="7" xfId="1" applyFont="1" applyFill="1" applyBorder="1" applyAlignment="1">
      <alignment horizontal="center"/>
    </xf>
    <xf numFmtId="164" fontId="2" fillId="2" borderId="7" xfId="1" applyNumberFormat="1" applyFont="1" applyFill="1" applyBorder="1" applyAlignment="1" applyProtection="1">
      <alignment horizontal="center" vertical="center"/>
      <protection locked="0"/>
    </xf>
    <xf numFmtId="167" fontId="2" fillId="2" borderId="7" xfId="1" applyNumberFormat="1" applyFont="1" applyFill="1" applyBorder="1" applyAlignment="1" applyProtection="1">
      <alignment horizontal="center" vertical="center"/>
      <protection locked="0"/>
    </xf>
    <xf numFmtId="2" fontId="2" fillId="2" borderId="7" xfId="1" applyNumberFormat="1" applyFont="1" applyFill="1" applyBorder="1" applyAlignment="1" applyProtection="1">
      <alignment horizontal="center" vertical="center"/>
      <protection locked="0"/>
    </xf>
    <xf numFmtId="2" fontId="2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Protection="1">
      <protection locked="0"/>
    </xf>
    <xf numFmtId="164" fontId="2" fillId="2" borderId="7" xfId="1" applyNumberFormat="1" applyFont="1" applyFill="1" applyBorder="1" applyAlignment="1" applyProtection="1">
      <alignment horizontal="center"/>
      <protection locked="0"/>
    </xf>
    <xf numFmtId="165" fontId="2" fillId="2" borderId="7" xfId="1" applyNumberFormat="1" applyFont="1" applyFill="1" applyBorder="1" applyProtection="1"/>
    <xf numFmtId="2" fontId="2" fillId="2" borderId="7" xfId="1" applyNumberFormat="1" applyFont="1" applyFill="1" applyBorder="1" applyAlignment="1" applyProtection="1">
      <alignment horizontal="center"/>
      <protection locked="0"/>
    </xf>
    <xf numFmtId="2" fontId="2" fillId="2" borderId="7" xfId="1" applyNumberFormat="1" applyFont="1" applyFill="1" applyBorder="1" applyAlignment="1" applyProtection="1">
      <alignment horizontal="center"/>
    </xf>
    <xf numFmtId="2" fontId="2" fillId="2" borderId="8" xfId="1" applyNumberFormat="1" applyFont="1" applyFill="1" applyBorder="1" applyAlignment="1" applyProtection="1">
      <alignment horizontal="center"/>
    </xf>
    <xf numFmtId="0" fontId="16" fillId="2" borderId="5" xfId="0" applyFont="1" applyFill="1" applyBorder="1" applyAlignment="1">
      <alignment horizontal="center" vertical="center" textRotation="90"/>
    </xf>
    <xf numFmtId="2" fontId="2" fillId="2" borderId="4" xfId="1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4" xfId="4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7" fontId="2" fillId="2" borderId="11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/>
    <xf numFmtId="164" fontId="2" fillId="2" borderId="11" xfId="0" applyNumberFormat="1" applyFont="1" applyFill="1" applyBorder="1" applyAlignment="1">
      <alignment horizontal="center"/>
    </xf>
    <xf numFmtId="165" fontId="2" fillId="2" borderId="11" xfId="0" applyNumberFormat="1" applyFont="1" applyFill="1" applyBorder="1"/>
    <xf numFmtId="2" fontId="2" fillId="2" borderId="11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center"/>
      <protection locked="0"/>
    </xf>
    <xf numFmtId="0" fontId="2" fillId="5" borderId="2" xfId="1" applyFont="1" applyFill="1" applyBorder="1"/>
    <xf numFmtId="0" fontId="2" fillId="5" borderId="2" xfId="1" applyFont="1" applyFill="1" applyBorder="1" applyAlignment="1">
      <alignment horizontal="center"/>
    </xf>
    <xf numFmtId="164" fontId="2" fillId="5" borderId="2" xfId="1" applyNumberFormat="1" applyFont="1" applyFill="1" applyBorder="1" applyAlignment="1" applyProtection="1">
      <alignment horizontal="center" vertical="center"/>
      <protection locked="0"/>
    </xf>
    <xf numFmtId="167" fontId="2" fillId="5" borderId="2" xfId="1" applyNumberFormat="1" applyFont="1" applyFill="1" applyBorder="1" applyAlignment="1" applyProtection="1">
      <alignment horizontal="center" vertical="center"/>
      <protection locked="0"/>
    </xf>
    <xf numFmtId="2" fontId="2" fillId="5" borderId="2" xfId="1" applyNumberFormat="1" applyFont="1" applyFill="1" applyBorder="1" applyAlignment="1" applyProtection="1">
      <alignment horizontal="center" vertical="center"/>
      <protection locked="0"/>
    </xf>
    <xf numFmtId="2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1" applyFont="1" applyFill="1" applyBorder="1" applyProtection="1">
      <protection locked="0"/>
    </xf>
    <xf numFmtId="164" fontId="2" fillId="5" borderId="2" xfId="1" applyNumberFormat="1" applyFont="1" applyFill="1" applyBorder="1" applyAlignment="1" applyProtection="1">
      <alignment horizontal="center"/>
      <protection locked="0"/>
    </xf>
    <xf numFmtId="165" fontId="2" fillId="5" borderId="2" xfId="1" applyNumberFormat="1" applyFont="1" applyFill="1" applyBorder="1" applyProtection="1"/>
    <xf numFmtId="2" fontId="2" fillId="5" borderId="2" xfId="1" applyNumberFormat="1" applyFont="1" applyFill="1" applyBorder="1" applyAlignment="1" applyProtection="1">
      <alignment horizontal="center"/>
      <protection locked="0"/>
    </xf>
    <xf numFmtId="2" fontId="2" fillId="5" borderId="2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164" fontId="2" fillId="5" borderId="2" xfId="0" applyNumberFormat="1" applyFont="1" applyFill="1" applyBorder="1" applyAlignment="1" applyProtection="1">
      <alignment horizontal="center" vertical="center"/>
      <protection locked="0"/>
    </xf>
    <xf numFmtId="167" fontId="2" fillId="5" borderId="2" xfId="0" applyNumberFormat="1" applyFont="1" applyFill="1" applyBorder="1" applyAlignment="1" applyProtection="1">
      <alignment horizontal="center" vertical="center"/>
      <protection locked="0"/>
    </xf>
    <xf numFmtId="2" fontId="2" fillId="5" borderId="2" xfId="0" applyNumberFormat="1" applyFont="1" applyFill="1" applyBorder="1" applyAlignment="1" applyProtection="1">
      <alignment horizontal="center" vertical="center"/>
      <protection locked="0"/>
    </xf>
    <xf numFmtId="2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Protection="1">
      <protection locked="0"/>
    </xf>
    <xf numFmtId="164" fontId="2" fillId="5" borderId="2" xfId="0" applyNumberFormat="1" applyFont="1" applyFill="1" applyBorder="1" applyAlignment="1" applyProtection="1">
      <alignment horizontal="center"/>
      <protection locked="0"/>
    </xf>
    <xf numFmtId="165" fontId="2" fillId="5" borderId="2" xfId="0" applyNumberFormat="1" applyFont="1" applyFill="1" applyBorder="1" applyProtection="1"/>
    <xf numFmtId="2" fontId="2" fillId="5" borderId="2" xfId="0" applyNumberFormat="1" applyFont="1" applyFill="1" applyBorder="1" applyAlignment="1" applyProtection="1">
      <alignment horizontal="center"/>
      <protection locked="0"/>
    </xf>
    <xf numFmtId="2" fontId="2" fillId="5" borderId="2" xfId="0" applyNumberFormat="1" applyFont="1" applyFill="1" applyBorder="1" applyAlignment="1" applyProtection="1">
      <alignment horizontal="center"/>
    </xf>
    <xf numFmtId="164" fontId="2" fillId="5" borderId="2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167" fontId="14" fillId="5" borderId="2" xfId="1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vertical="top"/>
    </xf>
    <xf numFmtId="3" fontId="12" fillId="5" borderId="2" xfId="0" applyNumberFormat="1" applyFont="1" applyFill="1" applyBorder="1" applyAlignment="1">
      <alignment vertical="top"/>
    </xf>
    <xf numFmtId="164" fontId="12" fillId="5" borderId="2" xfId="0" applyNumberFormat="1" applyFont="1" applyFill="1" applyBorder="1" applyAlignment="1">
      <alignment horizontal="center" vertical="top"/>
    </xf>
    <xf numFmtId="0" fontId="2" fillId="5" borderId="2" xfId="1" applyFont="1" applyFill="1" applyBorder="1" applyAlignment="1" applyProtection="1">
      <alignment horizontal="center" vertical="center"/>
      <protection locked="0"/>
    </xf>
    <xf numFmtId="165" fontId="2" fillId="5" borderId="2" xfId="1" applyNumberFormat="1" applyFont="1" applyFill="1" applyBorder="1"/>
    <xf numFmtId="0" fontId="2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7" fontId="2" fillId="5" borderId="2" xfId="0" applyNumberFormat="1" applyFont="1" applyFill="1" applyBorder="1" applyAlignment="1">
      <alignment horizontal="center" vertical="center"/>
    </xf>
    <xf numFmtId="166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/>
      <protection locked="0"/>
    </xf>
    <xf numFmtId="165" fontId="2" fillId="5" borderId="2" xfId="0" applyNumberFormat="1" applyFont="1" applyFill="1" applyBorder="1" applyAlignment="1" applyProtection="1">
      <alignment horizontal="right"/>
      <protection locked="0"/>
    </xf>
    <xf numFmtId="164" fontId="2" fillId="5" borderId="2" xfId="0" applyNumberFormat="1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center"/>
    </xf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wrapText="1"/>
    </xf>
    <xf numFmtId="0" fontId="2" fillId="5" borderId="2" xfId="0" applyFont="1" applyFill="1" applyBorder="1" applyAlignment="1" applyProtection="1">
      <protection locked="0"/>
    </xf>
    <xf numFmtId="0" fontId="2" fillId="5" borderId="2" xfId="2" applyFont="1" applyFill="1" applyBorder="1" applyAlignment="1" applyProtection="1">
      <alignment horizontal="center" wrapText="1"/>
      <protection locked="0"/>
    </xf>
    <xf numFmtId="0" fontId="2" fillId="5" borderId="2" xfId="2" applyFont="1" applyFill="1" applyBorder="1" applyAlignment="1" applyProtection="1">
      <alignment horizontal="center"/>
      <protection locked="0"/>
    </xf>
    <xf numFmtId="164" fontId="11" fillId="5" borderId="2" xfId="0" applyNumberFormat="1" applyFont="1" applyFill="1" applyBorder="1" applyAlignment="1">
      <alignment horizontal="center" wrapText="1"/>
    </xf>
    <xf numFmtId="164" fontId="2" fillId="5" borderId="2" xfId="0" applyNumberFormat="1" applyFont="1" applyFill="1" applyBorder="1" applyAlignment="1" applyProtection="1">
      <alignment horizontal="center" wrapText="1"/>
      <protection locked="0"/>
    </xf>
    <xf numFmtId="165" fontId="2" fillId="5" borderId="2" xfId="0" applyNumberFormat="1" applyFont="1" applyFill="1" applyBorder="1" applyAlignment="1" applyProtection="1"/>
    <xf numFmtId="164" fontId="2" fillId="5" borderId="2" xfId="2" applyNumberFormat="1" applyFont="1" applyFill="1" applyBorder="1" applyAlignment="1" applyProtection="1">
      <alignment horizontal="center" wrapText="1"/>
      <protection locked="0"/>
    </xf>
    <xf numFmtId="0" fontId="11" fillId="5" borderId="2" xfId="0" applyFont="1" applyFill="1" applyBorder="1" applyAlignment="1">
      <alignment horizontal="center" vertical="top" wrapText="1"/>
    </xf>
    <xf numFmtId="164" fontId="2" fillId="5" borderId="2" xfId="3" applyNumberFormat="1" applyFont="1" applyFill="1" applyBorder="1" applyAlignment="1" applyProtection="1">
      <alignment horizontal="center"/>
      <protection locked="0"/>
    </xf>
    <xf numFmtId="0" fontId="15" fillId="5" borderId="5" xfId="0" applyFont="1" applyFill="1" applyBorder="1" applyAlignment="1">
      <alignment horizontal="center" vertical="center" textRotation="90"/>
    </xf>
    <xf numFmtId="2" fontId="2" fillId="5" borderId="4" xfId="0" applyNumberFormat="1" applyFont="1" applyFill="1" applyBorder="1" applyAlignment="1" applyProtection="1">
      <alignment horizontal="center"/>
    </xf>
    <xf numFmtId="2" fontId="2" fillId="5" borderId="4" xfId="1" applyNumberFormat="1" applyFont="1" applyFill="1" applyBorder="1" applyAlignment="1" applyProtection="1">
      <alignment horizontal="center"/>
    </xf>
    <xf numFmtId="2" fontId="2" fillId="5" borderId="4" xfId="0" applyNumberFormat="1" applyFont="1" applyFill="1" applyBorder="1" applyAlignment="1" applyProtection="1">
      <alignment horizontal="center"/>
      <protection locked="0"/>
    </xf>
    <xf numFmtId="2" fontId="2" fillId="5" borderId="4" xfId="4" applyNumberFormat="1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/>
    </xf>
    <xf numFmtId="0" fontId="11" fillId="5" borderId="11" xfId="0" applyFont="1" applyFill="1" applyBorder="1"/>
    <xf numFmtId="0" fontId="11" fillId="5" borderId="11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7" fontId="2" fillId="5" borderId="11" xfId="0" applyNumberFormat="1" applyFont="1" applyFill="1" applyBorder="1" applyAlignment="1">
      <alignment horizontal="center"/>
    </xf>
    <xf numFmtId="2" fontId="2" fillId="5" borderId="11" xfId="0" applyNumberFormat="1" applyFont="1" applyFill="1" applyBorder="1" applyAlignment="1" applyProtection="1">
      <alignment horizontal="center" vertical="center"/>
      <protection locked="0"/>
    </xf>
    <xf numFmtId="2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>
      <alignment wrapText="1"/>
    </xf>
    <xf numFmtId="0" fontId="2" fillId="5" borderId="11" xfId="0" applyFont="1" applyFill="1" applyBorder="1" applyAlignment="1" applyProtection="1">
      <protection locked="0"/>
    </xf>
    <xf numFmtId="0" fontId="2" fillId="5" borderId="11" xfId="2" applyFont="1" applyFill="1" applyBorder="1" applyAlignment="1" applyProtection="1">
      <alignment horizontal="center" wrapText="1"/>
      <protection locked="0"/>
    </xf>
    <xf numFmtId="0" fontId="2" fillId="5" borderId="11" xfId="2" applyFont="1" applyFill="1" applyBorder="1" applyAlignment="1" applyProtection="1">
      <alignment horizontal="center"/>
      <protection locked="0"/>
    </xf>
    <xf numFmtId="164" fontId="11" fillId="5" borderId="11" xfId="0" applyNumberFormat="1" applyFont="1" applyFill="1" applyBorder="1" applyAlignment="1">
      <alignment horizontal="center" wrapText="1"/>
    </xf>
    <xf numFmtId="164" fontId="2" fillId="5" borderId="11" xfId="0" applyNumberFormat="1" applyFont="1" applyFill="1" applyBorder="1" applyAlignment="1" applyProtection="1">
      <alignment horizontal="center"/>
      <protection locked="0"/>
    </xf>
    <xf numFmtId="164" fontId="2" fillId="5" borderId="11" xfId="2" applyNumberFormat="1" applyFont="1" applyFill="1" applyBorder="1" applyAlignment="1" applyProtection="1">
      <alignment horizontal="center" wrapText="1"/>
      <protection locked="0"/>
    </xf>
    <xf numFmtId="165" fontId="2" fillId="5" borderId="11" xfId="0" applyNumberFormat="1" applyFont="1" applyFill="1" applyBorder="1" applyAlignment="1" applyProtection="1"/>
    <xf numFmtId="2" fontId="2" fillId="5" borderId="11" xfId="0" applyNumberFormat="1" applyFont="1" applyFill="1" applyBorder="1" applyAlignment="1" applyProtection="1">
      <alignment horizontal="center"/>
      <protection locked="0"/>
    </xf>
    <xf numFmtId="2" fontId="2" fillId="5" borderId="11" xfId="0" applyNumberFormat="1" applyFont="1" applyFill="1" applyBorder="1" applyAlignment="1" applyProtection="1">
      <alignment horizontal="center"/>
    </xf>
    <xf numFmtId="2" fontId="2" fillId="5" borderId="12" xfId="0" applyNumberFormat="1" applyFont="1" applyFill="1" applyBorder="1" applyAlignment="1" applyProtection="1">
      <alignment horizontal="center"/>
    </xf>
    <xf numFmtId="0" fontId="2" fillId="2" borderId="11" xfId="1" applyFont="1" applyFill="1" applyBorder="1" applyAlignment="1" applyProtection="1">
      <alignment horizontal="center"/>
      <protection locked="0"/>
    </xf>
    <xf numFmtId="0" fontId="16" fillId="3" borderId="13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/>
    <xf numFmtId="0" fontId="2" fillId="3" borderId="7" xfId="0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7" fontId="2" fillId="3" borderId="7" xfId="0" applyNumberFormat="1" applyFont="1" applyFill="1" applyBorder="1" applyAlignment="1" applyProtection="1">
      <alignment horizontal="center" vertical="center"/>
      <protection locked="0"/>
    </xf>
    <xf numFmtId="2" fontId="2" fillId="3" borderId="7" xfId="0" applyNumberFormat="1" applyFont="1" applyFill="1" applyBorder="1" applyAlignment="1" applyProtection="1">
      <alignment horizontal="center" vertical="center"/>
      <protection locked="0"/>
    </xf>
    <xf numFmtId="2" fontId="2" fillId="3" borderId="7" xfId="0" applyNumberFormat="1" applyFont="1" applyFill="1" applyBorder="1" applyAlignment="1">
      <alignment horizontal="center"/>
    </xf>
    <xf numFmtId="0" fontId="2" fillId="3" borderId="7" xfId="2" applyFont="1" applyFill="1" applyBorder="1"/>
    <xf numFmtId="0" fontId="2" fillId="3" borderId="7" xfId="0" applyFont="1" applyFill="1" applyBorder="1" applyProtection="1">
      <protection locked="0"/>
    </xf>
    <xf numFmtId="0" fontId="2" fillId="3" borderId="7" xfId="2" applyFont="1" applyFill="1" applyBorder="1" applyAlignment="1">
      <alignment horizontal="center"/>
    </xf>
    <xf numFmtId="164" fontId="2" fillId="3" borderId="7" xfId="0" applyNumberFormat="1" applyFont="1" applyFill="1" applyBorder="1" applyAlignment="1" applyProtection="1">
      <alignment horizontal="center"/>
      <protection locked="0"/>
    </xf>
    <xf numFmtId="164" fontId="2" fillId="3" borderId="7" xfId="2" applyNumberFormat="1" applyFont="1" applyFill="1" applyBorder="1" applyAlignment="1">
      <alignment horizontal="center"/>
    </xf>
    <xf numFmtId="165" fontId="2" fillId="3" borderId="7" xfId="0" applyNumberFormat="1" applyFont="1" applyFill="1" applyBorder="1" applyProtection="1"/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</xf>
    <xf numFmtId="2" fontId="2" fillId="3" borderId="8" xfId="0" applyNumberFormat="1" applyFont="1" applyFill="1" applyBorder="1" applyAlignment="1" applyProtection="1">
      <alignment horizontal="center"/>
    </xf>
    <xf numFmtId="0" fontId="16" fillId="3" borderId="5" xfId="0" applyFont="1" applyFill="1" applyBorder="1" applyAlignment="1">
      <alignment horizontal="center" vertical="center" textRotation="90" wrapText="1"/>
    </xf>
    <xf numFmtId="2" fontId="2" fillId="3" borderId="4" xfId="1" applyNumberFormat="1" applyFont="1" applyFill="1" applyBorder="1" applyAlignment="1" applyProtection="1">
      <alignment horizontal="center"/>
    </xf>
    <xf numFmtId="2" fontId="2" fillId="3" borderId="4" xfId="0" applyNumberFormat="1" applyFont="1" applyFill="1" applyBorder="1" applyAlignment="1" applyProtection="1">
      <alignment horizontal="center"/>
    </xf>
    <xf numFmtId="2" fontId="11" fillId="3" borderId="4" xfId="1" applyNumberFormat="1" applyFont="1" applyFill="1" applyBorder="1" applyAlignment="1" applyProtection="1">
      <alignment horizontal="center"/>
    </xf>
    <xf numFmtId="2" fontId="2" fillId="3" borderId="4" xfId="4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7" fontId="2" fillId="3" borderId="11" xfId="0" applyNumberFormat="1" applyFont="1" applyFill="1" applyBorder="1" applyAlignment="1" applyProtection="1">
      <alignment horizontal="center" vertical="center"/>
      <protection locked="0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Protection="1">
      <protection locked="0"/>
    </xf>
    <xf numFmtId="164" fontId="2" fillId="3" borderId="11" xfId="0" applyNumberFormat="1" applyFont="1" applyFill="1" applyBorder="1" applyAlignment="1" applyProtection="1">
      <alignment horizontal="center"/>
      <protection locked="0"/>
    </xf>
    <xf numFmtId="165" fontId="2" fillId="3" borderId="11" xfId="0" applyNumberFormat="1" applyFont="1" applyFill="1" applyBorder="1" applyProtection="1"/>
    <xf numFmtId="2" fontId="2" fillId="3" borderId="11" xfId="0" applyNumberFormat="1" applyFont="1" applyFill="1" applyBorder="1" applyAlignment="1" applyProtection="1">
      <alignment horizontal="center"/>
      <protection locked="0"/>
    </xf>
    <xf numFmtId="2" fontId="2" fillId="3" borderId="11" xfId="0" applyNumberFormat="1" applyFont="1" applyFill="1" applyBorder="1" applyAlignment="1" applyProtection="1">
      <alignment horizontal="center"/>
    </xf>
    <xf numFmtId="2" fontId="2" fillId="3" borderId="12" xfId="0" applyNumberFormat="1" applyFont="1" applyFill="1" applyBorder="1" applyAlignment="1" applyProtection="1">
      <alignment horizontal="center"/>
    </xf>
    <xf numFmtId="0" fontId="2" fillId="4" borderId="9" xfId="1" applyFont="1" applyFill="1" applyBorder="1"/>
    <xf numFmtId="0" fontId="2" fillId="4" borderId="2" xfId="1" applyFont="1" applyFill="1" applyBorder="1" applyAlignment="1">
      <alignment horizontal="center"/>
    </xf>
    <xf numFmtId="164" fontId="2" fillId="4" borderId="2" xfId="1" applyNumberFormat="1" applyFont="1" applyFill="1" applyBorder="1" applyAlignment="1" applyProtection="1">
      <alignment horizontal="center" vertical="center"/>
      <protection locked="0"/>
    </xf>
    <xf numFmtId="167" fontId="2" fillId="4" borderId="2" xfId="1" applyNumberFormat="1" applyFont="1" applyFill="1" applyBorder="1" applyAlignment="1" applyProtection="1">
      <alignment horizontal="center" vertical="center"/>
      <protection locked="0"/>
    </xf>
    <xf numFmtId="0" fontId="2" fillId="4" borderId="2" xfId="1" applyFont="1" applyFill="1" applyBorder="1" applyAlignment="1" applyProtection="1">
      <alignment horizontal="center" vertical="center"/>
      <protection locked="0"/>
    </xf>
    <xf numFmtId="2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Protection="1">
      <protection locked="0"/>
    </xf>
    <xf numFmtId="0" fontId="2" fillId="4" borderId="2" xfId="1" applyFont="1" applyFill="1" applyBorder="1" applyAlignment="1" applyProtection="1">
      <alignment horizontal="center"/>
      <protection locked="0"/>
    </xf>
    <xf numFmtId="164" fontId="2" fillId="4" borderId="2" xfId="1" applyNumberFormat="1" applyFont="1" applyFill="1" applyBorder="1" applyAlignment="1" applyProtection="1">
      <alignment horizontal="center"/>
      <protection locked="0"/>
    </xf>
    <xf numFmtId="165" fontId="2" fillId="4" borderId="2" xfId="1" applyNumberFormat="1" applyFont="1" applyFill="1" applyBorder="1" applyProtection="1"/>
    <xf numFmtId="2" fontId="2" fillId="4" borderId="2" xfId="1" applyNumberFormat="1" applyFont="1" applyFill="1" applyBorder="1" applyAlignment="1" applyProtection="1">
      <alignment horizontal="center"/>
      <protection locked="0"/>
    </xf>
    <xf numFmtId="2" fontId="2" fillId="4" borderId="2" xfId="1" applyNumberFormat="1" applyFont="1" applyFill="1" applyBorder="1" applyAlignment="1" applyProtection="1">
      <alignment horizontal="center"/>
    </xf>
    <xf numFmtId="2" fontId="2" fillId="4" borderId="4" xfId="1" applyNumberFormat="1" applyFont="1" applyFill="1" applyBorder="1" applyAlignment="1" applyProtection="1">
      <alignment horizontal="center"/>
    </xf>
    <xf numFmtId="2" fontId="2" fillId="4" borderId="2" xfId="1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164" fontId="2" fillId="4" borderId="2" xfId="1" applyNumberFormat="1" applyFont="1" applyFill="1" applyBorder="1" applyAlignment="1">
      <alignment horizontal="center"/>
    </xf>
    <xf numFmtId="2" fontId="2" fillId="4" borderId="2" xfId="1" applyNumberFormat="1" applyFont="1" applyFill="1" applyBorder="1" applyAlignment="1">
      <alignment horizontal="center"/>
    </xf>
    <xf numFmtId="167" fontId="2" fillId="4" borderId="2" xfId="1" applyNumberFormat="1" applyFont="1" applyFill="1" applyBorder="1" applyAlignment="1">
      <alignment horizontal="center"/>
    </xf>
    <xf numFmtId="0" fontId="2" fillId="4" borderId="2" xfId="1" applyFont="1" applyFill="1" applyBorder="1"/>
    <xf numFmtId="0" fontId="11" fillId="4" borderId="9" xfId="0" applyFont="1" applyFill="1" applyBorder="1"/>
    <xf numFmtId="0" fontId="11" fillId="4" borderId="2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7" fontId="2" fillId="4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 applyAlignment="1" applyProtection="1"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4" fontId="2" fillId="4" borderId="2" xfId="2" applyNumberFormat="1" applyFont="1" applyFill="1" applyBorder="1" applyAlignment="1" applyProtection="1">
      <alignment horizontal="center"/>
      <protection locked="0"/>
    </xf>
    <xf numFmtId="164" fontId="11" fillId="4" borderId="2" xfId="0" applyNumberFormat="1" applyFont="1" applyFill="1" applyBorder="1" applyAlignment="1">
      <alignment horizontal="center" wrapText="1"/>
    </xf>
    <xf numFmtId="164" fontId="2" fillId="4" borderId="2" xfId="0" applyNumberFormat="1" applyFont="1" applyFill="1" applyBorder="1" applyAlignment="1" applyProtection="1">
      <alignment horizontal="center"/>
      <protection locked="0"/>
    </xf>
    <xf numFmtId="164" fontId="2" fillId="4" borderId="2" xfId="2" applyNumberFormat="1" applyFont="1" applyFill="1" applyBorder="1" applyAlignment="1" applyProtection="1">
      <alignment horizontal="center" wrapText="1"/>
      <protection locked="0"/>
    </xf>
    <xf numFmtId="165" fontId="2" fillId="4" borderId="2" xfId="0" applyNumberFormat="1" applyFont="1" applyFill="1" applyBorder="1" applyAlignment="1" applyProtection="1"/>
    <xf numFmtId="2" fontId="2" fillId="4" borderId="2" xfId="0" applyNumberFormat="1" applyFont="1" applyFill="1" applyBorder="1" applyAlignment="1" applyProtection="1">
      <alignment horizontal="center"/>
      <protection locked="0"/>
    </xf>
    <xf numFmtId="2" fontId="2" fillId="4" borderId="2" xfId="0" applyNumberFormat="1" applyFont="1" applyFill="1" applyBorder="1" applyAlignment="1" applyProtection="1">
      <alignment horizontal="center"/>
    </xf>
    <xf numFmtId="2" fontId="2" fillId="4" borderId="4" xfId="0" applyNumberFormat="1" applyFont="1" applyFill="1" applyBorder="1" applyAlignment="1" applyProtection="1">
      <alignment horizontal="center"/>
    </xf>
    <xf numFmtId="0" fontId="2" fillId="4" borderId="9" xfId="0" applyFont="1" applyFill="1" applyBorder="1"/>
    <xf numFmtId="164" fontId="2" fillId="4" borderId="2" xfId="0" applyNumberFormat="1" applyFont="1" applyFill="1" applyBorder="1" applyAlignment="1" applyProtection="1">
      <alignment horizontal="center" vertical="center"/>
      <protection locked="0"/>
    </xf>
    <xf numFmtId="167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Protection="1">
      <protection locked="0"/>
    </xf>
    <xf numFmtId="165" fontId="2" fillId="4" borderId="2" xfId="0" applyNumberFormat="1" applyFont="1" applyFill="1" applyBorder="1" applyProtection="1"/>
    <xf numFmtId="0" fontId="2" fillId="4" borderId="2" xfId="2" applyFont="1" applyFill="1" applyBorder="1" applyAlignment="1" applyProtection="1">
      <alignment horizontal="center" wrapText="1"/>
      <protection locked="0"/>
    </xf>
    <xf numFmtId="2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vertical="top"/>
    </xf>
    <xf numFmtId="3" fontId="12" fillId="4" borderId="2" xfId="0" applyNumberFormat="1" applyFont="1" applyFill="1" applyBorder="1" applyAlignment="1">
      <alignment vertical="top"/>
    </xf>
    <xf numFmtId="164" fontId="12" fillId="4" borderId="2" xfId="0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 wrapText="1"/>
    </xf>
    <xf numFmtId="164" fontId="2" fillId="4" borderId="2" xfId="0" applyNumberFormat="1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/>
    <xf numFmtId="0" fontId="2" fillId="4" borderId="2" xfId="2" applyFont="1" applyFill="1" applyBorder="1"/>
    <xf numFmtId="0" fontId="2" fillId="4" borderId="2" xfId="2" applyFont="1" applyFill="1" applyBorder="1" applyAlignment="1">
      <alignment horizontal="center"/>
    </xf>
    <xf numFmtId="164" fontId="2" fillId="4" borderId="2" xfId="2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4" xfId="4" applyNumberFormat="1" applyFont="1" applyFill="1" applyBorder="1" applyAlignment="1">
      <alignment horizontal="center"/>
    </xf>
    <xf numFmtId="0" fontId="2" fillId="4" borderId="2" xfId="2" applyFont="1" applyFill="1" applyBorder="1" applyAlignment="1" applyProtection="1">
      <alignment horizontal="center"/>
      <protection locked="0"/>
    </xf>
    <xf numFmtId="164" fontId="2" fillId="4" borderId="2" xfId="2" applyNumberFormat="1" applyFont="1" applyFill="1" applyBorder="1" applyAlignment="1" applyProtection="1">
      <alignment horizontal="center"/>
      <protection locked="0"/>
    </xf>
    <xf numFmtId="167" fontId="14" fillId="4" borderId="2" xfId="1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7" fontId="2" fillId="4" borderId="2" xfId="0" applyNumberFormat="1" applyFont="1" applyFill="1" applyBorder="1" applyAlignment="1">
      <alignment horizontal="center" vertical="center"/>
    </xf>
    <xf numFmtId="166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/>
    <xf numFmtId="165" fontId="2" fillId="4" borderId="2" xfId="0" applyNumberFormat="1" applyFont="1" applyFill="1" applyBorder="1"/>
    <xf numFmtId="2" fontId="2" fillId="4" borderId="4" xfId="0" applyNumberFormat="1" applyFont="1" applyFill="1" applyBorder="1" applyAlignment="1">
      <alignment horizontal="center"/>
    </xf>
    <xf numFmtId="0" fontId="2" fillId="4" borderId="10" xfId="1" applyFont="1" applyFill="1" applyBorder="1"/>
    <xf numFmtId="0" fontId="2" fillId="4" borderId="11" xfId="1" applyFont="1" applyFill="1" applyBorder="1" applyAlignment="1">
      <alignment horizontal="center"/>
    </xf>
    <xf numFmtId="164" fontId="2" fillId="4" borderId="11" xfId="1" applyNumberFormat="1" applyFont="1" applyFill="1" applyBorder="1" applyAlignment="1" applyProtection="1">
      <alignment horizontal="center" vertical="center"/>
      <protection locked="0"/>
    </xf>
    <xf numFmtId="167" fontId="2" fillId="4" borderId="11" xfId="1" applyNumberFormat="1" applyFont="1" applyFill="1" applyBorder="1" applyAlignment="1" applyProtection="1">
      <alignment horizontal="center" vertical="center"/>
      <protection locked="0"/>
    </xf>
    <xf numFmtId="2" fontId="2" fillId="4" borderId="11" xfId="1" applyNumberFormat="1" applyFont="1" applyFill="1" applyBorder="1" applyAlignment="1" applyProtection="1">
      <alignment horizontal="center" vertical="center"/>
      <protection locked="0"/>
    </xf>
    <xf numFmtId="2" fontId="2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1" xfId="1" applyFont="1" applyFill="1" applyBorder="1" applyProtection="1">
      <protection locked="0"/>
    </xf>
    <xf numFmtId="0" fontId="2" fillId="4" borderId="11" xfId="1" applyFont="1" applyFill="1" applyBorder="1" applyAlignment="1" applyProtection="1">
      <alignment horizontal="center"/>
      <protection locked="0"/>
    </xf>
    <xf numFmtId="164" fontId="2" fillId="4" borderId="11" xfId="1" applyNumberFormat="1" applyFont="1" applyFill="1" applyBorder="1" applyAlignment="1" applyProtection="1">
      <alignment horizontal="center"/>
      <protection locked="0"/>
    </xf>
    <xf numFmtId="165" fontId="2" fillId="4" borderId="11" xfId="1" applyNumberFormat="1" applyFont="1" applyFill="1" applyBorder="1" applyProtection="1"/>
    <xf numFmtId="2" fontId="2" fillId="4" borderId="11" xfId="1" applyNumberFormat="1" applyFont="1" applyFill="1" applyBorder="1" applyAlignment="1" applyProtection="1">
      <alignment horizontal="center"/>
      <protection locked="0"/>
    </xf>
    <xf numFmtId="2" fontId="2" fillId="4" borderId="11" xfId="1" applyNumberFormat="1" applyFont="1" applyFill="1" applyBorder="1" applyAlignment="1" applyProtection="1">
      <alignment horizontal="center"/>
    </xf>
    <xf numFmtId="2" fontId="2" fillId="4" borderId="12" xfId="1" applyNumberFormat="1" applyFont="1" applyFill="1" applyBorder="1" applyAlignment="1" applyProtection="1">
      <alignment horizontal="center"/>
    </xf>
    <xf numFmtId="0" fontId="16" fillId="4" borderId="13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/>
    </xf>
    <xf numFmtId="0" fontId="2" fillId="4" borderId="6" xfId="1" applyFont="1" applyFill="1" applyBorder="1"/>
    <xf numFmtId="0" fontId="2" fillId="4" borderId="7" xfId="1" applyFont="1" applyFill="1" applyBorder="1" applyAlignment="1">
      <alignment horizontal="center"/>
    </xf>
    <xf numFmtId="164" fontId="2" fillId="4" borderId="7" xfId="1" applyNumberFormat="1" applyFont="1" applyFill="1" applyBorder="1" applyAlignment="1" applyProtection="1">
      <alignment horizontal="center" vertical="center"/>
      <protection locked="0"/>
    </xf>
    <xf numFmtId="167" fontId="2" fillId="4" borderId="7" xfId="1" applyNumberFormat="1" applyFont="1" applyFill="1" applyBorder="1" applyAlignment="1" applyProtection="1">
      <alignment horizontal="center" vertical="center"/>
      <protection locked="0"/>
    </xf>
    <xf numFmtId="2" fontId="2" fillId="4" borderId="7" xfId="1" applyNumberFormat="1" applyFont="1" applyFill="1" applyBorder="1" applyAlignment="1" applyProtection="1">
      <alignment horizontal="center" vertical="center"/>
      <protection locked="0"/>
    </xf>
    <xf numFmtId="2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7" xfId="1" applyFont="1" applyFill="1" applyBorder="1" applyProtection="1">
      <protection locked="0"/>
    </xf>
    <xf numFmtId="0" fontId="2" fillId="4" borderId="7" xfId="1" applyFont="1" applyFill="1" applyBorder="1" applyAlignment="1" applyProtection="1">
      <alignment horizontal="center"/>
      <protection locked="0"/>
    </xf>
    <xf numFmtId="164" fontId="2" fillId="4" borderId="7" xfId="1" applyNumberFormat="1" applyFont="1" applyFill="1" applyBorder="1" applyAlignment="1" applyProtection="1">
      <alignment horizontal="center"/>
      <protection locked="0"/>
    </xf>
    <xf numFmtId="165" fontId="2" fillId="4" borderId="7" xfId="1" applyNumberFormat="1" applyFont="1" applyFill="1" applyBorder="1" applyProtection="1"/>
    <xf numFmtId="2" fontId="2" fillId="4" borderId="7" xfId="1" applyNumberFormat="1" applyFont="1" applyFill="1" applyBorder="1" applyAlignment="1" applyProtection="1">
      <alignment horizontal="center"/>
      <protection locked="0"/>
    </xf>
    <xf numFmtId="2" fontId="2" fillId="4" borderId="7" xfId="1" applyNumberFormat="1" applyFont="1" applyFill="1" applyBorder="1" applyAlignment="1" applyProtection="1">
      <alignment horizontal="center"/>
    </xf>
    <xf numFmtId="2" fontId="2" fillId="4" borderId="8" xfId="1" applyNumberFormat="1" applyFont="1" applyFill="1" applyBorder="1" applyAlignment="1" applyProtection="1">
      <alignment horizontal="center"/>
    </xf>
    <xf numFmtId="0" fontId="16" fillId="4" borderId="5" xfId="0" applyFont="1" applyFill="1" applyBorder="1" applyAlignment="1">
      <alignment horizontal="center" vertical="center" textRotation="90" wrapText="1"/>
    </xf>
    <xf numFmtId="0" fontId="16" fillId="4" borderId="14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/>
    </xf>
    <xf numFmtId="0" fontId="2" fillId="5" borderId="1" xfId="1" applyFont="1" applyFill="1" applyBorder="1" applyAlignment="1" applyProtection="1">
      <alignment horizontal="center"/>
      <protection locked="0"/>
    </xf>
    <xf numFmtId="0" fontId="2" fillId="5" borderId="1" xfId="1" applyFont="1" applyFill="1" applyBorder="1"/>
    <xf numFmtId="0" fontId="2" fillId="5" borderId="1" xfId="1" applyFont="1" applyFill="1" applyBorder="1" applyAlignment="1">
      <alignment horizontal="center"/>
    </xf>
    <xf numFmtId="164" fontId="2" fillId="5" borderId="1" xfId="1" applyNumberFormat="1" applyFont="1" applyFill="1" applyBorder="1" applyAlignment="1" applyProtection="1">
      <alignment horizontal="center" vertical="center"/>
      <protection locked="0"/>
    </xf>
    <xf numFmtId="167" fontId="2" fillId="5" borderId="1" xfId="1" applyNumberFormat="1" applyFont="1" applyFill="1" applyBorder="1" applyAlignment="1" applyProtection="1">
      <alignment horizontal="center" vertical="center"/>
      <protection locked="0"/>
    </xf>
    <xf numFmtId="2" fontId="2" fillId="5" borderId="1" xfId="1" applyNumberFormat="1" applyFont="1" applyFill="1" applyBorder="1" applyAlignment="1" applyProtection="1">
      <alignment horizontal="center" vertical="center"/>
      <protection locked="0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Protection="1">
      <protection locked="0"/>
    </xf>
    <xf numFmtId="164" fontId="2" fillId="5" borderId="1" xfId="1" applyNumberFormat="1" applyFont="1" applyFill="1" applyBorder="1" applyAlignment="1" applyProtection="1">
      <alignment horizontal="center"/>
      <protection locked="0"/>
    </xf>
    <xf numFmtId="165" fontId="2" fillId="5" borderId="1" xfId="1" applyNumberFormat="1" applyFont="1" applyFill="1" applyBorder="1" applyProtection="1"/>
    <xf numFmtId="2" fontId="2" fillId="5" borderId="1" xfId="1" applyNumberFormat="1" applyFont="1" applyFill="1" applyBorder="1" applyAlignment="1" applyProtection="1">
      <alignment horizontal="center"/>
      <protection locked="0"/>
    </xf>
    <xf numFmtId="2" fontId="2" fillId="5" borderId="1" xfId="1" applyNumberFormat="1" applyFont="1" applyFill="1" applyBorder="1" applyAlignment="1" applyProtection="1">
      <alignment horizontal="center"/>
    </xf>
    <xf numFmtId="2" fontId="2" fillId="5" borderId="3" xfId="1" applyNumberFormat="1" applyFont="1" applyFill="1" applyBorder="1" applyAlignment="1" applyProtection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">
    <cellStyle name="Comma 2" xfId="3" xr:uid="{00000000-0005-0000-0000-000031000000}"/>
    <cellStyle name="Normal" xfId="0" builtinId="0"/>
    <cellStyle name="Normal 2" xfId="1" xr:uid="{00000000-0005-0000-0000-00002F000000}"/>
    <cellStyle name="Normal 3" xfId="4" xr:uid="{00000000-0005-0000-0000-000032000000}"/>
    <cellStyle name="Paprastas 3" xfId="2" xr:uid="{37B6E64B-D01A-4C19-BB2C-E9CCFE792204}"/>
  </cellStyles>
  <dxfs count="0"/>
  <tableStyles count="0" defaultTableStyle="TableStyleMedium2" defaultPivotStyle="PivotStyleLight16"/>
  <colors>
    <mruColors>
      <color rgb="FFFF66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0"/>
  <sheetViews>
    <sheetView tabSelected="1" topLeftCell="C1" zoomScale="80" zoomScaleNormal="80" workbookViewId="0">
      <selection activeCell="AD14" sqref="AD14"/>
    </sheetView>
  </sheetViews>
  <sheetFormatPr defaultRowHeight="11.25" x14ac:dyDescent="0.2"/>
  <cols>
    <col min="1" max="1" width="11.28515625" style="1" customWidth="1"/>
    <col min="2" max="2" width="4.5703125" style="25" customWidth="1"/>
    <col min="3" max="3" width="25.28515625" style="1" customWidth="1"/>
    <col min="4" max="4" width="16.5703125" style="25" bestFit="1" customWidth="1"/>
    <col min="5" max="5" width="10.85546875" style="25" customWidth="1"/>
    <col min="6" max="6" width="14" style="25" customWidth="1"/>
    <col min="7" max="7" width="12.42578125" style="25" customWidth="1"/>
    <col min="8" max="8" width="8.140625" style="25" customWidth="1"/>
    <col min="9" max="9" width="32.140625" style="26" customWidth="1"/>
    <col min="10" max="10" width="14.42578125" style="26" customWidth="1"/>
    <col min="11" max="11" width="6.28515625" style="25" customWidth="1"/>
    <col min="12" max="12" width="7.7109375" style="25" customWidth="1"/>
    <col min="13" max="13" width="6.42578125" style="1" customWidth="1"/>
    <col min="14" max="14" width="10.28515625" style="1" customWidth="1"/>
    <col min="15" max="17" width="11.140625" style="1" customWidth="1"/>
    <col min="18" max="18" width="7.7109375" style="1" customWidth="1"/>
    <col min="19" max="19" width="8.42578125" style="1" customWidth="1"/>
    <col min="20" max="20" width="13.42578125" style="1" customWidth="1"/>
    <col min="21" max="21" width="8.140625" style="3" customWidth="1"/>
    <col min="22" max="22" width="10.7109375" style="1" customWidth="1"/>
    <col min="23" max="23" width="10.140625" style="1" customWidth="1"/>
    <col min="24" max="25" width="12.140625" style="1" customWidth="1"/>
    <col min="26" max="26" width="13.42578125" style="1" customWidth="1"/>
    <col min="27" max="16384" width="9.140625" style="1"/>
  </cols>
  <sheetData>
    <row r="1" spans="1:26" ht="18.75" customHeight="1" thickBot="1" x14ac:dyDescent="0.25">
      <c r="B1" s="1"/>
      <c r="C1" s="96" t="s">
        <v>104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6"/>
      <c r="Z1" s="6"/>
    </row>
    <row r="2" spans="1:26" ht="12.75" customHeight="1" x14ac:dyDescent="0.2">
      <c r="A2" s="436" t="s">
        <v>6</v>
      </c>
      <c r="B2" s="437" t="s">
        <v>7</v>
      </c>
      <c r="C2" s="438" t="s">
        <v>0</v>
      </c>
      <c r="D2" s="438" t="s">
        <v>1</v>
      </c>
      <c r="E2" s="438" t="s">
        <v>2</v>
      </c>
      <c r="F2" s="438" t="s">
        <v>3</v>
      </c>
      <c r="G2" s="438" t="s">
        <v>4</v>
      </c>
      <c r="H2" s="438" t="s">
        <v>5</v>
      </c>
      <c r="I2" s="439" t="s">
        <v>8</v>
      </c>
      <c r="J2" s="439" t="s">
        <v>9</v>
      </c>
      <c r="K2" s="439" t="s">
        <v>10</v>
      </c>
      <c r="L2" s="439" t="s">
        <v>11</v>
      </c>
      <c r="M2" s="440" t="s">
        <v>12</v>
      </c>
      <c r="N2" s="440"/>
      <c r="O2" s="440"/>
      <c r="P2" s="440"/>
      <c r="Q2" s="440"/>
      <c r="R2" s="440"/>
      <c r="S2" s="439" t="s">
        <v>13</v>
      </c>
      <c r="T2" s="439" t="s">
        <v>14</v>
      </c>
      <c r="U2" s="439" t="s">
        <v>15</v>
      </c>
      <c r="V2" s="439" t="s">
        <v>16</v>
      </c>
      <c r="W2" s="439" t="s">
        <v>17</v>
      </c>
      <c r="X2" s="439" t="s">
        <v>18</v>
      </c>
      <c r="Y2" s="439" t="s">
        <v>19</v>
      </c>
      <c r="Z2" s="441" t="s">
        <v>20</v>
      </c>
    </row>
    <row r="3" spans="1:26" s="8" customFormat="1" ht="61.5" customHeight="1" x14ac:dyDescent="0.2">
      <c r="A3" s="442"/>
      <c r="B3" s="434"/>
      <c r="C3" s="433"/>
      <c r="D3" s="433"/>
      <c r="E3" s="433"/>
      <c r="F3" s="433"/>
      <c r="G3" s="433"/>
      <c r="H3" s="433"/>
      <c r="I3" s="435"/>
      <c r="J3" s="435"/>
      <c r="K3" s="435"/>
      <c r="L3" s="435"/>
      <c r="M3" s="7" t="s">
        <v>21</v>
      </c>
      <c r="N3" s="7" t="s">
        <v>22</v>
      </c>
      <c r="O3" s="7" t="s">
        <v>23</v>
      </c>
      <c r="P3" s="7" t="s">
        <v>24</v>
      </c>
      <c r="Q3" s="7" t="s">
        <v>25</v>
      </c>
      <c r="R3" s="7" t="s">
        <v>26</v>
      </c>
      <c r="S3" s="435"/>
      <c r="T3" s="435"/>
      <c r="U3" s="435"/>
      <c r="V3" s="435"/>
      <c r="W3" s="435"/>
      <c r="X3" s="435"/>
      <c r="Y3" s="435"/>
      <c r="Z3" s="443"/>
    </row>
    <row r="4" spans="1:26" s="13" customFormat="1" ht="21" customHeight="1" x14ac:dyDescent="0.2">
      <c r="A4" s="442"/>
      <c r="B4" s="434"/>
      <c r="C4" s="433"/>
      <c r="D4" s="433"/>
      <c r="E4" s="9" t="s">
        <v>27</v>
      </c>
      <c r="F4" s="10" t="s">
        <v>28</v>
      </c>
      <c r="G4" s="10" t="s">
        <v>29</v>
      </c>
      <c r="H4" s="10" t="s">
        <v>30</v>
      </c>
      <c r="I4" s="435"/>
      <c r="J4" s="435"/>
      <c r="K4" s="11" t="s">
        <v>30</v>
      </c>
      <c r="L4" s="11" t="s">
        <v>31</v>
      </c>
      <c r="M4" s="11" t="s">
        <v>32</v>
      </c>
      <c r="N4" s="11" t="s">
        <v>32</v>
      </c>
      <c r="O4" s="11" t="s">
        <v>32</v>
      </c>
      <c r="P4" s="11" t="s">
        <v>32</v>
      </c>
      <c r="Q4" s="11" t="s">
        <v>32</v>
      </c>
      <c r="R4" s="11" t="s">
        <v>32</v>
      </c>
      <c r="S4" s="11" t="s">
        <v>33</v>
      </c>
      <c r="T4" s="11" t="s">
        <v>32</v>
      </c>
      <c r="U4" s="11" t="s">
        <v>33</v>
      </c>
      <c r="V4" s="11" t="s">
        <v>28</v>
      </c>
      <c r="W4" s="11" t="s">
        <v>34</v>
      </c>
      <c r="X4" s="11" t="s">
        <v>35</v>
      </c>
      <c r="Y4" s="11" t="s">
        <v>36</v>
      </c>
      <c r="Z4" s="12" t="s">
        <v>37</v>
      </c>
    </row>
    <row r="5" spans="1:26" s="13" customFormat="1" ht="13.5" customHeight="1" thickBot="1" x14ac:dyDescent="0.25">
      <c r="A5" s="444">
        <v>1</v>
      </c>
      <c r="B5" s="445">
        <v>2</v>
      </c>
      <c r="C5" s="446">
        <v>3</v>
      </c>
      <c r="D5" s="446">
        <v>4</v>
      </c>
      <c r="E5" s="446">
        <v>5</v>
      </c>
      <c r="F5" s="446">
        <v>6</v>
      </c>
      <c r="G5" s="446">
        <v>7</v>
      </c>
      <c r="H5" s="446">
        <v>8</v>
      </c>
      <c r="I5" s="447">
        <v>9</v>
      </c>
      <c r="J5" s="447">
        <v>10</v>
      </c>
      <c r="K5" s="447">
        <v>11</v>
      </c>
      <c r="L5" s="447">
        <v>12</v>
      </c>
      <c r="M5" s="447">
        <v>13</v>
      </c>
      <c r="N5" s="447">
        <v>14</v>
      </c>
      <c r="O5" s="447">
        <v>15</v>
      </c>
      <c r="P5" s="447">
        <v>16</v>
      </c>
      <c r="Q5" s="447">
        <v>17</v>
      </c>
      <c r="R5" s="447">
        <v>18</v>
      </c>
      <c r="S5" s="447">
        <v>19</v>
      </c>
      <c r="T5" s="447">
        <v>20</v>
      </c>
      <c r="U5" s="447">
        <v>21</v>
      </c>
      <c r="V5" s="447">
        <v>22</v>
      </c>
      <c r="W5" s="447">
        <v>23</v>
      </c>
      <c r="X5" s="447">
        <v>24</v>
      </c>
      <c r="Y5" s="447">
        <v>25</v>
      </c>
      <c r="Z5" s="448">
        <v>26</v>
      </c>
    </row>
    <row r="6" spans="1:26" s="13" customFormat="1" ht="11.25" customHeight="1" x14ac:dyDescent="0.2">
      <c r="A6" s="261" t="s">
        <v>1154</v>
      </c>
      <c r="B6" s="420">
        <v>1</v>
      </c>
      <c r="C6" s="421" t="s">
        <v>105</v>
      </c>
      <c r="D6" s="422" t="s">
        <v>106</v>
      </c>
      <c r="E6" s="423">
        <v>-5.8</v>
      </c>
      <c r="F6" s="424">
        <v>0.02</v>
      </c>
      <c r="G6" s="425">
        <v>1.226</v>
      </c>
      <c r="H6" s="426">
        <v>666.4</v>
      </c>
      <c r="I6" s="427" t="s">
        <v>112</v>
      </c>
      <c r="J6" s="427" t="s">
        <v>45</v>
      </c>
      <c r="K6" s="420">
        <v>64</v>
      </c>
      <c r="L6" s="420">
        <v>1987</v>
      </c>
      <c r="M6" s="428">
        <v>18.48</v>
      </c>
      <c r="N6" s="428">
        <v>6.0740999999999996</v>
      </c>
      <c r="O6" s="428">
        <v>5.7159199999999997</v>
      </c>
      <c r="P6" s="428">
        <v>0</v>
      </c>
      <c r="Q6" s="428">
        <v>0</v>
      </c>
      <c r="R6" s="428">
        <v>6.69</v>
      </c>
      <c r="S6" s="428">
        <v>2419.08</v>
      </c>
      <c r="T6" s="428">
        <v>6.69</v>
      </c>
      <c r="U6" s="428">
        <v>2419.08</v>
      </c>
      <c r="V6" s="429">
        <v>2.76551416240885E-3</v>
      </c>
      <c r="W6" s="430">
        <v>61.3</v>
      </c>
      <c r="X6" s="431">
        <v>0.16952601815566248</v>
      </c>
      <c r="Y6" s="431">
        <v>165.930849744531</v>
      </c>
      <c r="Z6" s="432">
        <v>10.17156108933975</v>
      </c>
    </row>
    <row r="7" spans="1:26" s="13" customFormat="1" ht="12.75" customHeight="1" x14ac:dyDescent="0.2">
      <c r="A7" s="261"/>
      <c r="B7" s="216">
        <v>2</v>
      </c>
      <c r="C7" s="217" t="s">
        <v>364</v>
      </c>
      <c r="D7" s="218" t="s">
        <v>365</v>
      </c>
      <c r="E7" s="219">
        <v>-5.52</v>
      </c>
      <c r="F7" s="220">
        <v>1.7000000000000001E-2</v>
      </c>
      <c r="G7" s="221">
        <v>0.98099999999999998</v>
      </c>
      <c r="H7" s="222">
        <v>658.56</v>
      </c>
      <c r="I7" s="223" t="s">
        <v>366</v>
      </c>
      <c r="J7" s="223" t="s">
        <v>367</v>
      </c>
      <c r="K7" s="216">
        <v>75</v>
      </c>
      <c r="L7" s="216" t="s">
        <v>58</v>
      </c>
      <c r="M7" s="224">
        <f>N7+O7+P7+Q7+R7</f>
        <v>41.720106000000001</v>
      </c>
      <c r="N7" s="224">
        <v>5.508</v>
      </c>
      <c r="O7" s="224">
        <v>11.018506</v>
      </c>
      <c r="P7" s="224">
        <v>0.51</v>
      </c>
      <c r="Q7" s="224">
        <v>0</v>
      </c>
      <c r="R7" s="224">
        <v>24.683600000000002</v>
      </c>
      <c r="S7" s="224">
        <v>3968.67</v>
      </c>
      <c r="T7" s="224">
        <v>24.683600000000002</v>
      </c>
      <c r="U7" s="224">
        <v>3968.67</v>
      </c>
      <c r="V7" s="225">
        <f>T7/U7</f>
        <v>6.2196151355491894E-3</v>
      </c>
      <c r="W7" s="226">
        <v>57.7</v>
      </c>
      <c r="X7" s="227">
        <f>V7*W7</f>
        <v>0.35887179332118824</v>
      </c>
      <c r="Y7" s="227">
        <f>V7*60*1000</f>
        <v>373.17690813295133</v>
      </c>
      <c r="Z7" s="262">
        <f>Y7*W7/1000</f>
        <v>21.532307599271292</v>
      </c>
    </row>
    <row r="8" spans="1:26" s="13" customFormat="1" ht="12.75" customHeight="1" x14ac:dyDescent="0.2">
      <c r="A8" s="261"/>
      <c r="B8" s="218">
        <v>3</v>
      </c>
      <c r="C8" s="205" t="s">
        <v>685</v>
      </c>
      <c r="D8" s="206" t="s">
        <v>686</v>
      </c>
      <c r="E8" s="207">
        <v>-5.2</v>
      </c>
      <c r="F8" s="208">
        <v>1.9012000000000001E-2</v>
      </c>
      <c r="G8" s="209">
        <v>1.45688956</v>
      </c>
      <c r="H8" s="210">
        <v>649.6</v>
      </c>
      <c r="I8" s="211" t="s">
        <v>645</v>
      </c>
      <c r="J8" s="211" t="s">
        <v>367</v>
      </c>
      <c r="K8" s="204">
        <v>22</v>
      </c>
      <c r="L8" s="204">
        <v>1985</v>
      </c>
      <c r="M8" s="212">
        <v>13.159000000000001</v>
      </c>
      <c r="N8" s="212">
        <v>2.2506499999999998</v>
      </c>
      <c r="O8" s="212">
        <v>3.3650739999999999</v>
      </c>
      <c r="P8" s="212">
        <v>0</v>
      </c>
      <c r="Q8" s="212">
        <v>1.3577900000000001</v>
      </c>
      <c r="R8" s="212">
        <v>7.5432760000000005</v>
      </c>
      <c r="S8" s="212">
        <v>1197.77</v>
      </c>
      <c r="T8" s="207">
        <v>7.5432759999999996</v>
      </c>
      <c r="U8" s="212">
        <v>1197.77</v>
      </c>
      <c r="V8" s="213">
        <v>6.2977666830860684E-3</v>
      </c>
      <c r="W8" s="214">
        <v>76.63</v>
      </c>
      <c r="X8" s="215">
        <v>0.48259786092488538</v>
      </c>
      <c r="Y8" s="215">
        <v>377.86600098516408</v>
      </c>
      <c r="Z8" s="263">
        <v>28.955871655493119</v>
      </c>
    </row>
    <row r="9" spans="1:26" s="13" customFormat="1" ht="12.75" customHeight="1" x14ac:dyDescent="0.2">
      <c r="A9" s="261"/>
      <c r="B9" s="218">
        <v>4</v>
      </c>
      <c r="C9" s="205" t="s">
        <v>685</v>
      </c>
      <c r="D9" s="206" t="s">
        <v>686</v>
      </c>
      <c r="E9" s="228">
        <v>-5.2</v>
      </c>
      <c r="F9" s="229">
        <v>1.9012000000000001E-2</v>
      </c>
      <c r="G9" s="209">
        <v>1.45688956</v>
      </c>
      <c r="H9" s="230">
        <v>649.6</v>
      </c>
      <c r="I9" s="211" t="s">
        <v>646</v>
      </c>
      <c r="J9" s="211" t="s">
        <v>647</v>
      </c>
      <c r="K9" s="204">
        <v>72</v>
      </c>
      <c r="L9" s="204">
        <v>1980</v>
      </c>
      <c r="M9" s="212">
        <v>35.231999999999999</v>
      </c>
      <c r="N9" s="212">
        <v>8.0069999999999997</v>
      </c>
      <c r="O9" s="212">
        <v>3.195246</v>
      </c>
      <c r="P9" s="212">
        <v>0</v>
      </c>
      <c r="Q9" s="212">
        <v>0</v>
      </c>
      <c r="R9" s="212">
        <v>24.029754000000001</v>
      </c>
      <c r="S9" s="212">
        <v>3809.9</v>
      </c>
      <c r="T9" s="207">
        <v>24.029754000000001</v>
      </c>
      <c r="U9" s="212">
        <v>3809.9</v>
      </c>
      <c r="V9" s="213">
        <v>6.3071875902254654E-3</v>
      </c>
      <c r="W9" s="214">
        <v>76.63</v>
      </c>
      <c r="X9" s="215">
        <v>0.48331978503897738</v>
      </c>
      <c r="Y9" s="215">
        <v>378.43125541352788</v>
      </c>
      <c r="Z9" s="263">
        <v>28.999187102338642</v>
      </c>
    </row>
    <row r="10" spans="1:26" s="13" customFormat="1" ht="12.75" customHeight="1" x14ac:dyDescent="0.2">
      <c r="A10" s="261"/>
      <c r="B10" s="204">
        <v>5</v>
      </c>
      <c r="C10" s="205" t="s">
        <v>147</v>
      </c>
      <c r="D10" s="206" t="s">
        <v>148</v>
      </c>
      <c r="E10" s="207">
        <v>-4.7</v>
      </c>
      <c r="F10" s="208">
        <v>1.8579999999999999E-2</v>
      </c>
      <c r="G10" s="209">
        <v>1.0646339999999999</v>
      </c>
      <c r="H10" s="210">
        <v>635.6</v>
      </c>
      <c r="I10" s="211" t="s">
        <v>149</v>
      </c>
      <c r="J10" s="211" t="s">
        <v>45</v>
      </c>
      <c r="K10" s="204">
        <v>121</v>
      </c>
      <c r="L10" s="204">
        <v>1966</v>
      </c>
      <c r="M10" s="212">
        <v>62.421999999999997</v>
      </c>
      <c r="N10" s="212">
        <v>13.7684</v>
      </c>
      <c r="O10" s="212">
        <v>12</v>
      </c>
      <c r="P10" s="212">
        <v>-0.58030000000000004</v>
      </c>
      <c r="Q10" s="212">
        <v>6.7020999999999997</v>
      </c>
      <c r="R10" s="212">
        <v>30.5318</v>
      </c>
      <c r="S10" s="212">
        <v>5780.94</v>
      </c>
      <c r="T10" s="212">
        <v>37.233899999999998</v>
      </c>
      <c r="U10" s="212">
        <v>5780.94</v>
      </c>
      <c r="V10" s="213">
        <v>6.4408037447197175E-3</v>
      </c>
      <c r="W10" s="214">
        <v>57.3</v>
      </c>
      <c r="X10" s="215">
        <v>0.36905805457243979</v>
      </c>
      <c r="Y10" s="215">
        <v>386.44822468318307</v>
      </c>
      <c r="Z10" s="263">
        <v>22.143483274346387</v>
      </c>
    </row>
    <row r="11" spans="1:26" s="13" customFormat="1" ht="12.75" customHeight="1" x14ac:dyDescent="0.2">
      <c r="A11" s="261"/>
      <c r="B11" s="216">
        <v>6</v>
      </c>
      <c r="C11" s="217" t="s">
        <v>364</v>
      </c>
      <c r="D11" s="218" t="s">
        <v>365</v>
      </c>
      <c r="E11" s="231">
        <v>-5.52</v>
      </c>
      <c r="F11" s="220">
        <v>1.7000000000000001E-2</v>
      </c>
      <c r="G11" s="221">
        <v>0.98099999999999998</v>
      </c>
      <c r="H11" s="232">
        <v>658.56</v>
      </c>
      <c r="I11" s="223" t="s">
        <v>368</v>
      </c>
      <c r="J11" s="223" t="s">
        <v>367</v>
      </c>
      <c r="K11" s="216">
        <v>45</v>
      </c>
      <c r="L11" s="216" t="s">
        <v>58</v>
      </c>
      <c r="M11" s="224">
        <f>N11+O11+P11+Q11+R11</f>
        <v>26.613890000000001</v>
      </c>
      <c r="N11" s="224">
        <v>3.9780000000000002</v>
      </c>
      <c r="O11" s="224">
        <v>7.1908770000000004</v>
      </c>
      <c r="P11" s="224">
        <v>-1.2087000000000001E-2</v>
      </c>
      <c r="Q11" s="224">
        <v>0</v>
      </c>
      <c r="R11" s="224">
        <v>15.457100000000001</v>
      </c>
      <c r="S11" s="224">
        <v>2328.9</v>
      </c>
      <c r="T11" s="224">
        <v>15.457100000000001</v>
      </c>
      <c r="U11" s="224">
        <v>2328.9</v>
      </c>
      <c r="V11" s="225">
        <f>T11/U11</f>
        <v>6.6370818841513159E-3</v>
      </c>
      <c r="W11" s="226">
        <v>57.7</v>
      </c>
      <c r="X11" s="227">
        <f>V11*W11</f>
        <v>0.38295962471553097</v>
      </c>
      <c r="Y11" s="227">
        <f>V11*60*1000</f>
        <v>398.22491304907896</v>
      </c>
      <c r="Z11" s="262">
        <f>Y11*W11/1000</f>
        <v>22.977577482931856</v>
      </c>
    </row>
    <row r="12" spans="1:26" s="13" customFormat="1" ht="12.75" customHeight="1" x14ac:dyDescent="0.2">
      <c r="A12" s="261"/>
      <c r="B12" s="218">
        <v>7</v>
      </c>
      <c r="C12" s="217" t="s">
        <v>364</v>
      </c>
      <c r="D12" s="218" t="s">
        <v>365</v>
      </c>
      <c r="E12" s="231">
        <v>-5.52</v>
      </c>
      <c r="F12" s="220">
        <v>1.7000000000000001E-2</v>
      </c>
      <c r="G12" s="221">
        <v>0.98099999999999998</v>
      </c>
      <c r="H12" s="232">
        <v>658.56</v>
      </c>
      <c r="I12" s="223" t="s">
        <v>369</v>
      </c>
      <c r="J12" s="223" t="s">
        <v>367</v>
      </c>
      <c r="K12" s="216">
        <v>75</v>
      </c>
      <c r="L12" s="216" t="s">
        <v>58</v>
      </c>
      <c r="M12" s="224">
        <f>N12+O12+P12+Q12+R12</f>
        <v>45.494543</v>
      </c>
      <c r="N12" s="224">
        <v>6.2220000000000004</v>
      </c>
      <c r="O12" s="224">
        <v>12.805654000000001</v>
      </c>
      <c r="P12" s="224">
        <v>-0.10511100000000001</v>
      </c>
      <c r="Q12" s="224">
        <v>0</v>
      </c>
      <c r="R12" s="224">
        <v>26.571999999999999</v>
      </c>
      <c r="S12" s="224">
        <v>3988.9900000000002</v>
      </c>
      <c r="T12" s="224">
        <v>26.571999999999999</v>
      </c>
      <c r="U12" s="224">
        <v>3988.9900000000002</v>
      </c>
      <c r="V12" s="225">
        <f>T12/U12</f>
        <v>6.6613353254833928E-3</v>
      </c>
      <c r="W12" s="226">
        <v>57.7</v>
      </c>
      <c r="X12" s="227">
        <f>V12*W12</f>
        <v>0.3843590482803918</v>
      </c>
      <c r="Y12" s="227">
        <f>V12*60*1000</f>
        <v>399.68011952900355</v>
      </c>
      <c r="Z12" s="262">
        <f>Y12*W12/1000</f>
        <v>23.061542896823507</v>
      </c>
    </row>
    <row r="13" spans="1:26" s="13" customFormat="1" ht="12.75" customHeight="1" x14ac:dyDescent="0.2">
      <c r="A13" s="261"/>
      <c r="B13" s="218">
        <v>8</v>
      </c>
      <c r="C13" s="217" t="s">
        <v>520</v>
      </c>
      <c r="D13" s="218" t="s">
        <v>521</v>
      </c>
      <c r="E13" s="219">
        <v>-5</v>
      </c>
      <c r="F13" s="220">
        <v>2.1100000000000001E-2</v>
      </c>
      <c r="G13" s="221">
        <f>F13*W13</f>
        <v>1.11619</v>
      </c>
      <c r="H13" s="222">
        <v>644</v>
      </c>
      <c r="I13" s="223" t="s">
        <v>534</v>
      </c>
      <c r="J13" s="223" t="s">
        <v>525</v>
      </c>
      <c r="K13" s="216">
        <v>20</v>
      </c>
      <c r="L13" s="216">
        <v>1981</v>
      </c>
      <c r="M13" s="224">
        <v>14.515000000000001</v>
      </c>
      <c r="N13" s="224">
        <v>5.085</v>
      </c>
      <c r="O13" s="224">
        <v>3.706</v>
      </c>
      <c r="P13" s="224">
        <v>-2.5739999999999998</v>
      </c>
      <c r="Q13" s="224">
        <v>1.494</v>
      </c>
      <c r="R13" s="224">
        <v>6.8040000000000003</v>
      </c>
      <c r="S13" s="224">
        <v>1019.7</v>
      </c>
      <c r="T13" s="224">
        <v>6.8040000000000003</v>
      </c>
      <c r="U13" s="224">
        <v>1019.7</v>
      </c>
      <c r="V13" s="225">
        <f>T13/U13</f>
        <v>6.6725507502206531E-3</v>
      </c>
      <c r="W13" s="226">
        <v>52.9</v>
      </c>
      <c r="X13" s="227">
        <f>V13*W13</f>
        <v>0.35297793468667255</v>
      </c>
      <c r="Y13" s="227">
        <f>V13*60*1000</f>
        <v>400.35304501323918</v>
      </c>
      <c r="Z13" s="262">
        <f>Y13*W13/1000</f>
        <v>21.178676081200351</v>
      </c>
    </row>
    <row r="14" spans="1:26" s="13" customFormat="1" ht="12.75" customHeight="1" x14ac:dyDescent="0.2">
      <c r="A14" s="261"/>
      <c r="B14" s="204">
        <v>9</v>
      </c>
      <c r="C14" s="217" t="s">
        <v>364</v>
      </c>
      <c r="D14" s="218" t="s">
        <v>365</v>
      </c>
      <c r="E14" s="231">
        <v>-5.52</v>
      </c>
      <c r="F14" s="220">
        <v>1.7000000000000001E-2</v>
      </c>
      <c r="G14" s="221">
        <v>0.98099999999999998</v>
      </c>
      <c r="H14" s="222">
        <v>658.56</v>
      </c>
      <c r="I14" s="223" t="s">
        <v>370</v>
      </c>
      <c r="J14" s="223" t="s">
        <v>367</v>
      </c>
      <c r="K14" s="216">
        <v>36</v>
      </c>
      <c r="L14" s="216" t="s">
        <v>58</v>
      </c>
      <c r="M14" s="224">
        <f>N14+O14+P14+Q14+R14</f>
        <v>22.908999999999999</v>
      </c>
      <c r="N14" s="224">
        <v>3.4169999999999998</v>
      </c>
      <c r="O14" s="224">
        <v>3.7757459999999998</v>
      </c>
      <c r="P14" s="224">
        <v>-5.0999999999999997E-2</v>
      </c>
      <c r="Q14" s="224">
        <v>0</v>
      </c>
      <c r="R14" s="224">
        <v>15.767254000000001</v>
      </c>
      <c r="S14" s="224">
        <v>2347.84</v>
      </c>
      <c r="T14" s="224">
        <v>15.767254000000001</v>
      </c>
      <c r="U14" s="224">
        <v>2347.84</v>
      </c>
      <c r="V14" s="225">
        <f>T14/U14</f>
        <v>6.7156424628594799E-3</v>
      </c>
      <c r="W14" s="226">
        <v>57.7</v>
      </c>
      <c r="X14" s="227">
        <f>V14*W14</f>
        <v>0.38749257010699201</v>
      </c>
      <c r="Y14" s="227">
        <f>V14*60*1000</f>
        <v>402.93854777156878</v>
      </c>
      <c r="Z14" s="262">
        <f>Y14*W14/1000</f>
        <v>23.249554206419518</v>
      </c>
    </row>
    <row r="15" spans="1:26" s="13" customFormat="1" ht="12.75" customHeight="1" x14ac:dyDescent="0.2">
      <c r="A15" s="261"/>
      <c r="B15" s="216">
        <v>10</v>
      </c>
      <c r="C15" s="217" t="s">
        <v>772</v>
      </c>
      <c r="D15" s="218" t="s">
        <v>773</v>
      </c>
      <c r="E15" s="219">
        <v>-6.6</v>
      </c>
      <c r="F15" s="220">
        <v>1.9578000000000002E-2</v>
      </c>
      <c r="G15" s="221">
        <v>1.1778999999999999</v>
      </c>
      <c r="H15" s="222">
        <v>688.8</v>
      </c>
      <c r="I15" s="223" t="s">
        <v>774</v>
      </c>
      <c r="J15" s="223" t="s">
        <v>45</v>
      </c>
      <c r="K15" s="216">
        <v>14</v>
      </c>
      <c r="L15" s="216">
        <v>1971</v>
      </c>
      <c r="M15" s="224">
        <v>8.7189569999999996</v>
      </c>
      <c r="N15" s="224">
        <v>1.6247100000000001</v>
      </c>
      <c r="O15" s="224">
        <v>2.3420839999999998</v>
      </c>
      <c r="P15" s="224">
        <v>-0.40071099999999998</v>
      </c>
      <c r="Q15" s="224">
        <v>1.7004649999999999</v>
      </c>
      <c r="R15" s="224">
        <v>3.4524089999999998</v>
      </c>
      <c r="S15" s="224">
        <v>760.3599999999999</v>
      </c>
      <c r="T15" s="224">
        <v>5.1528739999999997</v>
      </c>
      <c r="U15" s="224">
        <v>760.3599999999999</v>
      </c>
      <c r="V15" s="225">
        <f>T15/U15</f>
        <v>6.7768872639276138E-3</v>
      </c>
      <c r="W15" s="226">
        <v>60.167999999999999</v>
      </c>
      <c r="X15" s="227">
        <f>V15*W15</f>
        <v>0.40775175289599669</v>
      </c>
      <c r="Y15" s="227">
        <f>V15*60*1000</f>
        <v>406.61323583565684</v>
      </c>
      <c r="Z15" s="262">
        <f>Y15*W15/1000</f>
        <v>24.465105173759799</v>
      </c>
    </row>
    <row r="16" spans="1:26" s="13" customFormat="1" ht="12" customHeight="1" x14ac:dyDescent="0.2">
      <c r="A16" s="261"/>
      <c r="B16" s="218">
        <v>11</v>
      </c>
      <c r="C16" s="217" t="s">
        <v>520</v>
      </c>
      <c r="D16" s="218" t="s">
        <v>521</v>
      </c>
      <c r="E16" s="219">
        <v>-5</v>
      </c>
      <c r="F16" s="220">
        <v>2.1100000000000001E-2</v>
      </c>
      <c r="G16" s="221">
        <f>F16*W16</f>
        <v>1.11619</v>
      </c>
      <c r="H16" s="222">
        <v>644</v>
      </c>
      <c r="I16" s="223" t="s">
        <v>531</v>
      </c>
      <c r="J16" s="223" t="s">
        <v>525</v>
      </c>
      <c r="K16" s="216">
        <v>20</v>
      </c>
      <c r="L16" s="216">
        <v>1983</v>
      </c>
      <c r="M16" s="224">
        <v>14.359</v>
      </c>
      <c r="N16" s="224">
        <v>1.2849999999999999</v>
      </c>
      <c r="O16" s="224">
        <v>3.508</v>
      </c>
      <c r="P16" s="224">
        <v>0.77200000000000002</v>
      </c>
      <c r="Q16" s="224">
        <v>1.583</v>
      </c>
      <c r="R16" s="224">
        <v>7.2110000000000003</v>
      </c>
      <c r="S16" s="224">
        <v>1063.0999999999999</v>
      </c>
      <c r="T16" s="224">
        <v>7.2110000000000003</v>
      </c>
      <c r="U16" s="224">
        <v>1063.0999999999999</v>
      </c>
      <c r="V16" s="225">
        <f>T16/U16</f>
        <v>6.7829931332894378E-3</v>
      </c>
      <c r="W16" s="226">
        <v>52.9</v>
      </c>
      <c r="X16" s="227">
        <f>V16*W16</f>
        <v>0.35882033675101127</v>
      </c>
      <c r="Y16" s="227">
        <f>V16*60*1000</f>
        <v>406.97958799736625</v>
      </c>
      <c r="Z16" s="262">
        <f>Y16*W16/1000</f>
        <v>21.529220205060675</v>
      </c>
    </row>
    <row r="17" spans="1:26" s="13" customFormat="1" ht="12.75" customHeight="1" x14ac:dyDescent="0.2">
      <c r="A17" s="261"/>
      <c r="B17" s="218">
        <v>12</v>
      </c>
      <c r="C17" s="205" t="s">
        <v>407</v>
      </c>
      <c r="D17" s="206" t="s">
        <v>408</v>
      </c>
      <c r="E17" s="207">
        <v>-6.6</v>
      </c>
      <c r="F17" s="233">
        <v>1.8806929999999999E-2</v>
      </c>
      <c r="G17" s="209">
        <v>1.0208777742599999</v>
      </c>
      <c r="H17" s="210">
        <v>688.8</v>
      </c>
      <c r="I17" s="211" t="s">
        <v>409</v>
      </c>
      <c r="J17" s="211" t="s">
        <v>367</v>
      </c>
      <c r="K17" s="204">
        <v>40</v>
      </c>
      <c r="L17" s="204" t="s">
        <v>58</v>
      </c>
      <c r="M17" s="212">
        <v>24.010964999999999</v>
      </c>
      <c r="N17" s="212">
        <v>2.1807569999999998</v>
      </c>
      <c r="O17" s="212">
        <v>6.2383199999999999</v>
      </c>
      <c r="P17" s="212">
        <v>-8.9760000000000006E-2</v>
      </c>
      <c r="Q17" s="212">
        <v>1.5681670000000001</v>
      </c>
      <c r="R17" s="212">
        <v>14.113481</v>
      </c>
      <c r="S17" s="212">
        <v>2273.83</v>
      </c>
      <c r="T17" s="212">
        <v>15.681647999999999</v>
      </c>
      <c r="U17" s="212">
        <v>2273.83</v>
      </c>
      <c r="V17" s="213">
        <v>6.8965788999177597E-3</v>
      </c>
      <c r="W17" s="214">
        <v>54.281999999999996</v>
      </c>
      <c r="X17" s="215">
        <v>0.37436009584533581</v>
      </c>
      <c r="Y17" s="215">
        <v>413.79473399506554</v>
      </c>
      <c r="Z17" s="263">
        <v>22.461605750720146</v>
      </c>
    </row>
    <row r="18" spans="1:26" s="13" customFormat="1" ht="12.75" customHeight="1" x14ac:dyDescent="0.2">
      <c r="A18" s="261"/>
      <c r="B18" s="204">
        <v>13</v>
      </c>
      <c r="C18" s="217" t="s">
        <v>520</v>
      </c>
      <c r="D18" s="218" t="s">
        <v>521</v>
      </c>
      <c r="E18" s="219">
        <v>-5</v>
      </c>
      <c r="F18" s="220">
        <v>2.1100000000000001E-2</v>
      </c>
      <c r="G18" s="221">
        <f>F18*W18</f>
        <v>1.11619</v>
      </c>
      <c r="H18" s="222">
        <v>644</v>
      </c>
      <c r="I18" s="223" t="s">
        <v>529</v>
      </c>
      <c r="J18" s="223" t="s">
        <v>525</v>
      </c>
      <c r="K18" s="216">
        <v>20</v>
      </c>
      <c r="L18" s="216">
        <v>1982</v>
      </c>
      <c r="M18" s="224">
        <v>16.59</v>
      </c>
      <c r="N18" s="224">
        <v>1.9890000000000001</v>
      </c>
      <c r="O18" s="224">
        <v>5.7789999999999999</v>
      </c>
      <c r="P18" s="224">
        <v>1.7999999999999999E-2</v>
      </c>
      <c r="Q18" s="224">
        <v>1.585</v>
      </c>
      <c r="R18" s="224">
        <v>7.2190000000000003</v>
      </c>
      <c r="S18" s="224">
        <v>1034.1500000000001</v>
      </c>
      <c r="T18" s="224">
        <v>7.2190000000000003</v>
      </c>
      <c r="U18" s="224">
        <v>1034.1500000000001</v>
      </c>
      <c r="V18" s="225">
        <f>T18/U18</f>
        <v>6.9806120968911667E-3</v>
      </c>
      <c r="W18" s="226">
        <v>52.9</v>
      </c>
      <c r="X18" s="227">
        <f>V18*W18</f>
        <v>0.36927437992554268</v>
      </c>
      <c r="Y18" s="227">
        <f>V18*60*1000</f>
        <v>418.83672581346997</v>
      </c>
      <c r="Z18" s="262">
        <f>Y18*W18/1000</f>
        <v>22.156462795532558</v>
      </c>
    </row>
    <row r="19" spans="1:26" s="2" customFormat="1" ht="12.75" customHeight="1" x14ac:dyDescent="0.2">
      <c r="A19" s="261"/>
      <c r="B19" s="216">
        <v>14</v>
      </c>
      <c r="C19" s="217" t="s">
        <v>364</v>
      </c>
      <c r="D19" s="218" t="s">
        <v>365</v>
      </c>
      <c r="E19" s="231">
        <v>-5.52</v>
      </c>
      <c r="F19" s="220">
        <v>1.7000000000000001E-2</v>
      </c>
      <c r="G19" s="221">
        <v>0.98099999999999998</v>
      </c>
      <c r="H19" s="232">
        <v>658.56</v>
      </c>
      <c r="I19" s="223" t="s">
        <v>371</v>
      </c>
      <c r="J19" s="223" t="s">
        <v>367</v>
      </c>
      <c r="K19" s="216">
        <v>60</v>
      </c>
      <c r="L19" s="216" t="s">
        <v>58</v>
      </c>
      <c r="M19" s="224">
        <f>N19+O19+P19+Q19+R19</f>
        <v>32.517727000000001</v>
      </c>
      <c r="N19" s="224">
        <v>4.1310000000000002</v>
      </c>
      <c r="O19" s="224">
        <v>8.5763610000000003</v>
      </c>
      <c r="P19" s="224">
        <v>0.76500000000000001</v>
      </c>
      <c r="Q19" s="224">
        <v>0</v>
      </c>
      <c r="R19" s="224">
        <v>19.045365999999998</v>
      </c>
      <c r="S19" s="224">
        <v>2725.38</v>
      </c>
      <c r="T19" s="224">
        <v>19.045365999999998</v>
      </c>
      <c r="U19" s="224">
        <v>2725.38</v>
      </c>
      <c r="V19" s="225">
        <f>T19/U19</f>
        <v>6.9881506432130551E-3</v>
      </c>
      <c r="W19" s="226">
        <v>57.7</v>
      </c>
      <c r="X19" s="227">
        <f>V19*W19</f>
        <v>0.40321629211339333</v>
      </c>
      <c r="Y19" s="227">
        <f>V19*60*1000</f>
        <v>419.2890385927833</v>
      </c>
      <c r="Z19" s="262">
        <f>Y19*W19/1000</f>
        <v>24.192977526803599</v>
      </c>
    </row>
    <row r="20" spans="1:26" s="2" customFormat="1" ht="12.75" customHeight="1" x14ac:dyDescent="0.2">
      <c r="A20" s="261"/>
      <c r="B20" s="218">
        <v>15</v>
      </c>
      <c r="C20" s="217" t="s">
        <v>364</v>
      </c>
      <c r="D20" s="218" t="s">
        <v>365</v>
      </c>
      <c r="E20" s="219">
        <v>-5.52</v>
      </c>
      <c r="F20" s="220">
        <v>1.7000000000000001E-2</v>
      </c>
      <c r="G20" s="221">
        <v>0.98099999999999998</v>
      </c>
      <c r="H20" s="232">
        <v>658.56</v>
      </c>
      <c r="I20" s="223" t="s">
        <v>372</v>
      </c>
      <c r="J20" s="223" t="s">
        <v>367</v>
      </c>
      <c r="K20" s="216">
        <v>62</v>
      </c>
      <c r="L20" s="216" t="s">
        <v>58</v>
      </c>
      <c r="M20" s="224">
        <f>N20+O20+P20+Q20+R20</f>
        <v>31.213616999999999</v>
      </c>
      <c r="N20" s="224">
        <v>3.5700000000000003</v>
      </c>
      <c r="O20" s="224">
        <v>8.513204</v>
      </c>
      <c r="P20" s="224">
        <v>2.3612999999999999E-2</v>
      </c>
      <c r="Q20" s="224">
        <v>0</v>
      </c>
      <c r="R20" s="224">
        <v>19.1068</v>
      </c>
      <c r="S20" s="224">
        <v>2726.17</v>
      </c>
      <c r="T20" s="224">
        <v>19.1068</v>
      </c>
      <c r="U20" s="224">
        <v>2726.17</v>
      </c>
      <c r="V20" s="225">
        <f>T20/U20</f>
        <v>7.0086605017295319E-3</v>
      </c>
      <c r="W20" s="226">
        <v>57.7</v>
      </c>
      <c r="X20" s="227">
        <f>V20*W20</f>
        <v>0.40439971094979399</v>
      </c>
      <c r="Y20" s="227">
        <f>V20*60*1000</f>
        <v>420.51963010377193</v>
      </c>
      <c r="Z20" s="262">
        <f>Y20*W20/1000</f>
        <v>24.263982656987643</v>
      </c>
    </row>
    <row r="21" spans="1:26" s="2" customFormat="1" ht="12.75" customHeight="1" x14ac:dyDescent="0.2">
      <c r="A21" s="261"/>
      <c r="B21" s="218">
        <v>16</v>
      </c>
      <c r="C21" s="205" t="s">
        <v>601</v>
      </c>
      <c r="D21" s="206" t="s">
        <v>602</v>
      </c>
      <c r="E21" s="207">
        <v>-4.5999999999999996</v>
      </c>
      <c r="F21" s="208">
        <v>1.4E-2</v>
      </c>
      <c r="G21" s="209">
        <v>9.0579999999999994E-2</v>
      </c>
      <c r="H21" s="210">
        <v>632.79999999999995</v>
      </c>
      <c r="I21" s="211" t="s">
        <v>603</v>
      </c>
      <c r="J21" s="211" t="s">
        <v>604</v>
      </c>
      <c r="K21" s="204">
        <v>12</v>
      </c>
      <c r="L21" s="204">
        <v>1980</v>
      </c>
      <c r="M21" s="212">
        <v>7.6</v>
      </c>
      <c r="N21" s="212">
        <v>0.7</v>
      </c>
      <c r="O21" s="212">
        <v>2.1</v>
      </c>
      <c r="P21" s="212">
        <v>0.2</v>
      </c>
      <c r="Q21" s="212">
        <v>0.8</v>
      </c>
      <c r="R21" s="212">
        <v>3.8</v>
      </c>
      <c r="S21" s="212">
        <v>648.21</v>
      </c>
      <c r="T21" s="212">
        <v>4.5999999999999996</v>
      </c>
      <c r="U21" s="212">
        <v>648.21</v>
      </c>
      <c r="V21" s="213">
        <v>7.0964656515635355E-3</v>
      </c>
      <c r="W21" s="214">
        <v>64.7</v>
      </c>
      <c r="X21" s="215">
        <f>V21*W21</f>
        <v>0.45914132765616078</v>
      </c>
      <c r="Y21" s="215">
        <v>425.78793909381216</v>
      </c>
      <c r="Z21" s="263">
        <f>W21*Y21/1000</f>
        <v>27.548479659369647</v>
      </c>
    </row>
    <row r="22" spans="1:26" s="2" customFormat="1" ht="12.75" customHeight="1" x14ac:dyDescent="0.2">
      <c r="A22" s="261"/>
      <c r="B22" s="204">
        <v>17</v>
      </c>
      <c r="C22" s="205" t="s">
        <v>147</v>
      </c>
      <c r="D22" s="206" t="s">
        <v>148</v>
      </c>
      <c r="E22" s="207">
        <v>-4.7</v>
      </c>
      <c r="F22" s="208">
        <v>1.8579999999999999E-2</v>
      </c>
      <c r="G22" s="209">
        <v>1.0646339999999999</v>
      </c>
      <c r="H22" s="210">
        <v>635.6</v>
      </c>
      <c r="I22" s="211" t="s">
        <v>150</v>
      </c>
      <c r="J22" s="211" t="s">
        <v>45</v>
      </c>
      <c r="K22" s="204">
        <v>92</v>
      </c>
      <c r="L22" s="204">
        <v>1970</v>
      </c>
      <c r="M22" s="212">
        <v>51.465000000000003</v>
      </c>
      <c r="N22" s="212">
        <v>7.8135000000000003</v>
      </c>
      <c r="O22" s="212">
        <v>8.9700000000000006</v>
      </c>
      <c r="P22" s="212">
        <v>2.0661999999999998</v>
      </c>
      <c r="Q22" s="212">
        <v>5.8708</v>
      </c>
      <c r="R22" s="212">
        <v>26.744499999999999</v>
      </c>
      <c r="S22" s="212">
        <v>4523.53</v>
      </c>
      <c r="T22" s="212">
        <v>32.615299999999998</v>
      </c>
      <c r="U22" s="212">
        <v>4523.53</v>
      </c>
      <c r="V22" s="213">
        <v>7.2101434057030679E-3</v>
      </c>
      <c r="W22" s="214">
        <v>57.3</v>
      </c>
      <c r="X22" s="215">
        <v>0.41314121714678576</v>
      </c>
      <c r="Y22" s="215">
        <v>432.60860434218409</v>
      </c>
      <c r="Z22" s="263">
        <v>24.788473028807147</v>
      </c>
    </row>
    <row r="23" spans="1:26" s="5" customFormat="1" ht="12.75" customHeight="1" x14ac:dyDescent="0.2">
      <c r="A23" s="261"/>
      <c r="B23" s="216">
        <v>18</v>
      </c>
      <c r="C23" s="217" t="s">
        <v>1080</v>
      </c>
      <c r="D23" s="218" t="s">
        <v>1081</v>
      </c>
      <c r="E23" s="219">
        <v>-5.4</v>
      </c>
      <c r="F23" s="220">
        <v>1.6788000000000001E-2</v>
      </c>
      <c r="G23" s="221">
        <f>F23*W23</f>
        <v>1.323011916</v>
      </c>
      <c r="H23" s="222">
        <v>655.20000000000005</v>
      </c>
      <c r="I23" s="234" t="s">
        <v>1082</v>
      </c>
      <c r="J23" s="223" t="s">
        <v>45</v>
      </c>
      <c r="K23" s="235">
        <v>55</v>
      </c>
      <c r="L23" s="216">
        <v>1987</v>
      </c>
      <c r="M23" s="224">
        <f>N23+O23+P23+Q23+R23</f>
        <v>25.939648000000002</v>
      </c>
      <c r="N23" s="236">
        <v>3.9142009999999998</v>
      </c>
      <c r="O23" s="236">
        <v>5.3093140000000005</v>
      </c>
      <c r="P23" s="236">
        <v>1.2413E-2</v>
      </c>
      <c r="Q23" s="224">
        <v>0</v>
      </c>
      <c r="R23" s="236">
        <v>16.703720000000001</v>
      </c>
      <c r="S23" s="236">
        <v>2514.7200000000003</v>
      </c>
      <c r="T23" s="236">
        <v>16.703720000000001</v>
      </c>
      <c r="U23" s="236">
        <v>2313.71</v>
      </c>
      <c r="V23" s="225">
        <f>T23/U23</f>
        <v>7.2194527404039399E-3</v>
      </c>
      <c r="W23" s="226">
        <v>78.807000000000002</v>
      </c>
      <c r="X23" s="227">
        <f>V23*W23</f>
        <v>0.56894341211301336</v>
      </c>
      <c r="Y23" s="227">
        <f>V23*60*1000</f>
        <v>433.16716442423643</v>
      </c>
      <c r="Z23" s="262">
        <f>Y23*W23/1000</f>
        <v>34.136604726780803</v>
      </c>
    </row>
    <row r="24" spans="1:26" s="2" customFormat="1" ht="12.75" customHeight="1" x14ac:dyDescent="0.2">
      <c r="A24" s="261"/>
      <c r="B24" s="218">
        <v>19</v>
      </c>
      <c r="C24" s="217" t="s">
        <v>1034</v>
      </c>
      <c r="D24" s="218" t="s">
        <v>1035</v>
      </c>
      <c r="E24" s="219">
        <v>-5.6</v>
      </c>
      <c r="F24" s="220">
        <v>2.0730000000000002E-3</v>
      </c>
      <c r="G24" s="221">
        <v>1.1499999999999999</v>
      </c>
      <c r="H24" s="222">
        <v>660.8</v>
      </c>
      <c r="I24" s="223" t="s">
        <v>1043</v>
      </c>
      <c r="J24" s="223" t="s">
        <v>367</v>
      </c>
      <c r="K24" s="216">
        <v>8</v>
      </c>
      <c r="L24" s="216">
        <v>1970</v>
      </c>
      <c r="M24" s="224">
        <f>SUM(N24+O24+P24+R24)</f>
        <v>4.2549999999999999</v>
      </c>
      <c r="N24" s="224">
        <v>0.86699999999999999</v>
      </c>
      <c r="O24" s="224">
        <v>0.59299999999999997</v>
      </c>
      <c r="P24" s="224">
        <v>-0.153</v>
      </c>
      <c r="Q24" s="224"/>
      <c r="R24" s="224">
        <v>2.948</v>
      </c>
      <c r="S24" s="224"/>
      <c r="T24" s="224">
        <v>2.948</v>
      </c>
      <c r="U24" s="224">
        <v>407.05</v>
      </c>
      <c r="V24" s="225">
        <f>T24/U24</f>
        <v>7.2423535192236823E-3</v>
      </c>
      <c r="W24" s="226">
        <v>55.48</v>
      </c>
      <c r="X24" s="227">
        <f>V24*W24</f>
        <v>0.40180577324652988</v>
      </c>
      <c r="Y24" s="227">
        <f>V24*60*1000</f>
        <v>434.54121115342093</v>
      </c>
      <c r="Z24" s="262">
        <f>Y24*W24/1000</f>
        <v>24.108346394791791</v>
      </c>
    </row>
    <row r="25" spans="1:26" s="2" customFormat="1" ht="12.75" customHeight="1" x14ac:dyDescent="0.2">
      <c r="A25" s="261"/>
      <c r="B25" s="218">
        <v>20</v>
      </c>
      <c r="C25" s="205" t="s">
        <v>729</v>
      </c>
      <c r="D25" s="206" t="s">
        <v>730</v>
      </c>
      <c r="E25" s="207">
        <v>-6.2</v>
      </c>
      <c r="F25" s="208">
        <v>1.8950000000000002E-2</v>
      </c>
      <c r="G25" s="237">
        <v>1.19</v>
      </c>
      <c r="H25" s="210">
        <v>677.6</v>
      </c>
      <c r="I25" s="205" t="s">
        <v>745</v>
      </c>
      <c r="J25" s="206" t="s">
        <v>45</v>
      </c>
      <c r="K25" s="206">
        <v>30</v>
      </c>
      <c r="L25" s="206">
        <v>1985</v>
      </c>
      <c r="M25" s="212">
        <v>17.45</v>
      </c>
      <c r="N25" s="212">
        <v>2.5893199999999998</v>
      </c>
      <c r="O25" s="212">
        <v>3.9566159999999999</v>
      </c>
      <c r="P25" s="212">
        <v>-0.44731199999999999</v>
      </c>
      <c r="Q25" s="212">
        <v>2.0432480000000002</v>
      </c>
      <c r="R25" s="212">
        <v>9.3081209999999999</v>
      </c>
      <c r="S25" s="212">
        <v>1566.56</v>
      </c>
      <c r="T25" s="212">
        <v>11.351369</v>
      </c>
      <c r="U25" s="212">
        <v>1566.56</v>
      </c>
      <c r="V25" s="213">
        <v>7.2460480288019614E-3</v>
      </c>
      <c r="W25" s="214">
        <v>62.783999999999999</v>
      </c>
      <c r="X25" s="215">
        <v>0.45493587944030234</v>
      </c>
      <c r="Y25" s="215">
        <v>434.76288172811769</v>
      </c>
      <c r="Z25" s="263">
        <v>27.296152766418142</v>
      </c>
    </row>
    <row r="26" spans="1:26" s="2" customFormat="1" ht="12.75" customHeight="1" x14ac:dyDescent="0.2">
      <c r="A26" s="261"/>
      <c r="B26" s="204">
        <v>21</v>
      </c>
      <c r="C26" s="217" t="s">
        <v>1080</v>
      </c>
      <c r="D26" s="218" t="s">
        <v>1081</v>
      </c>
      <c r="E26" s="219">
        <v>-5.4</v>
      </c>
      <c r="F26" s="220">
        <v>1.6788000000000001E-2</v>
      </c>
      <c r="G26" s="221">
        <f>F26*W26</f>
        <v>1.323011916</v>
      </c>
      <c r="H26" s="222">
        <v>655.20000000000005</v>
      </c>
      <c r="I26" s="234" t="s">
        <v>1083</v>
      </c>
      <c r="J26" s="223" t="s">
        <v>45</v>
      </c>
      <c r="K26" s="235">
        <v>79</v>
      </c>
      <c r="L26" s="216">
        <v>1984</v>
      </c>
      <c r="M26" s="224">
        <f>N26+O26+P26+Q26+R26</f>
        <v>45.919880000000006</v>
      </c>
      <c r="N26" s="236">
        <v>6.5503670000000005</v>
      </c>
      <c r="O26" s="236">
        <v>9.5451999999999995</v>
      </c>
      <c r="P26" s="236">
        <v>0</v>
      </c>
      <c r="Q26" s="224">
        <v>0</v>
      </c>
      <c r="R26" s="236">
        <v>29.824313000000004</v>
      </c>
      <c r="S26" s="236">
        <v>4104.55</v>
      </c>
      <c r="T26" s="236">
        <v>29.824313000000004</v>
      </c>
      <c r="U26" s="236">
        <v>4104.55</v>
      </c>
      <c r="V26" s="225">
        <f>T26/U26</f>
        <v>7.266159018650035E-3</v>
      </c>
      <c r="W26" s="226">
        <v>78.807000000000002</v>
      </c>
      <c r="X26" s="227">
        <f>V26*W26</f>
        <v>0.57262419378275331</v>
      </c>
      <c r="Y26" s="227">
        <f>V26*60*1000</f>
        <v>435.96954111900209</v>
      </c>
      <c r="Z26" s="262">
        <f>Y26*W26/1000</f>
        <v>34.357451626965201</v>
      </c>
    </row>
    <row r="27" spans="1:26" s="2" customFormat="1" ht="13.5" customHeight="1" x14ac:dyDescent="0.2">
      <c r="A27" s="261"/>
      <c r="B27" s="216">
        <v>22</v>
      </c>
      <c r="C27" s="217" t="s">
        <v>520</v>
      </c>
      <c r="D27" s="218" t="s">
        <v>521</v>
      </c>
      <c r="E27" s="219">
        <v>-5</v>
      </c>
      <c r="F27" s="220">
        <v>2.1100000000000001E-2</v>
      </c>
      <c r="G27" s="221">
        <f>F27*W27</f>
        <v>1.11619</v>
      </c>
      <c r="H27" s="222">
        <v>644</v>
      </c>
      <c r="I27" s="223" t="s">
        <v>532</v>
      </c>
      <c r="J27" s="223" t="s">
        <v>525</v>
      </c>
      <c r="K27" s="216">
        <v>20</v>
      </c>
      <c r="L27" s="216">
        <v>1981</v>
      </c>
      <c r="M27" s="224">
        <v>15.22</v>
      </c>
      <c r="N27" s="224">
        <v>2.5590000000000002</v>
      </c>
      <c r="O27" s="224">
        <v>3.3540000000000001</v>
      </c>
      <c r="P27" s="224"/>
      <c r="Q27" s="224">
        <v>1.675</v>
      </c>
      <c r="R27" s="224">
        <v>7.6319999999999997</v>
      </c>
      <c r="S27" s="224">
        <v>1041.52</v>
      </c>
      <c r="T27" s="224">
        <v>7.6310000000000002</v>
      </c>
      <c r="U27" s="224">
        <v>1041.52</v>
      </c>
      <c r="V27" s="225">
        <f>T27/U27</f>
        <v>7.3267916122590065E-3</v>
      </c>
      <c r="W27" s="226">
        <v>52.9</v>
      </c>
      <c r="X27" s="227">
        <f>V27*W27</f>
        <v>0.38758727628850143</v>
      </c>
      <c r="Y27" s="227">
        <f>V27*60*1000</f>
        <v>439.60749673554039</v>
      </c>
      <c r="Z27" s="262">
        <f>Y27*W27/1000</f>
        <v>23.255236577310086</v>
      </c>
    </row>
    <row r="28" spans="1:26" s="2" customFormat="1" ht="11.25" customHeight="1" x14ac:dyDescent="0.2">
      <c r="A28" s="261"/>
      <c r="B28" s="218">
        <v>23</v>
      </c>
      <c r="C28" s="205" t="s">
        <v>877</v>
      </c>
      <c r="D28" s="206" t="s">
        <v>841</v>
      </c>
      <c r="E28" s="207">
        <v>-5.0999999999999996</v>
      </c>
      <c r="F28" s="208">
        <v>2.1000000000000001E-2</v>
      </c>
      <c r="G28" s="209">
        <v>1.38</v>
      </c>
      <c r="H28" s="210">
        <v>646.79999999999995</v>
      </c>
      <c r="I28" s="211" t="s">
        <v>844</v>
      </c>
      <c r="J28" s="211" t="s">
        <v>45</v>
      </c>
      <c r="K28" s="204">
        <v>18</v>
      </c>
      <c r="L28" s="204">
        <v>1967</v>
      </c>
      <c r="M28" s="212">
        <v>9.4849999999999994</v>
      </c>
      <c r="N28" s="212">
        <v>0.81599999999999995</v>
      </c>
      <c r="O28" s="212">
        <v>1.0229999999999999</v>
      </c>
      <c r="P28" s="212">
        <v>5.0999999999999997E-2</v>
      </c>
      <c r="Q28" s="212">
        <v>1.367</v>
      </c>
      <c r="R28" s="212">
        <v>6.2279999999999998</v>
      </c>
      <c r="S28" s="212">
        <v>658.99</v>
      </c>
      <c r="T28" s="212">
        <v>4.83</v>
      </c>
      <c r="U28" s="212">
        <v>658.99</v>
      </c>
      <c r="V28" s="213">
        <v>7.3293980181793348E-3</v>
      </c>
      <c r="W28" s="214">
        <v>64.200999999999993</v>
      </c>
      <c r="X28" s="215">
        <v>0.47055468216513141</v>
      </c>
      <c r="Y28" s="215">
        <v>439.76388109076009</v>
      </c>
      <c r="Z28" s="263">
        <v>28.233280929907888</v>
      </c>
    </row>
    <row r="29" spans="1:26" s="2" customFormat="1" ht="12.75" customHeight="1" x14ac:dyDescent="0.2">
      <c r="A29" s="261"/>
      <c r="B29" s="218">
        <v>24</v>
      </c>
      <c r="C29" s="205" t="s">
        <v>729</v>
      </c>
      <c r="D29" s="206" t="s">
        <v>730</v>
      </c>
      <c r="E29" s="207">
        <v>-6.2</v>
      </c>
      <c r="F29" s="208">
        <v>1.8950000000000002E-2</v>
      </c>
      <c r="G29" s="237">
        <v>1.19</v>
      </c>
      <c r="H29" s="210">
        <v>677.6</v>
      </c>
      <c r="I29" s="205" t="s">
        <v>741</v>
      </c>
      <c r="J29" s="206" t="s">
        <v>45</v>
      </c>
      <c r="K29" s="206">
        <v>60</v>
      </c>
      <c r="L29" s="206">
        <v>1968</v>
      </c>
      <c r="M29" s="212">
        <v>31.78</v>
      </c>
      <c r="N29" s="212">
        <v>4.1085599999999998</v>
      </c>
      <c r="O29" s="212">
        <v>7.3007400000000002</v>
      </c>
      <c r="P29" s="212">
        <v>0.32844200000000001</v>
      </c>
      <c r="Q29" s="212">
        <v>3.6076039999999998</v>
      </c>
      <c r="R29" s="212">
        <v>16.434619999999999</v>
      </c>
      <c r="S29" s="228">
        <v>2726.22</v>
      </c>
      <c r="T29" s="212">
        <v>20.042223999999997</v>
      </c>
      <c r="U29" s="228">
        <v>2726.22</v>
      </c>
      <c r="V29" s="213">
        <v>7.3516532048037205E-3</v>
      </c>
      <c r="W29" s="214">
        <v>62.783999999999999</v>
      </c>
      <c r="X29" s="215">
        <v>0.46156619481039679</v>
      </c>
      <c r="Y29" s="215">
        <v>441.09919228822326</v>
      </c>
      <c r="Z29" s="263">
        <v>27.693971688623808</v>
      </c>
    </row>
    <row r="30" spans="1:26" s="2" customFormat="1" ht="12.75" customHeight="1" x14ac:dyDescent="0.2">
      <c r="A30" s="261"/>
      <c r="B30" s="204">
        <v>25</v>
      </c>
      <c r="C30" s="217" t="s">
        <v>772</v>
      </c>
      <c r="D30" s="218" t="s">
        <v>773</v>
      </c>
      <c r="E30" s="231">
        <v>-6.6</v>
      </c>
      <c r="F30" s="220">
        <v>1.9578000000000002E-2</v>
      </c>
      <c r="G30" s="221">
        <v>1.1778999999999999</v>
      </c>
      <c r="H30" s="232">
        <v>688.8</v>
      </c>
      <c r="I30" s="223" t="s">
        <v>775</v>
      </c>
      <c r="J30" s="223" t="s">
        <v>45</v>
      </c>
      <c r="K30" s="216">
        <v>36</v>
      </c>
      <c r="L30" s="216">
        <v>1994</v>
      </c>
      <c r="M30" s="224">
        <v>21.934896999999999</v>
      </c>
      <c r="N30" s="224">
        <v>2.3584499999999999</v>
      </c>
      <c r="O30" s="224">
        <v>3.8877120000000001</v>
      </c>
      <c r="P30" s="224">
        <v>-0.26744600000000002</v>
      </c>
      <c r="Q30" s="224">
        <v>5.2655789999999998</v>
      </c>
      <c r="R30" s="224">
        <v>10.690602</v>
      </c>
      <c r="S30" s="224">
        <v>2169.34</v>
      </c>
      <c r="T30" s="224">
        <v>15.956181000000001</v>
      </c>
      <c r="U30" s="224">
        <v>2169.34</v>
      </c>
      <c r="V30" s="225">
        <f>T30/U30</f>
        <v>7.3553159025325672E-3</v>
      </c>
      <c r="W30" s="226">
        <v>60.167999999999999</v>
      </c>
      <c r="X30" s="227">
        <f>V30*W30</f>
        <v>0.44255464722357951</v>
      </c>
      <c r="Y30" s="227">
        <f>V30*60*1000</f>
        <v>441.31895415195407</v>
      </c>
      <c r="Z30" s="262">
        <f>Y30*W30/1000</f>
        <v>26.553278833414772</v>
      </c>
    </row>
    <row r="31" spans="1:26" s="2" customFormat="1" ht="12.75" customHeight="1" x14ac:dyDescent="0.2">
      <c r="A31" s="261"/>
      <c r="B31" s="216">
        <v>26</v>
      </c>
      <c r="C31" s="217" t="s">
        <v>520</v>
      </c>
      <c r="D31" s="218" t="s">
        <v>521</v>
      </c>
      <c r="E31" s="219">
        <v>-5</v>
      </c>
      <c r="F31" s="220">
        <v>2.1100000000000001E-2</v>
      </c>
      <c r="G31" s="221">
        <f>F31*W31</f>
        <v>1.11619</v>
      </c>
      <c r="H31" s="222">
        <v>644</v>
      </c>
      <c r="I31" s="223" t="s">
        <v>526</v>
      </c>
      <c r="J31" s="223" t="s">
        <v>527</v>
      </c>
      <c r="K31" s="216">
        <v>20</v>
      </c>
      <c r="L31" s="216">
        <v>1984</v>
      </c>
      <c r="M31" s="224">
        <v>17.228000000000002</v>
      </c>
      <c r="N31" s="224">
        <v>1.62</v>
      </c>
      <c r="O31" s="224">
        <v>6.0640000000000001</v>
      </c>
      <c r="P31" s="224">
        <v>4.7E-2</v>
      </c>
      <c r="Q31" s="224">
        <v>1.7090000000000001</v>
      </c>
      <c r="R31" s="224">
        <v>7.7880000000000003</v>
      </c>
      <c r="S31" s="224">
        <v>1050.8499999999999</v>
      </c>
      <c r="T31" s="224">
        <v>7.7880000000000003</v>
      </c>
      <c r="U31" s="224">
        <v>1050.8499999999999</v>
      </c>
      <c r="V31" s="225">
        <f>T31/U31</f>
        <v>7.4111433601370324E-3</v>
      </c>
      <c r="W31" s="226">
        <v>52.9</v>
      </c>
      <c r="X31" s="227">
        <f>V31*W31</f>
        <v>0.39204948375124898</v>
      </c>
      <c r="Y31" s="227">
        <f>V31*60*1000</f>
        <v>444.66860160822199</v>
      </c>
      <c r="Z31" s="262">
        <f>Y31*W31/1000</f>
        <v>23.522969025074939</v>
      </c>
    </row>
    <row r="32" spans="1:26" s="2" customFormat="1" ht="12.75" customHeight="1" x14ac:dyDescent="0.2">
      <c r="A32" s="261"/>
      <c r="B32" s="218">
        <v>27</v>
      </c>
      <c r="C32" s="205" t="s">
        <v>685</v>
      </c>
      <c r="D32" s="206" t="s">
        <v>686</v>
      </c>
      <c r="E32" s="228">
        <v>-5.2</v>
      </c>
      <c r="F32" s="229">
        <v>1.9012000000000001E-2</v>
      </c>
      <c r="G32" s="209">
        <v>1.45688956</v>
      </c>
      <c r="H32" s="230">
        <v>649.6</v>
      </c>
      <c r="I32" s="211" t="s">
        <v>648</v>
      </c>
      <c r="J32" s="211" t="s">
        <v>367</v>
      </c>
      <c r="K32" s="204">
        <v>25</v>
      </c>
      <c r="L32" s="204">
        <v>1983</v>
      </c>
      <c r="M32" s="212">
        <v>17.93</v>
      </c>
      <c r="N32" s="212">
        <v>2.7284999999999999</v>
      </c>
      <c r="O32" s="212">
        <v>4.2661249999999997</v>
      </c>
      <c r="P32" s="212">
        <v>0</v>
      </c>
      <c r="Q32" s="212">
        <v>1.968367</v>
      </c>
      <c r="R32" s="212">
        <v>10.935375000000001</v>
      </c>
      <c r="S32" s="212">
        <v>1467.95</v>
      </c>
      <c r="T32" s="207">
        <v>10.935375000000001</v>
      </c>
      <c r="U32" s="212">
        <v>1467.95</v>
      </c>
      <c r="V32" s="213">
        <v>7.4494192581491198E-3</v>
      </c>
      <c r="W32" s="214">
        <v>76.63</v>
      </c>
      <c r="X32" s="215">
        <v>0.57084899775196707</v>
      </c>
      <c r="Y32" s="215">
        <v>446.96515548894718</v>
      </c>
      <c r="Z32" s="263">
        <v>34.250939865118021</v>
      </c>
    </row>
    <row r="33" spans="1:26" s="2" customFormat="1" ht="12.75" customHeight="1" x14ac:dyDescent="0.2">
      <c r="A33" s="261"/>
      <c r="B33" s="218">
        <v>28</v>
      </c>
      <c r="C33" s="217" t="s">
        <v>364</v>
      </c>
      <c r="D33" s="218" t="s">
        <v>365</v>
      </c>
      <c r="E33" s="231">
        <v>-5.52</v>
      </c>
      <c r="F33" s="220">
        <v>1.7000000000000001E-2</v>
      </c>
      <c r="G33" s="221">
        <v>0.98099999999999998</v>
      </c>
      <c r="H33" s="222">
        <v>658.56</v>
      </c>
      <c r="I33" s="223" t="s">
        <v>373</v>
      </c>
      <c r="J33" s="223" t="s">
        <v>367</v>
      </c>
      <c r="K33" s="216">
        <v>37</v>
      </c>
      <c r="L33" s="216" t="s">
        <v>58</v>
      </c>
      <c r="M33" s="224">
        <f>N33+O33+P33+Q33+R33</f>
        <v>25.833376000000001</v>
      </c>
      <c r="N33" s="224">
        <v>2.5500000000000003</v>
      </c>
      <c r="O33" s="224">
        <v>6.8564739999999995</v>
      </c>
      <c r="P33" s="224">
        <v>-0.20399999999999999</v>
      </c>
      <c r="Q33" s="224">
        <v>0</v>
      </c>
      <c r="R33" s="224">
        <v>16.630902000000003</v>
      </c>
      <c r="S33" s="224">
        <v>2232.48</v>
      </c>
      <c r="T33" s="224">
        <v>16.630902000000003</v>
      </c>
      <c r="U33" s="224">
        <v>2232.48</v>
      </c>
      <c r="V33" s="225">
        <f>T33/U33</f>
        <v>7.449518920662224E-3</v>
      </c>
      <c r="W33" s="226">
        <v>57.7</v>
      </c>
      <c r="X33" s="227">
        <f>V33*W33</f>
        <v>0.42983724172221033</v>
      </c>
      <c r="Y33" s="227">
        <f>V33*60*1000</f>
        <v>446.97113523973343</v>
      </c>
      <c r="Z33" s="262">
        <f>Y33*W33/1000</f>
        <v>25.79023450333262</v>
      </c>
    </row>
    <row r="34" spans="1:26" s="2" customFormat="1" ht="12.75" customHeight="1" x14ac:dyDescent="0.2">
      <c r="A34" s="261"/>
      <c r="B34" s="204">
        <v>29</v>
      </c>
      <c r="C34" s="217" t="s">
        <v>364</v>
      </c>
      <c r="D34" s="218" t="s">
        <v>365</v>
      </c>
      <c r="E34" s="231">
        <v>-5.52</v>
      </c>
      <c r="F34" s="220">
        <v>1.7000000000000001E-2</v>
      </c>
      <c r="G34" s="221">
        <v>0.98099999999999998</v>
      </c>
      <c r="H34" s="232">
        <v>658.56</v>
      </c>
      <c r="I34" s="223" t="s">
        <v>374</v>
      </c>
      <c r="J34" s="223" t="s">
        <v>367</v>
      </c>
      <c r="K34" s="216">
        <v>55</v>
      </c>
      <c r="L34" s="216" t="s">
        <v>58</v>
      </c>
      <c r="M34" s="224">
        <f>N34+O34+P34+Q34+R34</f>
        <v>28.382060000000003</v>
      </c>
      <c r="N34" s="224">
        <v>3.06</v>
      </c>
      <c r="O34" s="224">
        <v>6.8592790000000008</v>
      </c>
      <c r="P34" s="224">
        <v>-0.45900000000000002</v>
      </c>
      <c r="Q34" s="224">
        <v>0</v>
      </c>
      <c r="R34" s="224">
        <v>18.921781000000003</v>
      </c>
      <c r="S34" s="224">
        <v>2535.52</v>
      </c>
      <c r="T34" s="224">
        <v>18.921781000000003</v>
      </c>
      <c r="U34" s="224">
        <v>2535.52</v>
      </c>
      <c r="V34" s="225">
        <f>T34/U34</f>
        <v>7.4626826055404823E-3</v>
      </c>
      <c r="W34" s="226">
        <v>57.7</v>
      </c>
      <c r="X34" s="227">
        <f>V34*W34</f>
        <v>0.43059678633968584</v>
      </c>
      <c r="Y34" s="227">
        <f>V34*60*1000</f>
        <v>447.76095633242898</v>
      </c>
      <c r="Z34" s="262">
        <f>Y34*W34/1000</f>
        <v>25.835807180381156</v>
      </c>
    </row>
    <row r="35" spans="1:26" s="2" customFormat="1" ht="12.75" customHeight="1" x14ac:dyDescent="0.2">
      <c r="A35" s="261"/>
      <c r="B35" s="216">
        <v>30</v>
      </c>
      <c r="C35" s="217" t="s">
        <v>364</v>
      </c>
      <c r="D35" s="218" t="s">
        <v>365</v>
      </c>
      <c r="E35" s="231">
        <v>-5.52</v>
      </c>
      <c r="F35" s="220">
        <v>1.7000000000000001E-2</v>
      </c>
      <c r="G35" s="221">
        <v>0.98099999999999998</v>
      </c>
      <c r="H35" s="232">
        <v>658.56</v>
      </c>
      <c r="I35" s="223" t="s">
        <v>375</v>
      </c>
      <c r="J35" s="223" t="s">
        <v>367</v>
      </c>
      <c r="K35" s="216">
        <v>51</v>
      </c>
      <c r="L35" s="216" t="s">
        <v>58</v>
      </c>
      <c r="M35" s="224">
        <f>N35+O35+P35+Q35+R35</f>
        <v>19.937956000000003</v>
      </c>
      <c r="N35" s="224">
        <v>2.8560000000000003</v>
      </c>
      <c r="O35" s="224">
        <v>4.7308560000000002</v>
      </c>
      <c r="P35" s="224">
        <v>-1.4280000000000002</v>
      </c>
      <c r="Q35" s="224">
        <v>0</v>
      </c>
      <c r="R35" s="224">
        <v>13.779100000000001</v>
      </c>
      <c r="S35" s="224">
        <v>1843.92</v>
      </c>
      <c r="T35" s="224">
        <v>13.779100000000001</v>
      </c>
      <c r="U35" s="224">
        <v>1843.92</v>
      </c>
      <c r="V35" s="225">
        <f>T35/U35</f>
        <v>7.4727211592693831E-3</v>
      </c>
      <c r="W35" s="226">
        <v>57.7</v>
      </c>
      <c r="X35" s="227">
        <f>V35*W35</f>
        <v>0.43117601088984342</v>
      </c>
      <c r="Y35" s="227">
        <f>V35*60*1000</f>
        <v>448.363269556163</v>
      </c>
      <c r="Z35" s="262">
        <f>Y35*W35/1000</f>
        <v>25.870560653390605</v>
      </c>
    </row>
    <row r="36" spans="1:26" s="2" customFormat="1" ht="12.75" customHeight="1" x14ac:dyDescent="0.2">
      <c r="A36" s="261"/>
      <c r="B36" s="218">
        <v>31</v>
      </c>
      <c r="C36" s="217" t="s">
        <v>1080</v>
      </c>
      <c r="D36" s="218" t="s">
        <v>1081</v>
      </c>
      <c r="E36" s="219">
        <v>-5.4</v>
      </c>
      <c r="F36" s="220">
        <v>1.6788000000000001E-2</v>
      </c>
      <c r="G36" s="221">
        <f>F36*W36</f>
        <v>1.323011916</v>
      </c>
      <c r="H36" s="222">
        <v>655.20000000000005</v>
      </c>
      <c r="I36" s="234" t="s">
        <v>1084</v>
      </c>
      <c r="J36" s="223" t="s">
        <v>45</v>
      </c>
      <c r="K36" s="235">
        <v>49</v>
      </c>
      <c r="L36" s="216">
        <v>1975</v>
      </c>
      <c r="M36" s="224">
        <f>N36+O36+P36+Q36+R36</f>
        <v>28.753889000000001</v>
      </c>
      <c r="N36" s="236">
        <v>3.2155579999999997</v>
      </c>
      <c r="O36" s="236">
        <v>6.3601999999999999</v>
      </c>
      <c r="P36" s="236">
        <v>0</v>
      </c>
      <c r="Q36" s="224">
        <v>0</v>
      </c>
      <c r="R36" s="236">
        <v>19.178131</v>
      </c>
      <c r="S36" s="236">
        <v>2549.1</v>
      </c>
      <c r="T36" s="236">
        <v>19.178131</v>
      </c>
      <c r="U36" s="236">
        <v>2549.1</v>
      </c>
      <c r="V36" s="225">
        <f>T36/U36</f>
        <v>7.5234910360519403E-3</v>
      </c>
      <c r="W36" s="226">
        <v>78.807000000000002</v>
      </c>
      <c r="X36" s="227">
        <f>V36*W36</f>
        <v>0.59290375807814533</v>
      </c>
      <c r="Y36" s="227">
        <f>V36*60*1000</f>
        <v>451.40946216311642</v>
      </c>
      <c r="Z36" s="262">
        <f>Y36*W36/1000</f>
        <v>35.574225484688718</v>
      </c>
    </row>
    <row r="37" spans="1:26" s="2" customFormat="1" ht="13.5" customHeight="1" x14ac:dyDescent="0.2">
      <c r="A37" s="261"/>
      <c r="B37" s="218">
        <v>32</v>
      </c>
      <c r="C37" s="217" t="s">
        <v>364</v>
      </c>
      <c r="D37" s="218" t="s">
        <v>365</v>
      </c>
      <c r="E37" s="231">
        <v>-5.52</v>
      </c>
      <c r="F37" s="220">
        <v>1.7000000000000001E-2</v>
      </c>
      <c r="G37" s="221">
        <v>0.98099999999999998</v>
      </c>
      <c r="H37" s="232">
        <v>658.56</v>
      </c>
      <c r="I37" s="223" t="s">
        <v>376</v>
      </c>
      <c r="J37" s="223" t="s">
        <v>367</v>
      </c>
      <c r="K37" s="216">
        <v>15</v>
      </c>
      <c r="L37" s="216" t="s">
        <v>58</v>
      </c>
      <c r="M37" s="224">
        <f>N37+O37+P37+Q37+R37</f>
        <v>12.984333000000001</v>
      </c>
      <c r="N37" s="224">
        <v>1.1220000000000001</v>
      </c>
      <c r="O37" s="224">
        <v>3.6975330000000004</v>
      </c>
      <c r="P37" s="224">
        <v>-0.30599999999999999</v>
      </c>
      <c r="Q37" s="224">
        <v>0</v>
      </c>
      <c r="R37" s="224">
        <v>8.4708000000000006</v>
      </c>
      <c r="S37" s="224">
        <v>1122.25</v>
      </c>
      <c r="T37" s="224">
        <v>8.4708000000000006</v>
      </c>
      <c r="U37" s="224">
        <v>1122.25</v>
      </c>
      <c r="V37" s="225">
        <f>T37/U37</f>
        <v>7.54805079082201E-3</v>
      </c>
      <c r="W37" s="226">
        <v>57.7</v>
      </c>
      <c r="X37" s="227">
        <f>V37*W37</f>
        <v>0.43552253063043</v>
      </c>
      <c r="Y37" s="227">
        <f>V37*60*1000</f>
        <v>452.8830474493206</v>
      </c>
      <c r="Z37" s="262">
        <f>Y37*W37/1000</f>
        <v>26.1313518378258</v>
      </c>
    </row>
    <row r="38" spans="1:26" s="2" customFormat="1" ht="12.75" customHeight="1" x14ac:dyDescent="0.2">
      <c r="A38" s="261"/>
      <c r="B38" s="204">
        <v>33</v>
      </c>
      <c r="C38" s="205" t="s">
        <v>685</v>
      </c>
      <c r="D38" s="206" t="s">
        <v>686</v>
      </c>
      <c r="E38" s="228">
        <v>-5.2</v>
      </c>
      <c r="F38" s="229">
        <v>1.9012000000000001E-2</v>
      </c>
      <c r="G38" s="209">
        <v>1.45688956</v>
      </c>
      <c r="H38" s="230">
        <v>649.6</v>
      </c>
      <c r="I38" s="211" t="s">
        <v>649</v>
      </c>
      <c r="J38" s="211" t="s">
        <v>367</v>
      </c>
      <c r="K38" s="204">
        <v>50</v>
      </c>
      <c r="L38" s="204">
        <v>1981</v>
      </c>
      <c r="M38" s="212">
        <v>21.818999999999999</v>
      </c>
      <c r="N38" s="212">
        <v>2.6413410000000002</v>
      </c>
      <c r="O38" s="212">
        <v>5.1207099999999999</v>
      </c>
      <c r="P38" s="212">
        <v>0</v>
      </c>
      <c r="Q38" s="212">
        <v>2.5302539999999998</v>
      </c>
      <c r="R38" s="212">
        <v>14.056948999999999</v>
      </c>
      <c r="S38" s="212">
        <v>1852.1999999999998</v>
      </c>
      <c r="T38" s="207">
        <v>13.803996775526402</v>
      </c>
      <c r="U38" s="212">
        <v>1818.87</v>
      </c>
      <c r="V38" s="213">
        <v>7.5893256667746477E-3</v>
      </c>
      <c r="W38" s="214">
        <v>76.63</v>
      </c>
      <c r="X38" s="215">
        <v>0.58157002584494122</v>
      </c>
      <c r="Y38" s="215">
        <v>455.35954000647888</v>
      </c>
      <c r="Z38" s="263">
        <v>34.894201550696472</v>
      </c>
    </row>
    <row r="39" spans="1:26" s="2" customFormat="1" ht="12.75" customHeight="1" x14ac:dyDescent="0.2">
      <c r="A39" s="261"/>
      <c r="B39" s="216">
        <v>34</v>
      </c>
      <c r="C39" s="205" t="s">
        <v>685</v>
      </c>
      <c r="D39" s="206" t="s">
        <v>686</v>
      </c>
      <c r="E39" s="228">
        <v>-5.2</v>
      </c>
      <c r="F39" s="229">
        <v>1.9012000000000001E-2</v>
      </c>
      <c r="G39" s="209">
        <v>1.45688956</v>
      </c>
      <c r="H39" s="230">
        <v>649.6</v>
      </c>
      <c r="I39" s="211" t="s">
        <v>650</v>
      </c>
      <c r="J39" s="211" t="s">
        <v>367</v>
      </c>
      <c r="K39" s="204">
        <v>12</v>
      </c>
      <c r="L39" s="204">
        <v>1990</v>
      </c>
      <c r="M39" s="212">
        <v>7.9359999999999999</v>
      </c>
      <c r="N39" s="212">
        <v>1.2749999999999999</v>
      </c>
      <c r="O39" s="212">
        <v>1.236901</v>
      </c>
      <c r="P39" s="212">
        <v>0</v>
      </c>
      <c r="Q39" s="212">
        <v>0.97633800000000004</v>
      </c>
      <c r="R39" s="212">
        <v>5.424099</v>
      </c>
      <c r="S39" s="212">
        <v>705.31</v>
      </c>
      <c r="T39" s="207">
        <v>5.424099</v>
      </c>
      <c r="U39" s="212">
        <v>705.31</v>
      </c>
      <c r="V39" s="213">
        <v>7.6903758630956611E-3</v>
      </c>
      <c r="W39" s="214">
        <v>76.63</v>
      </c>
      <c r="X39" s="215">
        <v>0.58931350238902047</v>
      </c>
      <c r="Y39" s="215">
        <v>461.42255178573964</v>
      </c>
      <c r="Z39" s="263">
        <v>35.358810143341231</v>
      </c>
    </row>
    <row r="40" spans="1:26" s="2" customFormat="1" ht="12.75" customHeight="1" x14ac:dyDescent="0.2">
      <c r="A40" s="261"/>
      <c r="B40" s="218">
        <v>35</v>
      </c>
      <c r="C40" s="205" t="s">
        <v>685</v>
      </c>
      <c r="D40" s="206" t="s">
        <v>686</v>
      </c>
      <c r="E40" s="228">
        <v>-5.2</v>
      </c>
      <c r="F40" s="229">
        <v>1.9012000000000001E-2</v>
      </c>
      <c r="G40" s="209">
        <v>1.45688956</v>
      </c>
      <c r="H40" s="230">
        <v>649.6</v>
      </c>
      <c r="I40" s="211" t="s">
        <v>651</v>
      </c>
      <c r="J40" s="211" t="s">
        <v>367</v>
      </c>
      <c r="K40" s="204">
        <v>56</v>
      </c>
      <c r="L40" s="204">
        <v>1991</v>
      </c>
      <c r="M40" s="212">
        <v>45.609000000000002</v>
      </c>
      <c r="N40" s="212">
        <v>4.7198460000000004</v>
      </c>
      <c r="O40" s="212">
        <v>14.081023</v>
      </c>
      <c r="P40" s="212">
        <v>0</v>
      </c>
      <c r="Q40" s="212">
        <v>4.8254640000000002</v>
      </c>
      <c r="R40" s="212">
        <v>26.808131000000003</v>
      </c>
      <c r="S40" s="212">
        <v>3478.2</v>
      </c>
      <c r="T40" s="207">
        <v>25.465258058786155</v>
      </c>
      <c r="U40" s="212">
        <v>3303.97</v>
      </c>
      <c r="V40" s="213">
        <v>7.7074725432695083E-3</v>
      </c>
      <c r="W40" s="214">
        <v>76.63</v>
      </c>
      <c r="X40" s="215">
        <v>0.59062362099074239</v>
      </c>
      <c r="Y40" s="215">
        <v>462.44835259617054</v>
      </c>
      <c r="Z40" s="263">
        <v>35.437417259444551</v>
      </c>
    </row>
    <row r="41" spans="1:26" s="2" customFormat="1" ht="12.75" customHeight="1" x14ac:dyDescent="0.2">
      <c r="A41" s="261"/>
      <c r="B41" s="218">
        <v>36</v>
      </c>
      <c r="C41" s="217" t="s">
        <v>520</v>
      </c>
      <c r="D41" s="218" t="s">
        <v>521</v>
      </c>
      <c r="E41" s="219">
        <v>-5</v>
      </c>
      <c r="F41" s="220">
        <v>2.1100000000000001E-2</v>
      </c>
      <c r="G41" s="221">
        <f>F41*W41</f>
        <v>1.11619</v>
      </c>
      <c r="H41" s="222">
        <v>644</v>
      </c>
      <c r="I41" s="223" t="s">
        <v>530</v>
      </c>
      <c r="J41" s="223" t="s">
        <v>525</v>
      </c>
      <c r="K41" s="216">
        <v>20</v>
      </c>
      <c r="L41" s="216">
        <v>1982</v>
      </c>
      <c r="M41" s="224">
        <v>17.099</v>
      </c>
      <c r="N41" s="224">
        <v>1.8440000000000001</v>
      </c>
      <c r="O41" s="224">
        <v>5.4740000000000002</v>
      </c>
      <c r="P41" s="224">
        <v>-0.14699999999999999</v>
      </c>
      <c r="Q41" s="224">
        <v>1.7869999999999999</v>
      </c>
      <c r="R41" s="224">
        <v>8.14</v>
      </c>
      <c r="S41" s="224">
        <v>1051.81</v>
      </c>
      <c r="T41" s="224">
        <v>8.14</v>
      </c>
      <c r="U41" s="224">
        <v>1051.81</v>
      </c>
      <c r="V41" s="225">
        <f>T41/U41</f>
        <v>7.7390403209705184E-3</v>
      </c>
      <c r="W41" s="226">
        <v>52.9</v>
      </c>
      <c r="X41" s="227">
        <f>V41*W41</f>
        <v>0.40939523297934038</v>
      </c>
      <c r="Y41" s="227">
        <f>V41*60*1000</f>
        <v>464.34241925823113</v>
      </c>
      <c r="Z41" s="262">
        <f>Y41*W41/1000</f>
        <v>24.563713978760426</v>
      </c>
    </row>
    <row r="42" spans="1:26" s="2" customFormat="1" ht="12.75" customHeight="1" x14ac:dyDescent="0.2">
      <c r="A42" s="261"/>
      <c r="B42" s="204">
        <v>37</v>
      </c>
      <c r="C42" s="217" t="s">
        <v>1080</v>
      </c>
      <c r="D42" s="218" t="s">
        <v>1081</v>
      </c>
      <c r="E42" s="219">
        <v>-5.4</v>
      </c>
      <c r="F42" s="220">
        <v>1.6788000000000001E-2</v>
      </c>
      <c r="G42" s="221">
        <f>F42*W42</f>
        <v>1.323011916</v>
      </c>
      <c r="H42" s="222">
        <v>655.20000000000005</v>
      </c>
      <c r="I42" s="234" t="s">
        <v>1085</v>
      </c>
      <c r="J42" s="223" t="s">
        <v>45</v>
      </c>
      <c r="K42" s="235">
        <v>39</v>
      </c>
      <c r="L42" s="216">
        <v>1984</v>
      </c>
      <c r="M42" s="224">
        <f>N42+O42+P42+Q42+R42</f>
        <v>27.688070000000003</v>
      </c>
      <c r="N42" s="236">
        <v>2.8784170000000002</v>
      </c>
      <c r="O42" s="236">
        <v>7.4055930000000005</v>
      </c>
      <c r="P42" s="236">
        <v>7.6344999999999996E-2</v>
      </c>
      <c r="Q42" s="224">
        <v>0</v>
      </c>
      <c r="R42" s="236">
        <v>17.327715000000001</v>
      </c>
      <c r="S42" s="236">
        <v>2296.0100000000002</v>
      </c>
      <c r="T42" s="236">
        <v>17.327715000000001</v>
      </c>
      <c r="U42" s="236">
        <v>2231.42</v>
      </c>
      <c r="V42" s="225">
        <f>T42/U42</f>
        <v>7.7653310448055502E-3</v>
      </c>
      <c r="W42" s="226">
        <v>78.807000000000002</v>
      </c>
      <c r="X42" s="227">
        <f>V42*W42</f>
        <v>0.61196244364799102</v>
      </c>
      <c r="Y42" s="227">
        <f>V42*60*1000</f>
        <v>465.91986268833301</v>
      </c>
      <c r="Z42" s="262">
        <f>Y42*W42/1000</f>
        <v>36.717746618879467</v>
      </c>
    </row>
    <row r="43" spans="1:26" s="2" customFormat="1" ht="12.75" customHeight="1" x14ac:dyDescent="0.2">
      <c r="A43" s="261"/>
      <c r="B43" s="216">
        <v>38</v>
      </c>
      <c r="C43" s="205" t="s">
        <v>279</v>
      </c>
      <c r="D43" s="206" t="s">
        <v>280</v>
      </c>
      <c r="E43" s="228">
        <v>-5.4</v>
      </c>
      <c r="F43" s="229">
        <v>7.7669999999999996E-3</v>
      </c>
      <c r="G43" s="206">
        <v>0.44</v>
      </c>
      <c r="H43" s="230">
        <v>655.20000000000005</v>
      </c>
      <c r="I43" s="205" t="s">
        <v>281</v>
      </c>
      <c r="J43" s="205" t="s">
        <v>282</v>
      </c>
      <c r="K43" s="205">
        <v>32</v>
      </c>
      <c r="L43" s="204">
        <v>1975</v>
      </c>
      <c r="M43" s="228">
        <v>19.599906000000001</v>
      </c>
      <c r="N43" s="228">
        <v>2.940909</v>
      </c>
      <c r="O43" s="228">
        <v>4.496372</v>
      </c>
      <c r="P43" s="212">
        <v>0.11909</v>
      </c>
      <c r="Q43" s="228">
        <v>0</v>
      </c>
      <c r="R43" s="228">
        <v>12.162625</v>
      </c>
      <c r="S43" s="228">
        <v>1565.9</v>
      </c>
      <c r="T43" s="228">
        <v>12.162625</v>
      </c>
      <c r="U43" s="228">
        <v>1565.9</v>
      </c>
      <c r="V43" s="238">
        <v>7.7671786193243501E-3</v>
      </c>
      <c r="W43" s="230">
        <v>56.898000000000003</v>
      </c>
      <c r="X43" s="230">
        <v>0.44</v>
      </c>
      <c r="Y43" s="215">
        <v>466.03071715946101</v>
      </c>
      <c r="Z43" s="263">
        <v>26.516215744939014</v>
      </c>
    </row>
    <row r="44" spans="1:26" s="2" customFormat="1" ht="12.75" customHeight="1" x14ac:dyDescent="0.2">
      <c r="A44" s="261"/>
      <c r="B44" s="218">
        <v>39</v>
      </c>
      <c r="C44" s="217" t="s">
        <v>323</v>
      </c>
      <c r="D44" s="218" t="s">
        <v>324</v>
      </c>
      <c r="E44" s="219">
        <v>-5.8</v>
      </c>
      <c r="F44" s="220">
        <v>1.6835861436862869E-2</v>
      </c>
      <c r="G44" s="221">
        <f>F44*W44</f>
        <v>0.8404798746510681</v>
      </c>
      <c r="H44" s="222">
        <v>666.4</v>
      </c>
      <c r="I44" s="223" t="s">
        <v>325</v>
      </c>
      <c r="J44" s="223" t="s">
        <v>45</v>
      </c>
      <c r="K44" s="216">
        <v>60</v>
      </c>
      <c r="L44" s="216">
        <v>1967</v>
      </c>
      <c r="M44" s="224">
        <f>SUM(N44:R44)</f>
        <v>34.103999999999999</v>
      </c>
      <c r="N44" s="224">
        <v>4.1820000000000004</v>
      </c>
      <c r="O44" s="224">
        <v>9.6</v>
      </c>
      <c r="P44" s="224">
        <v>-0.69099999999999995</v>
      </c>
      <c r="Q44" s="224"/>
      <c r="R44" s="224">
        <v>21.013000000000002</v>
      </c>
      <c r="S44" s="224">
        <v>2703.07</v>
      </c>
      <c r="T44" s="224">
        <v>21.013000000000002</v>
      </c>
      <c r="U44" s="224">
        <v>2703.07</v>
      </c>
      <c r="V44" s="225">
        <f>T44/U44</f>
        <v>7.7737535468929775E-3</v>
      </c>
      <c r="W44" s="226">
        <v>49.921999999999997</v>
      </c>
      <c r="X44" s="227">
        <f>V44*W44</f>
        <v>0.38808132456799121</v>
      </c>
      <c r="Y44" s="227">
        <f>V44*60*1000</f>
        <v>466.42521281357864</v>
      </c>
      <c r="Z44" s="262">
        <f>Y44*W44/1000</f>
        <v>23.284879474079474</v>
      </c>
    </row>
    <row r="45" spans="1:26" s="2" customFormat="1" ht="12.75" customHeight="1" x14ac:dyDescent="0.2">
      <c r="A45" s="261"/>
      <c r="B45" s="218">
        <v>40</v>
      </c>
      <c r="C45" s="205" t="s">
        <v>685</v>
      </c>
      <c r="D45" s="206" t="s">
        <v>686</v>
      </c>
      <c r="E45" s="228">
        <v>-5.2</v>
      </c>
      <c r="F45" s="229">
        <v>1.9012000000000001E-2</v>
      </c>
      <c r="G45" s="209">
        <v>1.45688956</v>
      </c>
      <c r="H45" s="230">
        <v>649.6</v>
      </c>
      <c r="I45" s="211" t="s">
        <v>652</v>
      </c>
      <c r="J45" s="211" t="s">
        <v>367</v>
      </c>
      <c r="K45" s="204">
        <v>62</v>
      </c>
      <c r="L45" s="204">
        <v>1980</v>
      </c>
      <c r="M45" s="212">
        <v>40.125999999999998</v>
      </c>
      <c r="N45" s="212">
        <v>5.3301119999999997</v>
      </c>
      <c r="O45" s="212">
        <v>6.7135439999999997</v>
      </c>
      <c r="P45" s="212">
        <v>0</v>
      </c>
      <c r="Q45" s="212">
        <v>5.054818</v>
      </c>
      <c r="R45" s="212">
        <v>28.082343999999999</v>
      </c>
      <c r="S45" s="212">
        <v>3605.62</v>
      </c>
      <c r="T45" s="207">
        <v>26.975910768367161</v>
      </c>
      <c r="U45" s="212">
        <v>3463.56</v>
      </c>
      <c r="V45" s="213">
        <v>7.7884924090725035E-3</v>
      </c>
      <c r="W45" s="214">
        <v>76.63</v>
      </c>
      <c r="X45" s="215">
        <v>0.59683217330722593</v>
      </c>
      <c r="Y45" s="215">
        <v>467.30954454435022</v>
      </c>
      <c r="Z45" s="263">
        <v>35.809930398433558</v>
      </c>
    </row>
    <row r="46" spans="1:26" s="2" customFormat="1" ht="12.75" customHeight="1" x14ac:dyDescent="0.2">
      <c r="A46" s="261"/>
      <c r="B46" s="204">
        <v>41</v>
      </c>
      <c r="C46" s="205" t="s">
        <v>279</v>
      </c>
      <c r="D46" s="206" t="s">
        <v>280</v>
      </c>
      <c r="E46" s="228">
        <v>-5.4</v>
      </c>
      <c r="F46" s="229">
        <v>7.8659999999999997E-3</v>
      </c>
      <c r="G46" s="206">
        <v>0.45</v>
      </c>
      <c r="H46" s="230">
        <v>655.20000000000005</v>
      </c>
      <c r="I46" s="205" t="s">
        <v>284</v>
      </c>
      <c r="J46" s="205" t="s">
        <v>46</v>
      </c>
      <c r="K46" s="205">
        <v>30</v>
      </c>
      <c r="L46" s="204">
        <v>1979</v>
      </c>
      <c r="M46" s="228">
        <v>20.776924999999999</v>
      </c>
      <c r="N46" s="228">
        <v>3.2459319999999998</v>
      </c>
      <c r="O46" s="228">
        <v>4.0034999999999998</v>
      </c>
      <c r="P46" s="212">
        <v>-0.1</v>
      </c>
      <c r="Q46" s="228">
        <v>0</v>
      </c>
      <c r="R46" s="228">
        <v>13.527493</v>
      </c>
      <c r="S46" s="228">
        <v>1719.69</v>
      </c>
      <c r="T46" s="228">
        <v>13.527493</v>
      </c>
      <c r="U46" s="228">
        <v>1719.69</v>
      </c>
      <c r="V46" s="238">
        <v>7.8662392640534047E-3</v>
      </c>
      <c r="W46" s="230">
        <v>56.898000000000003</v>
      </c>
      <c r="X46" s="230">
        <v>0.45</v>
      </c>
      <c r="Y46" s="215">
        <v>471.97435584320431</v>
      </c>
      <c r="Z46" s="263">
        <v>26.854396898766641</v>
      </c>
    </row>
    <row r="47" spans="1:26" s="4" customFormat="1" ht="12.75" customHeight="1" x14ac:dyDescent="0.2">
      <c r="A47" s="261"/>
      <c r="B47" s="216">
        <v>42</v>
      </c>
      <c r="C47" s="217" t="s">
        <v>1080</v>
      </c>
      <c r="D47" s="218" t="s">
        <v>1081</v>
      </c>
      <c r="E47" s="219">
        <v>-5.4</v>
      </c>
      <c r="F47" s="220">
        <v>1.6788000000000001E-2</v>
      </c>
      <c r="G47" s="221">
        <f>F47*W47</f>
        <v>1.323011916</v>
      </c>
      <c r="H47" s="222">
        <v>655.20000000000005</v>
      </c>
      <c r="I47" s="234" t="s">
        <v>1086</v>
      </c>
      <c r="J47" s="223" t="s">
        <v>45</v>
      </c>
      <c r="K47" s="235">
        <v>58</v>
      </c>
      <c r="L47" s="216">
        <v>1985</v>
      </c>
      <c r="M47" s="224">
        <f>N47+O47+P47+Q47+R47</f>
        <v>50.026343999999995</v>
      </c>
      <c r="N47" s="236">
        <v>4.2851590000000002</v>
      </c>
      <c r="O47" s="236">
        <v>15.723571999999999</v>
      </c>
      <c r="P47" s="236">
        <v>0</v>
      </c>
      <c r="Q47" s="224">
        <v>0</v>
      </c>
      <c r="R47" s="236">
        <v>30.017613000000001</v>
      </c>
      <c r="S47" s="236">
        <v>3924.44</v>
      </c>
      <c r="T47" s="236">
        <v>30.017613000000001</v>
      </c>
      <c r="U47" s="236">
        <v>3815.9900000000002</v>
      </c>
      <c r="V47" s="225">
        <f>T47/U47</f>
        <v>7.8662714000822843E-3</v>
      </c>
      <c r="W47" s="226">
        <v>78.807000000000002</v>
      </c>
      <c r="X47" s="227">
        <f>V47*W47</f>
        <v>0.61991725022628463</v>
      </c>
      <c r="Y47" s="227">
        <f>V47*60*1000</f>
        <v>471.9762840049371</v>
      </c>
      <c r="Z47" s="262">
        <f>Y47*W47/1000</f>
        <v>37.195035013577076</v>
      </c>
    </row>
    <row r="48" spans="1:26" s="4" customFormat="1" ht="12.75" customHeight="1" x14ac:dyDescent="0.2">
      <c r="A48" s="261"/>
      <c r="B48" s="218">
        <v>43</v>
      </c>
      <c r="C48" s="205" t="s">
        <v>279</v>
      </c>
      <c r="D48" s="206" t="s">
        <v>280</v>
      </c>
      <c r="E48" s="228">
        <v>-5.4</v>
      </c>
      <c r="F48" s="229">
        <v>7.8779999999999996E-3</v>
      </c>
      <c r="G48" s="206">
        <v>0.45</v>
      </c>
      <c r="H48" s="230">
        <v>655.20000000000005</v>
      </c>
      <c r="I48" s="205" t="s">
        <v>283</v>
      </c>
      <c r="J48" s="205" t="s">
        <v>282</v>
      </c>
      <c r="K48" s="205">
        <v>59</v>
      </c>
      <c r="L48" s="204">
        <v>1974</v>
      </c>
      <c r="M48" s="228">
        <v>36.657877999999997</v>
      </c>
      <c r="N48" s="228">
        <v>4.4171100000000001</v>
      </c>
      <c r="O48" s="228">
        <v>7.6230599999999997</v>
      </c>
      <c r="P48" s="212">
        <v>0.93788000000000005</v>
      </c>
      <c r="Q48" s="228">
        <v>0</v>
      </c>
      <c r="R48" s="228">
        <v>24.617708</v>
      </c>
      <c r="S48" s="228">
        <v>3124.65</v>
      </c>
      <c r="T48" s="228">
        <v>24.617708</v>
      </c>
      <c r="U48" s="228">
        <v>3124.65</v>
      </c>
      <c r="V48" s="238">
        <v>7.8785489574832376E-3</v>
      </c>
      <c r="W48" s="230">
        <v>56.898000000000003</v>
      </c>
      <c r="X48" s="230">
        <v>0.45</v>
      </c>
      <c r="Y48" s="215">
        <v>472.71293744899424</v>
      </c>
      <c r="Z48" s="263">
        <v>26.896420714972876</v>
      </c>
    </row>
    <row r="49" spans="1:26" s="4" customFormat="1" ht="12.75" customHeight="1" x14ac:dyDescent="0.2">
      <c r="A49" s="261"/>
      <c r="B49" s="218">
        <v>44</v>
      </c>
      <c r="C49" s="217" t="s">
        <v>1080</v>
      </c>
      <c r="D49" s="218" t="s">
        <v>1081</v>
      </c>
      <c r="E49" s="219">
        <v>-5.4</v>
      </c>
      <c r="F49" s="220">
        <v>1.6788000000000001E-2</v>
      </c>
      <c r="G49" s="221">
        <f>F49*W49</f>
        <v>1.323011916</v>
      </c>
      <c r="H49" s="222">
        <v>655.20000000000005</v>
      </c>
      <c r="I49" s="234" t="s">
        <v>1087</v>
      </c>
      <c r="J49" s="223" t="s">
        <v>45</v>
      </c>
      <c r="K49" s="235">
        <v>35</v>
      </c>
      <c r="L49" s="216">
        <v>1970</v>
      </c>
      <c r="M49" s="224">
        <f>N49+O49+P49+Q49+R49</f>
        <v>18.729958</v>
      </c>
      <c r="N49" s="236">
        <v>2.017747</v>
      </c>
      <c r="O49" s="236">
        <v>4.4217000000000004</v>
      </c>
      <c r="P49" s="236">
        <v>0</v>
      </c>
      <c r="Q49" s="224">
        <v>0</v>
      </c>
      <c r="R49" s="236">
        <v>12.290510999999999</v>
      </c>
      <c r="S49" s="236">
        <v>1553.75</v>
      </c>
      <c r="T49" s="236">
        <v>12.290510999999999</v>
      </c>
      <c r="U49" s="236">
        <v>1553.75</v>
      </c>
      <c r="V49" s="225">
        <f>T49/U49</f>
        <v>7.9102242960579234E-3</v>
      </c>
      <c r="W49" s="226">
        <v>78.807000000000002</v>
      </c>
      <c r="X49" s="227">
        <f>V49*W49</f>
        <v>0.62338104609943679</v>
      </c>
      <c r="Y49" s="227">
        <f>V49*60*1000</f>
        <v>474.61345776347542</v>
      </c>
      <c r="Z49" s="262">
        <f>Y49*W49/1000</f>
        <v>37.402862765966212</v>
      </c>
    </row>
    <row r="50" spans="1:26" s="4" customFormat="1" ht="12.75" customHeight="1" x14ac:dyDescent="0.2">
      <c r="A50" s="261"/>
      <c r="B50" s="204">
        <v>45</v>
      </c>
      <c r="C50" s="217" t="s">
        <v>520</v>
      </c>
      <c r="D50" s="218" t="s">
        <v>521</v>
      </c>
      <c r="E50" s="219">
        <v>-5</v>
      </c>
      <c r="F50" s="220">
        <v>2.1100000000000001E-2</v>
      </c>
      <c r="G50" s="221">
        <f>F50*W50</f>
        <v>1.11619</v>
      </c>
      <c r="H50" s="222">
        <v>644</v>
      </c>
      <c r="I50" s="223" t="s">
        <v>528</v>
      </c>
      <c r="J50" s="223" t="s">
        <v>525</v>
      </c>
      <c r="K50" s="216">
        <v>20</v>
      </c>
      <c r="L50" s="216">
        <v>1984</v>
      </c>
      <c r="M50" s="224">
        <v>15.778</v>
      </c>
      <c r="N50" s="224">
        <v>1.8160000000000001</v>
      </c>
      <c r="O50" s="224">
        <v>3.7650000000000001</v>
      </c>
      <c r="P50" s="224"/>
      <c r="Q50" s="224">
        <v>1.835</v>
      </c>
      <c r="R50" s="224">
        <v>8.3610000000000007</v>
      </c>
      <c r="S50" s="224">
        <v>1056.5999999999999</v>
      </c>
      <c r="T50" s="224">
        <v>8.3610000000000007</v>
      </c>
      <c r="U50" s="224">
        <v>1056.5999999999999</v>
      </c>
      <c r="V50" s="225">
        <f>T50/U50</f>
        <v>7.9131175468483833E-3</v>
      </c>
      <c r="W50" s="226">
        <v>52.9</v>
      </c>
      <c r="X50" s="227">
        <f>V50*W50</f>
        <v>0.41860391822827947</v>
      </c>
      <c r="Y50" s="227">
        <f>V50*60*1000</f>
        <v>474.78705281090299</v>
      </c>
      <c r="Z50" s="262">
        <f>Y50*W50/1000</f>
        <v>25.116235093696766</v>
      </c>
    </row>
    <row r="51" spans="1:26" s="4" customFormat="1" ht="12.75" customHeight="1" x14ac:dyDescent="0.2">
      <c r="A51" s="261"/>
      <c r="B51" s="216">
        <v>46</v>
      </c>
      <c r="C51" s="205" t="s">
        <v>1152</v>
      </c>
      <c r="D51" s="206" t="s">
        <v>482</v>
      </c>
      <c r="E51" s="228">
        <v>-7.1</v>
      </c>
      <c r="F51" s="229">
        <v>1.7106E-2</v>
      </c>
      <c r="G51" s="230">
        <v>1.6240265339999997</v>
      </c>
      <c r="H51" s="230">
        <v>702.8</v>
      </c>
      <c r="I51" s="211" t="s">
        <v>490</v>
      </c>
      <c r="J51" s="211" t="s">
        <v>45</v>
      </c>
      <c r="K51" s="204">
        <v>44</v>
      </c>
      <c r="L51" s="204">
        <v>1971</v>
      </c>
      <c r="M51" s="212">
        <v>33.219000000000001</v>
      </c>
      <c r="N51" s="212">
        <v>3.137</v>
      </c>
      <c r="O51" s="212">
        <v>6.2629999999999999</v>
      </c>
      <c r="P51" s="212"/>
      <c r="Q51" s="212">
        <v>2.9354</v>
      </c>
      <c r="R51" s="212">
        <v>13.3726</v>
      </c>
      <c r="S51" s="212">
        <v>2609.9499999999998</v>
      </c>
      <c r="T51" s="212">
        <v>15.7</v>
      </c>
      <c r="U51" s="212">
        <v>1980.33</v>
      </c>
      <c r="V51" s="213">
        <v>7.9279716006928139E-3</v>
      </c>
      <c r="W51" s="214">
        <v>94.938999999999993</v>
      </c>
      <c r="X51" s="215">
        <v>0.752673695798175</v>
      </c>
      <c r="Y51" s="215">
        <v>475.67829604156884</v>
      </c>
      <c r="Z51" s="263">
        <v>45.160421747890496</v>
      </c>
    </row>
    <row r="52" spans="1:26" s="4" customFormat="1" ht="12.75" customHeight="1" x14ac:dyDescent="0.2">
      <c r="A52" s="261"/>
      <c r="B52" s="218">
        <v>47</v>
      </c>
      <c r="C52" s="217" t="s">
        <v>189</v>
      </c>
      <c r="D52" s="218" t="s">
        <v>190</v>
      </c>
      <c r="E52" s="219">
        <v>-6.6</v>
      </c>
      <c r="F52" s="220">
        <v>1.9539999999999998E-2</v>
      </c>
      <c r="G52" s="221">
        <v>0.95</v>
      </c>
      <c r="H52" s="222">
        <v>688.8</v>
      </c>
      <c r="I52" s="223" t="s">
        <v>191</v>
      </c>
      <c r="J52" s="223" t="s">
        <v>45</v>
      </c>
      <c r="K52" s="216">
        <v>45</v>
      </c>
      <c r="L52" s="216">
        <v>1989</v>
      </c>
      <c r="M52" s="224">
        <v>26.521000000000001</v>
      </c>
      <c r="N52" s="224">
        <v>4.0289999999999999</v>
      </c>
      <c r="O52" s="224">
        <v>3.9940000000000002</v>
      </c>
      <c r="P52" s="224">
        <v>0.17599999999999999</v>
      </c>
      <c r="Q52" s="224">
        <v>3.33</v>
      </c>
      <c r="R52" s="224">
        <v>15.167999999999999</v>
      </c>
      <c r="S52" s="224">
        <v>2332.0100000000002</v>
      </c>
      <c r="T52" s="224">
        <v>18.498000000000001</v>
      </c>
      <c r="U52" s="224">
        <v>2332.0100000000002</v>
      </c>
      <c r="V52" s="225">
        <f>T52/U52</f>
        <v>7.9322129836492984E-3</v>
      </c>
      <c r="W52" s="226">
        <v>48.396000000000001</v>
      </c>
      <c r="X52" s="227">
        <f>V52*W52</f>
        <v>0.38388737955669144</v>
      </c>
      <c r="Y52" s="227">
        <f>V52*60*1000</f>
        <v>475.93277901895794</v>
      </c>
      <c r="Z52" s="262">
        <f>Y52*W52/1000</f>
        <v>23.03324277340149</v>
      </c>
    </row>
    <row r="53" spans="1:26" s="4" customFormat="1" ht="13.5" customHeight="1" x14ac:dyDescent="0.2">
      <c r="A53" s="261"/>
      <c r="B53" s="218">
        <v>48</v>
      </c>
      <c r="C53" s="205" t="s">
        <v>1153</v>
      </c>
      <c r="D53" s="206" t="s">
        <v>909</v>
      </c>
      <c r="E53" s="207">
        <v>-6.5</v>
      </c>
      <c r="F53" s="208">
        <v>1.8100000000000002E-2</v>
      </c>
      <c r="G53" s="209">
        <v>1.4280900000000003</v>
      </c>
      <c r="H53" s="210">
        <v>686</v>
      </c>
      <c r="I53" s="211" t="s">
        <v>910</v>
      </c>
      <c r="J53" s="211" t="s">
        <v>45</v>
      </c>
      <c r="K53" s="204">
        <v>45</v>
      </c>
      <c r="L53" s="204">
        <v>1975</v>
      </c>
      <c r="M53" s="212">
        <v>26.035277999999998</v>
      </c>
      <c r="N53" s="212">
        <v>3.98</v>
      </c>
      <c r="O53" s="212">
        <v>3.65</v>
      </c>
      <c r="P53" s="212">
        <v>-0.1</v>
      </c>
      <c r="Q53" s="212">
        <v>2.8616000000000001</v>
      </c>
      <c r="R53" s="212">
        <v>15.643678</v>
      </c>
      <c r="S53" s="212">
        <v>2329.6999999999998</v>
      </c>
      <c r="T53" s="212">
        <v>18.505278000000001</v>
      </c>
      <c r="U53" s="212">
        <v>2329.6999999999998</v>
      </c>
      <c r="V53" s="213">
        <v>7.9432021290294901E-3</v>
      </c>
      <c r="W53" s="214">
        <v>78.900000000000006</v>
      </c>
      <c r="X53" s="215">
        <v>0.62671864798042687</v>
      </c>
      <c r="Y53" s="215">
        <v>476.59212774176939</v>
      </c>
      <c r="Z53" s="263">
        <v>37.603118878825605</v>
      </c>
    </row>
    <row r="54" spans="1:26" s="2" customFormat="1" ht="12.75" customHeight="1" x14ac:dyDescent="0.2">
      <c r="A54" s="261"/>
      <c r="B54" s="204">
        <v>49</v>
      </c>
      <c r="C54" s="217" t="s">
        <v>1080</v>
      </c>
      <c r="D54" s="218" t="s">
        <v>1081</v>
      </c>
      <c r="E54" s="219">
        <v>-5.4</v>
      </c>
      <c r="F54" s="220">
        <v>1.6788000000000001E-2</v>
      </c>
      <c r="G54" s="221">
        <f>F54*W54</f>
        <v>1.323011916</v>
      </c>
      <c r="H54" s="222">
        <v>655.20000000000005</v>
      </c>
      <c r="I54" s="234" t="s">
        <v>1088</v>
      </c>
      <c r="J54" s="223" t="s">
        <v>45</v>
      </c>
      <c r="K54" s="235">
        <v>38</v>
      </c>
      <c r="L54" s="216">
        <v>1984</v>
      </c>
      <c r="M54" s="224">
        <f>N54+O54+P54+Q54+R54</f>
        <v>25.326945000000002</v>
      </c>
      <c r="N54" s="236">
        <v>2.2488390000000003</v>
      </c>
      <c r="O54" s="236">
        <v>5.4729179999999999</v>
      </c>
      <c r="P54" s="236">
        <v>0</v>
      </c>
      <c r="Q54" s="224">
        <v>0</v>
      </c>
      <c r="R54" s="236">
        <v>17.605188000000002</v>
      </c>
      <c r="S54" s="236">
        <v>2211.0500000000002</v>
      </c>
      <c r="T54" s="236">
        <v>17.605188000000002</v>
      </c>
      <c r="U54" s="236">
        <v>2211.0500000000002</v>
      </c>
      <c r="V54" s="225">
        <f>T54/U54</f>
        <v>7.9623653920083224E-3</v>
      </c>
      <c r="W54" s="226">
        <v>78.807000000000002</v>
      </c>
      <c r="X54" s="227">
        <f>V54*W54</f>
        <v>0.62749012944799987</v>
      </c>
      <c r="Y54" s="227">
        <f>V54*60*1000</f>
        <v>477.74192352049931</v>
      </c>
      <c r="Z54" s="262">
        <f>Y54*W54/1000</f>
        <v>37.649407766879989</v>
      </c>
    </row>
    <row r="55" spans="1:26" s="2" customFormat="1" ht="12.75" customHeight="1" x14ac:dyDescent="0.2">
      <c r="A55" s="261"/>
      <c r="B55" s="216">
        <v>50</v>
      </c>
      <c r="C55" s="205" t="s">
        <v>729</v>
      </c>
      <c r="D55" s="206" t="s">
        <v>730</v>
      </c>
      <c r="E55" s="207">
        <v>-6.2</v>
      </c>
      <c r="F55" s="208">
        <v>1.8950000000000002E-2</v>
      </c>
      <c r="G55" s="237">
        <v>1.19</v>
      </c>
      <c r="H55" s="210">
        <v>677.6</v>
      </c>
      <c r="I55" s="205" t="s">
        <v>742</v>
      </c>
      <c r="J55" s="206" t="s">
        <v>45</v>
      </c>
      <c r="K55" s="206">
        <v>60</v>
      </c>
      <c r="L55" s="206">
        <v>1980</v>
      </c>
      <c r="M55" s="212">
        <v>36.369999999999997</v>
      </c>
      <c r="N55" s="212">
        <v>5.60318</v>
      </c>
      <c r="O55" s="212">
        <v>5.8339080000000001</v>
      </c>
      <c r="P55" s="212">
        <v>5.7815999999999999E-2</v>
      </c>
      <c r="Q55" s="212">
        <v>4.4775130000000001</v>
      </c>
      <c r="R55" s="212">
        <v>20.397549999999999</v>
      </c>
      <c r="S55" s="228">
        <v>3117.83</v>
      </c>
      <c r="T55" s="212">
        <v>24.875062999999997</v>
      </c>
      <c r="U55" s="228">
        <v>3117.83</v>
      </c>
      <c r="V55" s="213">
        <v>7.9783256303262197E-3</v>
      </c>
      <c r="W55" s="214">
        <v>62.783999999999999</v>
      </c>
      <c r="X55" s="215">
        <v>0.5009111963744014</v>
      </c>
      <c r="Y55" s="215">
        <v>478.69953781957321</v>
      </c>
      <c r="Z55" s="263">
        <v>30.054671782464084</v>
      </c>
    </row>
    <row r="56" spans="1:26" s="2" customFormat="1" ht="12.75" customHeight="1" x14ac:dyDescent="0.2">
      <c r="A56" s="261"/>
      <c r="B56" s="218">
        <v>51</v>
      </c>
      <c r="C56" s="217" t="s">
        <v>992</v>
      </c>
      <c r="D56" s="218" t="s">
        <v>993</v>
      </c>
      <c r="E56" s="219">
        <v>-6.9</v>
      </c>
      <c r="F56" s="220">
        <v>1.9810000000000001E-2</v>
      </c>
      <c r="G56" s="221">
        <f>F56*W56</f>
        <v>0.86965900000000007</v>
      </c>
      <c r="H56" s="222">
        <v>697.2</v>
      </c>
      <c r="I56" s="223" t="s">
        <v>994</v>
      </c>
      <c r="J56" s="223" t="s">
        <v>818</v>
      </c>
      <c r="K56" s="216">
        <v>31</v>
      </c>
      <c r="L56" s="216" t="s">
        <v>58</v>
      </c>
      <c r="M56" s="224">
        <f>SUM(N56:R56)</f>
        <v>20.97</v>
      </c>
      <c r="N56" s="224">
        <v>3.1153</v>
      </c>
      <c r="O56" s="224">
        <v>5.4044999999999996</v>
      </c>
      <c r="P56" s="224">
        <v>9.7699999999999995E-2</v>
      </c>
      <c r="Q56" s="224">
        <v>0</v>
      </c>
      <c r="R56" s="224">
        <v>12.352499999999999</v>
      </c>
      <c r="S56" s="224">
        <v>1538.89</v>
      </c>
      <c r="T56" s="224">
        <f>R56</f>
        <v>12.352499999999999</v>
      </c>
      <c r="U56" s="224">
        <f>S56</f>
        <v>1538.89</v>
      </c>
      <c r="V56" s="225">
        <f>T56/U56</f>
        <v>8.0268895112711094E-3</v>
      </c>
      <c r="W56" s="226">
        <v>43.9</v>
      </c>
      <c r="X56" s="227">
        <f>V56*W56</f>
        <v>0.35238044954480169</v>
      </c>
      <c r="Y56" s="227">
        <f>V56*60*1000</f>
        <v>481.61337067626658</v>
      </c>
      <c r="Z56" s="262">
        <f>Y56*W56/1000</f>
        <v>21.142826972688102</v>
      </c>
    </row>
    <row r="57" spans="1:26" s="2" customFormat="1" ht="12.75" customHeight="1" x14ac:dyDescent="0.2">
      <c r="A57" s="261"/>
      <c r="B57" s="218">
        <v>52</v>
      </c>
      <c r="C57" s="205" t="s">
        <v>279</v>
      </c>
      <c r="D57" s="206" t="s">
        <v>280</v>
      </c>
      <c r="E57" s="228">
        <v>-5.4</v>
      </c>
      <c r="F57" s="229">
        <v>8.0280000000000004E-3</v>
      </c>
      <c r="G57" s="206">
        <v>0.46</v>
      </c>
      <c r="H57" s="230">
        <v>655.20000000000005</v>
      </c>
      <c r="I57" s="205" t="s">
        <v>285</v>
      </c>
      <c r="J57" s="205" t="s">
        <v>282</v>
      </c>
      <c r="K57" s="205">
        <v>28</v>
      </c>
      <c r="L57" s="204">
        <v>1975</v>
      </c>
      <c r="M57" s="228">
        <v>18.576657000000001</v>
      </c>
      <c r="N57" s="228">
        <v>2.3316569999999999</v>
      </c>
      <c r="O57" s="228">
        <v>3.5068199999999998</v>
      </c>
      <c r="P57" s="212">
        <v>0.01</v>
      </c>
      <c r="Q57" s="228">
        <v>0</v>
      </c>
      <c r="R57" s="228">
        <v>11.179537</v>
      </c>
      <c r="S57" s="228">
        <v>1586.63</v>
      </c>
      <c r="T57" s="228">
        <v>11.179537</v>
      </c>
      <c r="U57" s="228">
        <v>1392.49</v>
      </c>
      <c r="V57" s="238">
        <v>8.0284504736120189E-3</v>
      </c>
      <c r="W57" s="230">
        <v>56.898000000000003</v>
      </c>
      <c r="X57" s="230">
        <v>0.46</v>
      </c>
      <c r="Y57" s="215">
        <v>481.70702841672113</v>
      </c>
      <c r="Z57" s="263">
        <v>27.408166502854602</v>
      </c>
    </row>
    <row r="58" spans="1:26" s="2" customFormat="1" ht="12.75" customHeight="1" x14ac:dyDescent="0.2">
      <c r="A58" s="261"/>
      <c r="B58" s="204">
        <v>53</v>
      </c>
      <c r="C58" s="205" t="s">
        <v>407</v>
      </c>
      <c r="D58" s="206" t="s">
        <v>408</v>
      </c>
      <c r="E58" s="207">
        <v>-6.6</v>
      </c>
      <c r="F58" s="233">
        <v>1.8806929999999999E-2</v>
      </c>
      <c r="G58" s="209">
        <v>1.0208777742599999</v>
      </c>
      <c r="H58" s="210">
        <v>688.8</v>
      </c>
      <c r="I58" s="211" t="s">
        <v>411</v>
      </c>
      <c r="J58" s="211" t="s">
        <v>367</v>
      </c>
      <c r="K58" s="204">
        <v>40</v>
      </c>
      <c r="L58" s="204" t="s">
        <v>58</v>
      </c>
      <c r="M58" s="212">
        <v>24.238985999999997</v>
      </c>
      <c r="N58" s="212">
        <v>2.3789099999999999</v>
      </c>
      <c r="O58" s="212">
        <v>4.3165620000000002</v>
      </c>
      <c r="P58" s="212">
        <v>-0.134908</v>
      </c>
      <c r="Q58" s="212">
        <v>1.767844</v>
      </c>
      <c r="R58" s="212">
        <v>15.910577999999999</v>
      </c>
      <c r="S58" s="212">
        <v>2186.89</v>
      </c>
      <c r="T58" s="212">
        <v>17.678422000000001</v>
      </c>
      <c r="U58" s="212">
        <v>2186.89</v>
      </c>
      <c r="V58" s="213">
        <v>8.0838185734079006E-3</v>
      </c>
      <c r="W58" s="214">
        <v>54.281999999999996</v>
      </c>
      <c r="X58" s="215">
        <v>0.4388058398017276</v>
      </c>
      <c r="Y58" s="215">
        <v>485.02911440447406</v>
      </c>
      <c r="Z58" s="263">
        <v>26.328350388103658</v>
      </c>
    </row>
    <row r="59" spans="1:26" s="2" customFormat="1" ht="12.75" customHeight="1" x14ac:dyDescent="0.2">
      <c r="A59" s="261"/>
      <c r="B59" s="216">
        <v>54</v>
      </c>
      <c r="C59" s="205" t="s">
        <v>147</v>
      </c>
      <c r="D59" s="206" t="s">
        <v>148</v>
      </c>
      <c r="E59" s="207">
        <v>-4.7</v>
      </c>
      <c r="F59" s="208">
        <v>1.8579999999999999E-2</v>
      </c>
      <c r="G59" s="209">
        <v>1.0646339999999999</v>
      </c>
      <c r="H59" s="210">
        <v>635.6</v>
      </c>
      <c r="I59" s="211" t="s">
        <v>151</v>
      </c>
      <c r="J59" s="211"/>
      <c r="K59" s="204">
        <v>10</v>
      </c>
      <c r="L59" s="204">
        <v>2015</v>
      </c>
      <c r="M59" s="212">
        <v>8.1599000000000004</v>
      </c>
      <c r="N59" s="212">
        <v>1.7849999999999999</v>
      </c>
      <c r="O59" s="212">
        <v>0</v>
      </c>
      <c r="P59" s="212">
        <v>-0.1113</v>
      </c>
      <c r="Q59" s="212">
        <v>-0.2858</v>
      </c>
      <c r="R59" s="212">
        <v>6.7720000000000002</v>
      </c>
      <c r="S59" s="212">
        <v>765.37</v>
      </c>
      <c r="T59" s="212">
        <v>5.0698999999999996</v>
      </c>
      <c r="U59" s="212">
        <v>627.00199999999995</v>
      </c>
      <c r="V59" s="213">
        <v>8.0859391198114198E-3</v>
      </c>
      <c r="W59" s="214">
        <v>57.3</v>
      </c>
      <c r="X59" s="215">
        <v>0.46332431156519432</v>
      </c>
      <c r="Y59" s="215">
        <v>485.15634718868517</v>
      </c>
      <c r="Z59" s="263">
        <v>27.79945869391166</v>
      </c>
    </row>
    <row r="60" spans="1:26" s="2" customFormat="1" ht="13.5" customHeight="1" x14ac:dyDescent="0.2">
      <c r="A60" s="261"/>
      <c r="B60" s="218">
        <v>55</v>
      </c>
      <c r="C60" s="205" t="s">
        <v>685</v>
      </c>
      <c r="D60" s="206" t="s">
        <v>686</v>
      </c>
      <c r="E60" s="228">
        <v>-5.2</v>
      </c>
      <c r="F60" s="229">
        <v>1.9012000000000001E-2</v>
      </c>
      <c r="G60" s="209">
        <v>1.45688956</v>
      </c>
      <c r="H60" s="230">
        <v>649.6</v>
      </c>
      <c r="I60" s="211" t="s">
        <v>653</v>
      </c>
      <c r="J60" s="211" t="s">
        <v>367</v>
      </c>
      <c r="K60" s="204">
        <v>32</v>
      </c>
      <c r="L60" s="204">
        <v>1962</v>
      </c>
      <c r="M60" s="212">
        <v>16.454999999999998</v>
      </c>
      <c r="N60" s="212">
        <v>2.229873</v>
      </c>
      <c r="O60" s="212">
        <v>3.0223040000000001</v>
      </c>
      <c r="P60" s="212">
        <v>0</v>
      </c>
      <c r="Q60" s="212">
        <v>2.0165069999999998</v>
      </c>
      <c r="R60" s="212">
        <v>11.202822999999999</v>
      </c>
      <c r="S60" s="212">
        <v>1380.5</v>
      </c>
      <c r="T60" s="207">
        <v>11.202822999999999</v>
      </c>
      <c r="U60" s="212">
        <v>1380.5</v>
      </c>
      <c r="V60" s="213">
        <v>8.1150474465773257E-3</v>
      </c>
      <c r="W60" s="214">
        <v>76.63</v>
      </c>
      <c r="X60" s="215">
        <v>0.62185608583122043</v>
      </c>
      <c r="Y60" s="215">
        <v>486.90284679463952</v>
      </c>
      <c r="Z60" s="263">
        <v>37.311365149873218</v>
      </c>
    </row>
    <row r="61" spans="1:26" ht="12.75" customHeight="1" x14ac:dyDescent="0.2">
      <c r="A61" s="261"/>
      <c r="B61" s="218">
        <v>56</v>
      </c>
      <c r="C61" s="239" t="s">
        <v>38</v>
      </c>
      <c r="D61" s="240" t="s">
        <v>39</v>
      </c>
      <c r="E61" s="241">
        <v>-6.1142857142857103</v>
      </c>
      <c r="F61" s="242">
        <v>2.0580000000000001E-2</v>
      </c>
      <c r="G61" s="243">
        <v>1.04</v>
      </c>
      <c r="H61" s="244">
        <v>674.8</v>
      </c>
      <c r="I61" s="245" t="s">
        <v>48</v>
      </c>
      <c r="J61" s="216"/>
      <c r="K61" s="216">
        <v>62</v>
      </c>
      <c r="L61" s="216">
        <v>2007</v>
      </c>
      <c r="M61" s="224">
        <v>45.207000000000001</v>
      </c>
      <c r="N61" s="224">
        <v>10.107035</v>
      </c>
      <c r="O61" s="224">
        <v>0</v>
      </c>
      <c r="P61" s="224">
        <v>3.152965</v>
      </c>
      <c r="Q61" s="224">
        <v>0</v>
      </c>
      <c r="R61" s="224">
        <v>31.947001</v>
      </c>
      <c r="S61" s="224">
        <v>3936.72</v>
      </c>
      <c r="T61" s="224">
        <v>31.947001</v>
      </c>
      <c r="U61" s="224">
        <v>3936.72</v>
      </c>
      <c r="V61" s="246">
        <v>8.1151316324249642E-3</v>
      </c>
      <c r="W61" s="226">
        <v>50.6</v>
      </c>
      <c r="X61" s="226">
        <v>0.41062566060070321</v>
      </c>
      <c r="Y61" s="226">
        <v>486.90789794549784</v>
      </c>
      <c r="Z61" s="264">
        <v>24.637539636042192</v>
      </c>
    </row>
    <row r="62" spans="1:26" ht="12.75" customHeight="1" x14ac:dyDescent="0.2">
      <c r="A62" s="261"/>
      <c r="B62" s="204">
        <v>57</v>
      </c>
      <c r="C62" s="205" t="s">
        <v>1152</v>
      </c>
      <c r="D62" s="206" t="s">
        <v>482</v>
      </c>
      <c r="E62" s="228">
        <v>-7.1</v>
      </c>
      <c r="F62" s="229">
        <v>1.7106E-2</v>
      </c>
      <c r="G62" s="230">
        <v>1.6240265339999997</v>
      </c>
      <c r="H62" s="230">
        <v>702.8</v>
      </c>
      <c r="I62" s="211" t="s">
        <v>484</v>
      </c>
      <c r="J62" s="211" t="s">
        <v>45</v>
      </c>
      <c r="K62" s="204">
        <v>45</v>
      </c>
      <c r="L62" s="204">
        <v>1968</v>
      </c>
      <c r="M62" s="212">
        <v>22.460999999999999</v>
      </c>
      <c r="N62" s="212">
        <v>2.3319999999999999</v>
      </c>
      <c r="O62" s="212">
        <v>5.0087999999999999</v>
      </c>
      <c r="P62" s="212"/>
      <c r="Q62" s="212">
        <v>2.7216</v>
      </c>
      <c r="R62" s="212">
        <v>12.398400000000001</v>
      </c>
      <c r="S62" s="212">
        <v>1855.46</v>
      </c>
      <c r="T62" s="212">
        <v>15.12</v>
      </c>
      <c r="U62" s="212">
        <v>1855.46</v>
      </c>
      <c r="V62" s="213">
        <v>8.1489226391299185E-3</v>
      </c>
      <c r="W62" s="214">
        <v>94.938999999999993</v>
      </c>
      <c r="X62" s="215">
        <v>0.77365056643635532</v>
      </c>
      <c r="Y62" s="215">
        <v>488.9353583477951</v>
      </c>
      <c r="Z62" s="263">
        <v>46.419033986181319</v>
      </c>
    </row>
    <row r="63" spans="1:26" ht="12.75" customHeight="1" x14ac:dyDescent="0.2">
      <c r="A63" s="261"/>
      <c r="B63" s="216">
        <v>58</v>
      </c>
      <c r="C63" s="205" t="s">
        <v>407</v>
      </c>
      <c r="D63" s="206" t="s">
        <v>408</v>
      </c>
      <c r="E63" s="207">
        <v>-6.6</v>
      </c>
      <c r="F63" s="233">
        <v>1.8806929999999999E-2</v>
      </c>
      <c r="G63" s="209">
        <v>1.0208777742599999</v>
      </c>
      <c r="H63" s="210">
        <v>688.8</v>
      </c>
      <c r="I63" s="211" t="s">
        <v>410</v>
      </c>
      <c r="J63" s="211" t="s">
        <v>367</v>
      </c>
      <c r="K63" s="204">
        <v>41</v>
      </c>
      <c r="L63" s="204" t="s">
        <v>58</v>
      </c>
      <c r="M63" s="212">
        <v>25.304968000000002</v>
      </c>
      <c r="N63" s="212">
        <v>2.8836900000000001</v>
      </c>
      <c r="O63" s="212">
        <v>4.1021159999999997</v>
      </c>
      <c r="P63" s="212">
        <v>-0.129688</v>
      </c>
      <c r="Q63" s="212">
        <v>1.8448869999999999</v>
      </c>
      <c r="R63" s="212">
        <v>16.603963</v>
      </c>
      <c r="S63" s="212">
        <v>2250.75</v>
      </c>
      <c r="T63" s="212">
        <v>18.44885</v>
      </c>
      <c r="U63" s="212">
        <v>2250.75</v>
      </c>
      <c r="V63" s="213">
        <v>8.196756636676664E-3</v>
      </c>
      <c r="W63" s="214">
        <v>54.281999999999996</v>
      </c>
      <c r="X63" s="215">
        <v>0.44493634375208263</v>
      </c>
      <c r="Y63" s="215">
        <v>491.80539820059983</v>
      </c>
      <c r="Z63" s="263">
        <v>26.69618062512496</v>
      </c>
    </row>
    <row r="64" spans="1:26" ht="12.75" customHeight="1" x14ac:dyDescent="0.2">
      <c r="A64" s="261"/>
      <c r="B64" s="218">
        <v>59</v>
      </c>
      <c r="C64" s="205" t="s">
        <v>687</v>
      </c>
      <c r="D64" s="206" t="s">
        <v>688</v>
      </c>
      <c r="E64" s="207">
        <v>-6.6</v>
      </c>
      <c r="F64" s="208">
        <v>1.7299999999999999E-2</v>
      </c>
      <c r="G64" s="209">
        <v>1.1383399999999999</v>
      </c>
      <c r="H64" s="210">
        <v>688.80000000000007</v>
      </c>
      <c r="I64" s="211" t="s">
        <v>689</v>
      </c>
      <c r="J64" s="211" t="s">
        <v>45</v>
      </c>
      <c r="K64" s="204">
        <v>31</v>
      </c>
      <c r="L64" s="204" t="s">
        <v>58</v>
      </c>
      <c r="M64" s="212">
        <v>20.686839999999997</v>
      </c>
      <c r="N64" s="212">
        <v>3.246</v>
      </c>
      <c r="O64" s="212">
        <v>3.5739999999999998</v>
      </c>
      <c r="P64" s="212">
        <v>-0.39016000000000001</v>
      </c>
      <c r="Q64" s="212">
        <v>4.7048100000000002</v>
      </c>
      <c r="R64" s="212">
        <v>9.5521899999999995</v>
      </c>
      <c r="S64" s="212">
        <v>1737.18</v>
      </c>
      <c r="T64" s="212">
        <v>14.257</v>
      </c>
      <c r="U64" s="212">
        <v>1737.18</v>
      </c>
      <c r="V64" s="213">
        <v>8.2069791270910318E-3</v>
      </c>
      <c r="W64" s="214">
        <v>65.8</v>
      </c>
      <c r="X64" s="215">
        <v>0.54001922656258983</v>
      </c>
      <c r="Y64" s="215">
        <v>492.41874762546189</v>
      </c>
      <c r="Z64" s="263">
        <v>32.401153593755396</v>
      </c>
    </row>
    <row r="65" spans="1:26" ht="12.75" customHeight="1" x14ac:dyDescent="0.2">
      <c r="A65" s="261"/>
      <c r="B65" s="218">
        <v>60</v>
      </c>
      <c r="C65" s="205" t="s">
        <v>279</v>
      </c>
      <c r="D65" s="206" t="s">
        <v>280</v>
      </c>
      <c r="E65" s="228">
        <v>-5.4</v>
      </c>
      <c r="F65" s="229">
        <v>8.2570000000000005E-3</v>
      </c>
      <c r="G65" s="206">
        <v>0.47</v>
      </c>
      <c r="H65" s="230">
        <v>655.20000000000005</v>
      </c>
      <c r="I65" s="205" t="s">
        <v>286</v>
      </c>
      <c r="J65" s="205" t="s">
        <v>282</v>
      </c>
      <c r="K65" s="205">
        <v>29</v>
      </c>
      <c r="L65" s="204">
        <v>1978</v>
      </c>
      <c r="M65" s="228">
        <v>20.171384</v>
      </c>
      <c r="N65" s="228">
        <v>2.7983699999999998</v>
      </c>
      <c r="O65" s="228">
        <v>3.0424199999999999</v>
      </c>
      <c r="P65" s="212">
        <v>0.56000000000000005</v>
      </c>
      <c r="Q65" s="228">
        <v>0</v>
      </c>
      <c r="R65" s="228">
        <v>13.823090000000001</v>
      </c>
      <c r="S65" s="228">
        <v>1735.47</v>
      </c>
      <c r="T65" s="228">
        <v>13.823090000000001</v>
      </c>
      <c r="U65" s="228">
        <v>1674.01</v>
      </c>
      <c r="V65" s="238">
        <v>8.2574715802175621E-3</v>
      </c>
      <c r="W65" s="230">
        <v>56.898000000000003</v>
      </c>
      <c r="X65" s="230">
        <v>0.47</v>
      </c>
      <c r="Y65" s="215">
        <v>495.44829481305374</v>
      </c>
      <c r="Z65" s="263">
        <v>28.190017078273133</v>
      </c>
    </row>
    <row r="66" spans="1:26" ht="12.75" customHeight="1" x14ac:dyDescent="0.2">
      <c r="A66" s="261"/>
      <c r="B66" s="204">
        <v>61</v>
      </c>
      <c r="C66" s="205" t="s">
        <v>685</v>
      </c>
      <c r="D66" s="206" t="s">
        <v>686</v>
      </c>
      <c r="E66" s="228">
        <v>-5.2</v>
      </c>
      <c r="F66" s="229">
        <v>1.9012000000000001E-2</v>
      </c>
      <c r="G66" s="209">
        <v>1.45688956</v>
      </c>
      <c r="H66" s="230">
        <v>649.6</v>
      </c>
      <c r="I66" s="211" t="s">
        <v>654</v>
      </c>
      <c r="J66" s="211" t="s">
        <v>367</v>
      </c>
      <c r="K66" s="204">
        <v>40</v>
      </c>
      <c r="L66" s="204">
        <v>1981</v>
      </c>
      <c r="M66" s="212">
        <v>29.864000000000001</v>
      </c>
      <c r="N66" s="212">
        <v>4.1025929999999997</v>
      </c>
      <c r="O66" s="212">
        <v>7.0118679999999998</v>
      </c>
      <c r="P66" s="212">
        <v>0</v>
      </c>
      <c r="Q66" s="212">
        <v>3.3749189999999998</v>
      </c>
      <c r="R66" s="212">
        <v>18.749539000000002</v>
      </c>
      <c r="S66" s="212">
        <v>2265.15</v>
      </c>
      <c r="T66" s="207">
        <v>18.749539000000002</v>
      </c>
      <c r="U66" s="212">
        <v>2265.15</v>
      </c>
      <c r="V66" s="213">
        <v>8.2773939915678878E-3</v>
      </c>
      <c r="W66" s="214">
        <v>76.63</v>
      </c>
      <c r="X66" s="215">
        <v>0.63429670157384721</v>
      </c>
      <c r="Y66" s="215">
        <v>496.64363949407323</v>
      </c>
      <c r="Z66" s="263">
        <v>38.057802094430834</v>
      </c>
    </row>
    <row r="67" spans="1:26" ht="12.75" customHeight="1" x14ac:dyDescent="0.2">
      <c r="A67" s="261"/>
      <c r="B67" s="216">
        <v>62</v>
      </c>
      <c r="C67" s="217" t="s">
        <v>189</v>
      </c>
      <c r="D67" s="218" t="s">
        <v>190</v>
      </c>
      <c r="E67" s="231">
        <v>-6.6</v>
      </c>
      <c r="F67" s="220">
        <v>1.9539999999999998E-2</v>
      </c>
      <c r="G67" s="221">
        <v>0.95</v>
      </c>
      <c r="H67" s="222">
        <v>688.8</v>
      </c>
      <c r="I67" s="223" t="s">
        <v>192</v>
      </c>
      <c r="J67" s="223" t="s">
        <v>45</v>
      </c>
      <c r="K67" s="216">
        <v>31</v>
      </c>
      <c r="L67" s="216">
        <v>1987</v>
      </c>
      <c r="M67" s="224">
        <v>21.335999999999999</v>
      </c>
      <c r="N67" s="224">
        <v>2.6309999999999998</v>
      </c>
      <c r="O67" s="224">
        <v>5.47</v>
      </c>
      <c r="P67" s="224">
        <v>5.3999999999999999E-2</v>
      </c>
      <c r="Q67" s="224">
        <v>2.3820000000000001</v>
      </c>
      <c r="R67" s="224">
        <v>10.853</v>
      </c>
      <c r="S67" s="224">
        <v>1593.25</v>
      </c>
      <c r="T67" s="224">
        <v>13.234999999999999</v>
      </c>
      <c r="U67" s="224">
        <v>1593.25</v>
      </c>
      <c r="V67" s="225">
        <f>T67/U67</f>
        <v>8.306919817982112E-3</v>
      </c>
      <c r="W67" s="226">
        <v>48.396000000000001</v>
      </c>
      <c r="X67" s="227">
        <f>V67*W67</f>
        <v>0.40202169151106232</v>
      </c>
      <c r="Y67" s="227">
        <f>V67*60*1000</f>
        <v>498.41518907892674</v>
      </c>
      <c r="Z67" s="262">
        <f>Y67*W67/1000</f>
        <v>24.12130149066374</v>
      </c>
    </row>
    <row r="68" spans="1:26" ht="12.75" customHeight="1" x14ac:dyDescent="0.2">
      <c r="A68" s="261"/>
      <c r="B68" s="218">
        <v>63</v>
      </c>
      <c r="C68" s="217" t="s">
        <v>323</v>
      </c>
      <c r="D68" s="218" t="s">
        <v>324</v>
      </c>
      <c r="E68" s="219">
        <v>-5.8</v>
      </c>
      <c r="F68" s="220">
        <v>1.6835861436862869E-2</v>
      </c>
      <c r="G68" s="221">
        <f>F68*W68</f>
        <v>0.8404798746510681</v>
      </c>
      <c r="H68" s="222">
        <v>666.4</v>
      </c>
      <c r="I68" s="223" t="s">
        <v>326</v>
      </c>
      <c r="J68" s="223" t="s">
        <v>45</v>
      </c>
      <c r="K68" s="216">
        <v>60</v>
      </c>
      <c r="L68" s="216">
        <v>1963</v>
      </c>
      <c r="M68" s="224">
        <f>SUM(N68:R68)</f>
        <v>35.871000000000002</v>
      </c>
      <c r="N68" s="224">
        <v>5.0490000000000004</v>
      </c>
      <c r="O68" s="224">
        <v>6.8440000000000003</v>
      </c>
      <c r="P68" s="224">
        <v>-0.22900000000000001</v>
      </c>
      <c r="Q68" s="224"/>
      <c r="R68" s="224">
        <v>24.207000000000001</v>
      </c>
      <c r="S68" s="224">
        <v>2879.95</v>
      </c>
      <c r="T68" s="224">
        <v>24.207000000000001</v>
      </c>
      <c r="U68" s="224">
        <v>2879.95</v>
      </c>
      <c r="V68" s="225">
        <f>T68/U68</f>
        <v>8.4053542596225633E-3</v>
      </c>
      <c r="W68" s="226">
        <v>49.921999999999997</v>
      </c>
      <c r="X68" s="227">
        <f>V68*W68</f>
        <v>0.41961209534887756</v>
      </c>
      <c r="Y68" s="227">
        <f>V68*60*1000</f>
        <v>504.32125557735372</v>
      </c>
      <c r="Z68" s="262">
        <f>Y68*W68/1000</f>
        <v>25.176725720932652</v>
      </c>
    </row>
    <row r="69" spans="1:26" ht="12.75" customHeight="1" x14ac:dyDescent="0.2">
      <c r="A69" s="261"/>
      <c r="B69" s="218">
        <v>64</v>
      </c>
      <c r="C69" s="217" t="s">
        <v>992</v>
      </c>
      <c r="D69" s="218" t="s">
        <v>993</v>
      </c>
      <c r="E69" s="219">
        <v>-6.9</v>
      </c>
      <c r="F69" s="220">
        <v>1.9810000000000001E-2</v>
      </c>
      <c r="G69" s="221">
        <f>F69*W69</f>
        <v>0.86965900000000007</v>
      </c>
      <c r="H69" s="222">
        <v>697.2</v>
      </c>
      <c r="I69" s="223" t="s">
        <v>995</v>
      </c>
      <c r="J69" s="223" t="s">
        <v>818</v>
      </c>
      <c r="K69" s="216">
        <v>60</v>
      </c>
      <c r="L69" s="216" t="s">
        <v>58</v>
      </c>
      <c r="M69" s="224">
        <f>SUM(N69:R69)</f>
        <v>40.200000000000003</v>
      </c>
      <c r="N69" s="224">
        <v>5.1307999999999998</v>
      </c>
      <c r="O69" s="224">
        <v>8.9160000000000004</v>
      </c>
      <c r="P69" s="224">
        <v>-0.23480000000000001</v>
      </c>
      <c r="Q69" s="224">
        <v>0</v>
      </c>
      <c r="R69" s="224">
        <v>26.388000000000002</v>
      </c>
      <c r="S69" s="224">
        <v>3128.28</v>
      </c>
      <c r="T69" s="224">
        <f>R69</f>
        <v>26.388000000000002</v>
      </c>
      <c r="U69" s="224">
        <f>S69</f>
        <v>3128.28</v>
      </c>
      <c r="V69" s="225">
        <f>T69/U69</f>
        <v>8.435306302504891E-3</v>
      </c>
      <c r="W69" s="226">
        <v>43.9</v>
      </c>
      <c r="X69" s="227">
        <f>V69*W69</f>
        <v>0.3703099466799647</v>
      </c>
      <c r="Y69" s="227">
        <f>V69*60*1000</f>
        <v>506.11837815029349</v>
      </c>
      <c r="Z69" s="262">
        <f>Y69*W69/1000</f>
        <v>22.218596800797883</v>
      </c>
    </row>
    <row r="70" spans="1:26" ht="12.75" customHeight="1" x14ac:dyDescent="0.2">
      <c r="A70" s="261"/>
      <c r="B70" s="204">
        <v>65</v>
      </c>
      <c r="C70" s="217" t="s">
        <v>772</v>
      </c>
      <c r="D70" s="218" t="s">
        <v>773</v>
      </c>
      <c r="E70" s="231">
        <v>-6.6</v>
      </c>
      <c r="F70" s="220">
        <v>1.9578000000000002E-2</v>
      </c>
      <c r="G70" s="221">
        <v>1.1778999999999999</v>
      </c>
      <c r="H70" s="232">
        <v>688.8</v>
      </c>
      <c r="I70" s="223" t="s">
        <v>776</v>
      </c>
      <c r="J70" s="223" t="s">
        <v>45</v>
      </c>
      <c r="K70" s="216">
        <v>39</v>
      </c>
      <c r="L70" s="216">
        <v>1992</v>
      </c>
      <c r="M70" s="224">
        <v>27.579983000000002</v>
      </c>
      <c r="N70" s="224">
        <v>3.3280349999999999</v>
      </c>
      <c r="O70" s="224">
        <v>5.5517209999999997</v>
      </c>
      <c r="P70" s="224">
        <v>-0.47203600000000001</v>
      </c>
      <c r="Q70" s="224">
        <v>19.172263000000001</v>
      </c>
      <c r="R70" s="224">
        <v>0</v>
      </c>
      <c r="S70" s="224">
        <v>2267.6400000000003</v>
      </c>
      <c r="T70" s="224">
        <v>19.172263000000001</v>
      </c>
      <c r="U70" s="224">
        <v>2267.6400000000003</v>
      </c>
      <c r="V70" s="225">
        <f>T70/U70</f>
        <v>8.4547207669647736E-3</v>
      </c>
      <c r="W70" s="226">
        <v>60.167999999999999</v>
      </c>
      <c r="X70" s="227">
        <f>V70*W70</f>
        <v>0.50870363910673644</v>
      </c>
      <c r="Y70" s="227">
        <f>V70*60*1000</f>
        <v>507.28324601788643</v>
      </c>
      <c r="Z70" s="262">
        <f>Y70*W70/1000</f>
        <v>30.522218346404191</v>
      </c>
    </row>
    <row r="71" spans="1:26" ht="12.75" customHeight="1" x14ac:dyDescent="0.2">
      <c r="A71" s="261"/>
      <c r="B71" s="216">
        <v>66</v>
      </c>
      <c r="C71" s="217" t="s">
        <v>323</v>
      </c>
      <c r="D71" s="218" t="s">
        <v>324</v>
      </c>
      <c r="E71" s="219">
        <v>-5.8</v>
      </c>
      <c r="F71" s="220">
        <v>1.6835861436862869E-2</v>
      </c>
      <c r="G71" s="221">
        <f>F71*W71</f>
        <v>0.8404798746510681</v>
      </c>
      <c r="H71" s="222">
        <v>666.4</v>
      </c>
      <c r="I71" s="223" t="s">
        <v>327</v>
      </c>
      <c r="J71" s="223" t="s">
        <v>45</v>
      </c>
      <c r="K71" s="216">
        <v>54</v>
      </c>
      <c r="L71" s="216">
        <v>1984</v>
      </c>
      <c r="M71" s="224">
        <f>SUM(N71:R71)</f>
        <v>37.015000000000001</v>
      </c>
      <c r="N71" s="224">
        <v>5.202</v>
      </c>
      <c r="O71" s="224">
        <v>6.96</v>
      </c>
      <c r="P71" s="224">
        <v>-0.47499999999999998</v>
      </c>
      <c r="Q71" s="224"/>
      <c r="R71" s="224">
        <v>25.327999999999999</v>
      </c>
      <c r="S71" s="224">
        <v>2995.2</v>
      </c>
      <c r="T71" s="224">
        <v>25.327999999999999</v>
      </c>
      <c r="U71" s="224">
        <v>2995.2</v>
      </c>
      <c r="V71" s="225">
        <f>T71/U71</f>
        <v>8.4561965811965813E-3</v>
      </c>
      <c r="W71" s="226">
        <v>49.921999999999997</v>
      </c>
      <c r="X71" s="227">
        <f>V71*W71</f>
        <v>0.42215024572649573</v>
      </c>
      <c r="Y71" s="227">
        <f>V71*60*1000</f>
        <v>507.37179487179486</v>
      </c>
      <c r="Z71" s="262">
        <f>Y71*W71/1000</f>
        <v>25.329014743589742</v>
      </c>
    </row>
    <row r="72" spans="1:26" ht="12.75" customHeight="1" x14ac:dyDescent="0.2">
      <c r="A72" s="261"/>
      <c r="B72" s="218">
        <v>67</v>
      </c>
      <c r="C72" s="205" t="s">
        <v>601</v>
      </c>
      <c r="D72" s="206" t="s">
        <v>602</v>
      </c>
      <c r="E72" s="207">
        <v>-4.5999999999999996</v>
      </c>
      <c r="F72" s="208">
        <v>1.4E-2</v>
      </c>
      <c r="G72" s="209">
        <v>9.0579999999999994E-2</v>
      </c>
      <c r="H72" s="210">
        <v>632.79999999999995</v>
      </c>
      <c r="I72" s="211" t="s">
        <v>605</v>
      </c>
      <c r="J72" s="211" t="s">
        <v>604</v>
      </c>
      <c r="K72" s="204">
        <v>15</v>
      </c>
      <c r="L72" s="204">
        <v>1978</v>
      </c>
      <c r="M72" s="212">
        <v>11.399999999999999</v>
      </c>
      <c r="N72" s="212">
        <v>1.2</v>
      </c>
      <c r="O72" s="212">
        <v>3.1</v>
      </c>
      <c r="P72" s="212">
        <v>0.3</v>
      </c>
      <c r="Q72" s="212">
        <v>0</v>
      </c>
      <c r="R72" s="212">
        <v>6.8</v>
      </c>
      <c r="S72" s="212">
        <v>799.12</v>
      </c>
      <c r="T72" s="212">
        <v>6.8</v>
      </c>
      <c r="U72" s="212">
        <v>799.12</v>
      </c>
      <c r="V72" s="213">
        <v>8.5093602963259591E-3</v>
      </c>
      <c r="W72" s="214">
        <v>64.7</v>
      </c>
      <c r="X72" s="215">
        <f>V72*W72</f>
        <v>0.55055561117228957</v>
      </c>
      <c r="Y72" s="215">
        <v>510.56161777955754</v>
      </c>
      <c r="Z72" s="263">
        <f>W72*Y72/1000</f>
        <v>33.033336670337377</v>
      </c>
    </row>
    <row r="73" spans="1:26" ht="12.75" customHeight="1" x14ac:dyDescent="0.2">
      <c r="A73" s="261"/>
      <c r="B73" s="218">
        <v>68</v>
      </c>
      <c r="C73" s="205" t="s">
        <v>729</v>
      </c>
      <c r="D73" s="206" t="s">
        <v>730</v>
      </c>
      <c r="E73" s="207">
        <v>-6.2</v>
      </c>
      <c r="F73" s="208">
        <v>1.8950000000000002E-2</v>
      </c>
      <c r="G73" s="237">
        <v>1.19</v>
      </c>
      <c r="H73" s="210">
        <v>677.6</v>
      </c>
      <c r="I73" s="205" t="s">
        <v>733</v>
      </c>
      <c r="J73" s="206" t="s">
        <v>45</v>
      </c>
      <c r="K73" s="206">
        <v>50</v>
      </c>
      <c r="L73" s="206">
        <v>1978</v>
      </c>
      <c r="M73" s="212">
        <v>30.91</v>
      </c>
      <c r="N73" s="212">
        <v>3.8948200000000002</v>
      </c>
      <c r="O73" s="212">
        <v>5.1723600000000003</v>
      </c>
      <c r="P73" s="212">
        <v>-0.17182</v>
      </c>
      <c r="Q73" s="212">
        <v>3.9626359999999998</v>
      </c>
      <c r="R73" s="212">
        <v>18.05198</v>
      </c>
      <c r="S73" s="228">
        <v>2587.0500000000002</v>
      </c>
      <c r="T73" s="212">
        <v>22.014616</v>
      </c>
      <c r="U73" s="228">
        <v>2587.0500000000002</v>
      </c>
      <c r="V73" s="213">
        <v>8.5095440752981193E-3</v>
      </c>
      <c r="W73" s="214">
        <v>62.783999999999999</v>
      </c>
      <c r="X73" s="215">
        <v>0.53426321522351716</v>
      </c>
      <c r="Y73" s="215">
        <v>510.57264451788717</v>
      </c>
      <c r="Z73" s="263">
        <v>32.055792913411025</v>
      </c>
    </row>
    <row r="74" spans="1:26" ht="12.75" customHeight="1" x14ac:dyDescent="0.2">
      <c r="A74" s="261"/>
      <c r="B74" s="204">
        <v>69</v>
      </c>
      <c r="C74" s="217" t="s">
        <v>992</v>
      </c>
      <c r="D74" s="218" t="s">
        <v>993</v>
      </c>
      <c r="E74" s="219">
        <v>-6.9</v>
      </c>
      <c r="F74" s="220">
        <v>1.9810000000000001E-2</v>
      </c>
      <c r="G74" s="221">
        <f>F74*W74</f>
        <v>0.86965900000000007</v>
      </c>
      <c r="H74" s="222">
        <v>697.2</v>
      </c>
      <c r="I74" s="223" t="s">
        <v>996</v>
      </c>
      <c r="J74" s="223" t="s">
        <v>818</v>
      </c>
      <c r="K74" s="216">
        <v>45</v>
      </c>
      <c r="L74" s="216" t="s">
        <v>58</v>
      </c>
      <c r="M74" s="224">
        <f>SUM(N74:R74)</f>
        <v>28.92</v>
      </c>
      <c r="N74" s="224">
        <v>5.5263999999999998</v>
      </c>
      <c r="O74" s="224">
        <v>9.3190000000000008</v>
      </c>
      <c r="P74" s="224">
        <v>-1.8544</v>
      </c>
      <c r="Q74" s="224">
        <v>0</v>
      </c>
      <c r="R74" s="224">
        <v>15.929</v>
      </c>
      <c r="S74" s="224">
        <v>1870.08</v>
      </c>
      <c r="T74" s="224">
        <f>R74</f>
        <v>15.929</v>
      </c>
      <c r="U74" s="224">
        <f>S74</f>
        <v>1870.08</v>
      </c>
      <c r="V74" s="225">
        <f>T74/U74</f>
        <v>8.5178174195756334E-3</v>
      </c>
      <c r="W74" s="226">
        <v>43.9</v>
      </c>
      <c r="X74" s="227">
        <f>V74*W74</f>
        <v>0.37393218471937029</v>
      </c>
      <c r="Y74" s="227">
        <f>V74*60*1000</f>
        <v>511.06904517453802</v>
      </c>
      <c r="Z74" s="262">
        <f>Y74*W74/1000</f>
        <v>22.435931083162217</v>
      </c>
    </row>
    <row r="75" spans="1:26" ht="12.75" customHeight="1" x14ac:dyDescent="0.2">
      <c r="A75" s="261"/>
      <c r="B75" s="216">
        <v>70</v>
      </c>
      <c r="C75" s="205" t="s">
        <v>1153</v>
      </c>
      <c r="D75" s="206" t="s">
        <v>909</v>
      </c>
      <c r="E75" s="207">
        <v>-6.5</v>
      </c>
      <c r="F75" s="208">
        <v>1.8100000000000002E-2</v>
      </c>
      <c r="G75" s="209">
        <v>1.4280900000000003</v>
      </c>
      <c r="H75" s="230">
        <v>686</v>
      </c>
      <c r="I75" s="211" t="s">
        <v>911</v>
      </c>
      <c r="J75" s="211" t="s">
        <v>45</v>
      </c>
      <c r="K75" s="204">
        <v>45</v>
      </c>
      <c r="L75" s="204">
        <v>1986</v>
      </c>
      <c r="M75" s="212">
        <v>29.387141999999997</v>
      </c>
      <c r="N75" s="212">
        <v>4.07</v>
      </c>
      <c r="O75" s="212">
        <v>5.81</v>
      </c>
      <c r="P75" s="212">
        <v>-0.25</v>
      </c>
      <c r="Q75" s="212">
        <v>3.0551729999999999</v>
      </c>
      <c r="R75" s="212">
        <v>16.701968999999998</v>
      </c>
      <c r="S75" s="212">
        <v>2310.91</v>
      </c>
      <c r="T75" s="212">
        <v>19.757141999999998</v>
      </c>
      <c r="U75" s="212">
        <v>2310.91</v>
      </c>
      <c r="V75" s="213">
        <v>8.5495073369365321E-3</v>
      </c>
      <c r="W75" s="214">
        <v>78.900000000000006</v>
      </c>
      <c r="X75" s="215">
        <v>0.67455612888429239</v>
      </c>
      <c r="Y75" s="215">
        <v>512.97044021619183</v>
      </c>
      <c r="Z75" s="263">
        <v>40.473367733057536</v>
      </c>
    </row>
    <row r="76" spans="1:26" ht="12.75" customHeight="1" x14ac:dyDescent="0.2">
      <c r="A76" s="261"/>
      <c r="B76" s="218">
        <v>71</v>
      </c>
      <c r="C76" s="205" t="s">
        <v>1153</v>
      </c>
      <c r="D76" s="206" t="s">
        <v>909</v>
      </c>
      <c r="E76" s="207">
        <v>-6.5</v>
      </c>
      <c r="F76" s="208">
        <v>1.8100000000000002E-2</v>
      </c>
      <c r="G76" s="209">
        <v>1.4280900000000003</v>
      </c>
      <c r="H76" s="230">
        <v>686</v>
      </c>
      <c r="I76" s="211" t="s">
        <v>912</v>
      </c>
      <c r="J76" s="211" t="s">
        <v>45</v>
      </c>
      <c r="K76" s="204">
        <v>45</v>
      </c>
      <c r="L76" s="204">
        <v>1976</v>
      </c>
      <c r="M76" s="212">
        <v>26.534326999999998</v>
      </c>
      <c r="N76" s="212">
        <v>3.26</v>
      </c>
      <c r="O76" s="212">
        <v>3.76</v>
      </c>
      <c r="P76" s="212">
        <v>-0.26</v>
      </c>
      <c r="Q76" s="212">
        <v>3.0578379999999998</v>
      </c>
      <c r="R76" s="212">
        <v>16.716488999999999</v>
      </c>
      <c r="S76" s="212">
        <v>2312.85</v>
      </c>
      <c r="T76" s="212">
        <v>19.774327</v>
      </c>
      <c r="U76" s="212">
        <v>2312.85</v>
      </c>
      <c r="V76" s="213">
        <v>8.549766305640227E-3</v>
      </c>
      <c r="W76" s="214">
        <v>78.900000000000006</v>
      </c>
      <c r="X76" s="215">
        <v>0.67457656151501399</v>
      </c>
      <c r="Y76" s="215">
        <v>512.98597833841359</v>
      </c>
      <c r="Z76" s="263">
        <v>40.474593690900839</v>
      </c>
    </row>
    <row r="77" spans="1:26" ht="12.75" customHeight="1" x14ac:dyDescent="0.2">
      <c r="A77" s="261"/>
      <c r="B77" s="218">
        <v>72</v>
      </c>
      <c r="C77" s="217" t="s">
        <v>992</v>
      </c>
      <c r="D77" s="218" t="s">
        <v>993</v>
      </c>
      <c r="E77" s="219">
        <v>-6.9</v>
      </c>
      <c r="F77" s="220">
        <v>1.9810000000000001E-2</v>
      </c>
      <c r="G77" s="221">
        <f>F77*W77</f>
        <v>0.86965900000000007</v>
      </c>
      <c r="H77" s="222">
        <v>697.2</v>
      </c>
      <c r="I77" s="223" t="s">
        <v>997</v>
      </c>
      <c r="J77" s="223" t="s">
        <v>818</v>
      </c>
      <c r="K77" s="216">
        <v>12</v>
      </c>
      <c r="L77" s="216" t="s">
        <v>58</v>
      </c>
      <c r="M77" s="224">
        <f>SUM(N77:R77)</f>
        <v>9.3000000000000007</v>
      </c>
      <c r="N77" s="224">
        <v>1.3643000000000001</v>
      </c>
      <c r="O77" s="224">
        <v>1.84</v>
      </c>
      <c r="P77" s="224">
        <v>6.3700000000000007E-2</v>
      </c>
      <c r="Q77" s="224">
        <v>0</v>
      </c>
      <c r="R77" s="224">
        <v>6.032</v>
      </c>
      <c r="S77" s="224">
        <v>705.43</v>
      </c>
      <c r="T77" s="224">
        <f>R77</f>
        <v>6.032</v>
      </c>
      <c r="U77" s="224">
        <f>S77</f>
        <v>705.43</v>
      </c>
      <c r="V77" s="225">
        <f>T77/U77</f>
        <v>8.5508129793175798E-3</v>
      </c>
      <c r="W77" s="226">
        <v>43.9</v>
      </c>
      <c r="X77" s="227">
        <f>V77*W77</f>
        <v>0.37538068979204176</v>
      </c>
      <c r="Y77" s="227">
        <f>V77*60*1000</f>
        <v>513.0487787590547</v>
      </c>
      <c r="Z77" s="262">
        <f>Y77*W77/1000</f>
        <v>22.522841387522501</v>
      </c>
    </row>
    <row r="78" spans="1:26" ht="12.75" customHeight="1" x14ac:dyDescent="0.2">
      <c r="A78" s="261"/>
      <c r="B78" s="204">
        <v>73</v>
      </c>
      <c r="C78" s="205" t="s">
        <v>407</v>
      </c>
      <c r="D78" s="206" t="s">
        <v>408</v>
      </c>
      <c r="E78" s="207">
        <v>-6.6</v>
      </c>
      <c r="F78" s="233">
        <v>1.8806929999999999E-2</v>
      </c>
      <c r="G78" s="209">
        <v>1.0208777742599999</v>
      </c>
      <c r="H78" s="210">
        <v>688.8</v>
      </c>
      <c r="I78" s="211" t="s">
        <v>412</v>
      </c>
      <c r="J78" s="211" t="s">
        <v>367</v>
      </c>
      <c r="K78" s="204">
        <v>25</v>
      </c>
      <c r="L78" s="204" t="s">
        <v>58</v>
      </c>
      <c r="M78" s="212">
        <v>11.869979000000001</v>
      </c>
      <c r="N78" s="212">
        <v>1.9385699999999999</v>
      </c>
      <c r="O78" s="212">
        <v>1.4526570000000001</v>
      </c>
      <c r="P78" s="212">
        <v>0.15243100000000001</v>
      </c>
      <c r="Q78" s="212">
        <v>0.83263399999999999</v>
      </c>
      <c r="R78" s="212">
        <v>7.4936870000000004</v>
      </c>
      <c r="S78" s="212">
        <v>971.5</v>
      </c>
      <c r="T78" s="212">
        <v>8.3263210000000001</v>
      </c>
      <c r="U78" s="212">
        <v>971.5</v>
      </c>
      <c r="V78" s="213">
        <v>8.5705826042202782E-3</v>
      </c>
      <c r="W78" s="214">
        <v>54.281999999999996</v>
      </c>
      <c r="X78" s="215">
        <v>0.46522836492228509</v>
      </c>
      <c r="Y78" s="215">
        <v>514.23495625321664</v>
      </c>
      <c r="Z78" s="263">
        <v>27.913701895337105</v>
      </c>
    </row>
    <row r="79" spans="1:26" ht="12.75" customHeight="1" x14ac:dyDescent="0.2">
      <c r="A79" s="261"/>
      <c r="B79" s="216">
        <v>74</v>
      </c>
      <c r="C79" s="205" t="s">
        <v>431</v>
      </c>
      <c r="D79" s="206" t="s">
        <v>432</v>
      </c>
      <c r="E79" s="207">
        <v>-6.9</v>
      </c>
      <c r="F79" s="208">
        <v>2.498218E-2</v>
      </c>
      <c r="G79" s="209">
        <v>1.6910437642</v>
      </c>
      <c r="H79" s="210">
        <v>697.2</v>
      </c>
      <c r="I79" s="211" t="s">
        <v>433</v>
      </c>
      <c r="J79" s="211" t="s">
        <v>45</v>
      </c>
      <c r="K79" s="204">
        <v>20</v>
      </c>
      <c r="L79" s="204">
        <v>1983</v>
      </c>
      <c r="M79" s="212">
        <v>14.36</v>
      </c>
      <c r="N79" s="212">
        <v>1.407624</v>
      </c>
      <c r="O79" s="212">
        <v>3.0360909999999999</v>
      </c>
      <c r="P79" s="212">
        <v>7.1375999999999995E-2</v>
      </c>
      <c r="Q79" s="212">
        <v>1.772084</v>
      </c>
      <c r="R79" s="212">
        <v>8.0728249999999999</v>
      </c>
      <c r="S79" s="212">
        <v>1143.9000000000001</v>
      </c>
      <c r="T79" s="212">
        <v>9.8449089999999995</v>
      </c>
      <c r="U79" s="212">
        <v>1148.42</v>
      </c>
      <c r="V79" s="213">
        <v>8.5725683983211703E-3</v>
      </c>
      <c r="W79" s="214">
        <v>67.69</v>
      </c>
      <c r="X79" s="215">
        <v>0.58027715488235998</v>
      </c>
      <c r="Y79" s="215">
        <v>514.35410389927029</v>
      </c>
      <c r="Z79" s="263">
        <v>34.816629292941599</v>
      </c>
    </row>
    <row r="80" spans="1:26" ht="12.75" customHeight="1" x14ac:dyDescent="0.2">
      <c r="A80" s="261"/>
      <c r="B80" s="218">
        <v>75</v>
      </c>
      <c r="C80" s="205" t="s">
        <v>407</v>
      </c>
      <c r="D80" s="206" t="s">
        <v>408</v>
      </c>
      <c r="E80" s="207">
        <v>-6.6</v>
      </c>
      <c r="F80" s="233">
        <v>1.8806929999999999E-2</v>
      </c>
      <c r="G80" s="209">
        <v>1.0208777742599999</v>
      </c>
      <c r="H80" s="210">
        <v>688.8</v>
      </c>
      <c r="I80" s="211" t="s">
        <v>413</v>
      </c>
      <c r="J80" s="211" t="s">
        <v>367</v>
      </c>
      <c r="K80" s="204">
        <v>40</v>
      </c>
      <c r="L80" s="204" t="s">
        <v>58</v>
      </c>
      <c r="M80" s="212">
        <v>27.526983999999999</v>
      </c>
      <c r="N80" s="212">
        <v>3.0125700000000002</v>
      </c>
      <c r="O80" s="212">
        <v>5.6214870000000001</v>
      </c>
      <c r="P80" s="212">
        <v>-0.25857000000000002</v>
      </c>
      <c r="Q80" s="212">
        <v>1.915152</v>
      </c>
      <c r="R80" s="212">
        <v>17.236345</v>
      </c>
      <c r="S80" s="212">
        <v>2233.8000000000002</v>
      </c>
      <c r="T80" s="212">
        <v>19.151496999999999</v>
      </c>
      <c r="U80" s="212">
        <v>2233.8000000000002</v>
      </c>
      <c r="V80" s="213">
        <v>8.5735056853791739E-3</v>
      </c>
      <c r="W80" s="214">
        <v>54.281999999999996</v>
      </c>
      <c r="X80" s="215">
        <v>0.46538703561375228</v>
      </c>
      <c r="Y80" s="215">
        <v>514.41034112275042</v>
      </c>
      <c r="Z80" s="263">
        <v>27.923222136825139</v>
      </c>
    </row>
    <row r="81" spans="1:26" ht="12.75" customHeight="1" x14ac:dyDescent="0.2">
      <c r="A81" s="261"/>
      <c r="B81" s="218">
        <v>76</v>
      </c>
      <c r="C81" s="217" t="s">
        <v>555</v>
      </c>
      <c r="D81" s="218" t="s">
        <v>556</v>
      </c>
      <c r="E81" s="219">
        <v>-7.4</v>
      </c>
      <c r="F81" s="220">
        <v>1.443E-2</v>
      </c>
      <c r="G81" s="221">
        <v>0.98</v>
      </c>
      <c r="H81" s="222">
        <v>711.2</v>
      </c>
      <c r="I81" s="223" t="s">
        <v>557</v>
      </c>
      <c r="J81" s="223" t="s">
        <v>558</v>
      </c>
      <c r="K81" s="216">
        <v>40</v>
      </c>
      <c r="L81" s="216">
        <v>1989</v>
      </c>
      <c r="M81" s="224">
        <v>28.792999999999999</v>
      </c>
      <c r="N81" s="224">
        <v>3</v>
      </c>
      <c r="O81" s="224">
        <v>7.0759999999999996</v>
      </c>
      <c r="P81" s="224">
        <v>0.06</v>
      </c>
      <c r="Q81" s="224"/>
      <c r="R81" s="224">
        <v>18.657</v>
      </c>
      <c r="S81" s="224">
        <v>2171.5</v>
      </c>
      <c r="T81" s="224">
        <v>18.657</v>
      </c>
      <c r="U81" s="224">
        <v>2171.5</v>
      </c>
      <c r="V81" s="225">
        <f>T81/U81</f>
        <v>8.591756850103615E-3</v>
      </c>
      <c r="W81" s="226">
        <v>67.900000000000006</v>
      </c>
      <c r="X81" s="227">
        <f>V81*W81</f>
        <v>0.58338029012203552</v>
      </c>
      <c r="Y81" s="227">
        <f>V81*60*1000</f>
        <v>515.50541100621695</v>
      </c>
      <c r="Z81" s="262">
        <f>Y81*W81/1000</f>
        <v>35.002817407322134</v>
      </c>
    </row>
    <row r="82" spans="1:26" ht="12.75" customHeight="1" x14ac:dyDescent="0.2">
      <c r="A82" s="261"/>
      <c r="B82" s="204">
        <v>77</v>
      </c>
      <c r="C82" s="217" t="s">
        <v>520</v>
      </c>
      <c r="D82" s="218" t="s">
        <v>521</v>
      </c>
      <c r="E82" s="219">
        <v>-5</v>
      </c>
      <c r="F82" s="220">
        <v>2.1100000000000001E-2</v>
      </c>
      <c r="G82" s="221">
        <f>F82*W82</f>
        <v>1.11619</v>
      </c>
      <c r="H82" s="222">
        <v>644</v>
      </c>
      <c r="I82" s="223" t="s">
        <v>524</v>
      </c>
      <c r="J82" s="223" t="s">
        <v>525</v>
      </c>
      <c r="K82" s="216">
        <v>36</v>
      </c>
      <c r="L82" s="216">
        <v>1983</v>
      </c>
      <c r="M82" s="224">
        <v>35.326000000000001</v>
      </c>
      <c r="N82" s="224">
        <v>4.0570000000000004</v>
      </c>
      <c r="O82" s="224">
        <v>10.499000000000001</v>
      </c>
      <c r="P82" s="224">
        <v>-1.101</v>
      </c>
      <c r="Q82" s="224">
        <v>3.9369999999999998</v>
      </c>
      <c r="R82" s="224">
        <v>17.934000000000001</v>
      </c>
      <c r="S82" s="224">
        <v>2073.62</v>
      </c>
      <c r="T82" s="224">
        <v>17.934000000000001</v>
      </c>
      <c r="U82" s="224">
        <v>2073.62</v>
      </c>
      <c r="V82" s="225">
        <f>T82/U82</f>
        <v>8.6486434351520543E-3</v>
      </c>
      <c r="W82" s="226">
        <v>52.9</v>
      </c>
      <c r="X82" s="227">
        <f>V82*W82</f>
        <v>0.45751323771954366</v>
      </c>
      <c r="Y82" s="227">
        <f>V82*60*1000</f>
        <v>518.91860610912317</v>
      </c>
      <c r="Z82" s="262">
        <f>Y82*W82/1000</f>
        <v>27.450794263172615</v>
      </c>
    </row>
    <row r="83" spans="1:26" ht="12.75" customHeight="1" x14ac:dyDescent="0.2">
      <c r="A83" s="261"/>
      <c r="B83" s="216">
        <v>78</v>
      </c>
      <c r="C83" s="217" t="s">
        <v>992</v>
      </c>
      <c r="D83" s="218" t="s">
        <v>993</v>
      </c>
      <c r="E83" s="219">
        <v>-6.9</v>
      </c>
      <c r="F83" s="220">
        <v>1.9810000000000001E-2</v>
      </c>
      <c r="G83" s="221">
        <f>F83*W83</f>
        <v>0.86965900000000007</v>
      </c>
      <c r="H83" s="222">
        <v>697.2</v>
      </c>
      <c r="I83" s="223" t="s">
        <v>998</v>
      </c>
      <c r="J83" s="223" t="s">
        <v>818</v>
      </c>
      <c r="K83" s="216">
        <v>55</v>
      </c>
      <c r="L83" s="216" t="s">
        <v>58</v>
      </c>
      <c r="M83" s="224">
        <f>SUM(N83:R83)</f>
        <v>37.049999999999997</v>
      </c>
      <c r="N83" s="224">
        <v>4.8766999999999996</v>
      </c>
      <c r="O83" s="224">
        <v>10.935</v>
      </c>
      <c r="P83" s="224">
        <v>-0.43969999999999998</v>
      </c>
      <c r="Q83" s="224">
        <v>0</v>
      </c>
      <c r="R83" s="224">
        <v>21.678000000000001</v>
      </c>
      <c r="S83" s="224">
        <v>2498.02</v>
      </c>
      <c r="T83" s="224">
        <f>R83</f>
        <v>21.678000000000001</v>
      </c>
      <c r="U83" s="224">
        <f>S83</f>
        <v>2498.02</v>
      </c>
      <c r="V83" s="225">
        <f>T83/U83</f>
        <v>8.6780730338428032E-3</v>
      </c>
      <c r="W83" s="226">
        <v>43.9</v>
      </c>
      <c r="X83" s="227">
        <f>V83*W83</f>
        <v>0.38096740618569908</v>
      </c>
      <c r="Y83" s="227">
        <f>V83*60*1000</f>
        <v>520.68438203056826</v>
      </c>
      <c r="Z83" s="262">
        <f>Y83*W83/1000</f>
        <v>22.858044371141947</v>
      </c>
    </row>
    <row r="84" spans="1:26" ht="12.75" customHeight="1" x14ac:dyDescent="0.2">
      <c r="A84" s="261"/>
      <c r="B84" s="218">
        <v>79</v>
      </c>
      <c r="C84" s="217" t="s">
        <v>1080</v>
      </c>
      <c r="D84" s="218" t="s">
        <v>1081</v>
      </c>
      <c r="E84" s="219">
        <v>-5.4</v>
      </c>
      <c r="F84" s="220">
        <v>1.6788000000000001E-2</v>
      </c>
      <c r="G84" s="221">
        <f>F84*W84</f>
        <v>1.323011916</v>
      </c>
      <c r="H84" s="222">
        <v>655.20000000000005</v>
      </c>
      <c r="I84" s="234" t="s">
        <v>1089</v>
      </c>
      <c r="J84" s="223" t="s">
        <v>45</v>
      </c>
      <c r="K84" s="235">
        <v>35</v>
      </c>
      <c r="L84" s="216">
        <v>1972</v>
      </c>
      <c r="M84" s="224">
        <f>N84+O84+P84+Q84+R84</f>
        <v>17.761133999999998</v>
      </c>
      <c r="N84" s="236">
        <v>2.115002</v>
      </c>
      <c r="O84" s="236">
        <v>2.974615</v>
      </c>
      <c r="P84" s="236">
        <v>0</v>
      </c>
      <c r="Q84" s="224">
        <v>0</v>
      </c>
      <c r="R84" s="236">
        <v>12.671517</v>
      </c>
      <c r="S84" s="236">
        <v>1482.2</v>
      </c>
      <c r="T84" s="236">
        <v>12.671517</v>
      </c>
      <c r="U84" s="236">
        <v>1457.75</v>
      </c>
      <c r="V84" s="225">
        <f>T84/U84</f>
        <v>8.6925172354656143E-3</v>
      </c>
      <c r="W84" s="226">
        <v>78.807000000000002</v>
      </c>
      <c r="X84" s="227">
        <f>V84*W84</f>
        <v>0.68503120577533871</v>
      </c>
      <c r="Y84" s="227">
        <f>V84*60*1000</f>
        <v>521.55103412793687</v>
      </c>
      <c r="Z84" s="262">
        <f>Y84*W84/1000</f>
        <v>41.101872346520324</v>
      </c>
    </row>
    <row r="85" spans="1:26" ht="12.75" customHeight="1" x14ac:dyDescent="0.2">
      <c r="A85" s="261"/>
      <c r="B85" s="218">
        <v>80</v>
      </c>
      <c r="C85" s="205" t="s">
        <v>1152</v>
      </c>
      <c r="D85" s="206" t="s">
        <v>482</v>
      </c>
      <c r="E85" s="228">
        <v>-7.1</v>
      </c>
      <c r="F85" s="229">
        <v>1.7106E-2</v>
      </c>
      <c r="G85" s="230">
        <v>1.6240265339999997</v>
      </c>
      <c r="H85" s="230">
        <v>702.8</v>
      </c>
      <c r="I85" s="211" t="s">
        <v>489</v>
      </c>
      <c r="J85" s="211" t="s">
        <v>45</v>
      </c>
      <c r="K85" s="204">
        <v>45</v>
      </c>
      <c r="L85" s="204">
        <v>1976</v>
      </c>
      <c r="M85" s="212">
        <v>28.347000000000001</v>
      </c>
      <c r="N85" s="212">
        <v>2.4140000000000001</v>
      </c>
      <c r="O85" s="212">
        <v>5.7548000000000004</v>
      </c>
      <c r="P85" s="212"/>
      <c r="Q85" s="212">
        <v>3.6320999999999999</v>
      </c>
      <c r="R85" s="212">
        <v>16.546299999999999</v>
      </c>
      <c r="S85" s="212">
        <v>2313.9</v>
      </c>
      <c r="T85" s="212">
        <v>20.1784</v>
      </c>
      <c r="U85" s="212">
        <v>2313.9</v>
      </c>
      <c r="V85" s="213">
        <v>8.720515147586325E-3</v>
      </c>
      <c r="W85" s="214">
        <v>94.938999999999993</v>
      </c>
      <c r="X85" s="215">
        <v>0.82791698759669807</v>
      </c>
      <c r="Y85" s="215">
        <v>523.23090885517956</v>
      </c>
      <c r="Z85" s="263">
        <v>49.675019255801892</v>
      </c>
    </row>
    <row r="86" spans="1:26" ht="12.75" customHeight="1" x14ac:dyDescent="0.2">
      <c r="A86" s="261"/>
      <c r="B86" s="204">
        <v>81</v>
      </c>
      <c r="C86" s="205" t="s">
        <v>279</v>
      </c>
      <c r="D86" s="206" t="s">
        <v>280</v>
      </c>
      <c r="E86" s="228">
        <v>-5.4</v>
      </c>
      <c r="F86" s="229">
        <v>8.7410000000000005E-3</v>
      </c>
      <c r="G86" s="206">
        <v>0.5</v>
      </c>
      <c r="H86" s="230">
        <v>655.20000000000005</v>
      </c>
      <c r="I86" s="205" t="s">
        <v>287</v>
      </c>
      <c r="J86" s="205" t="s">
        <v>46</v>
      </c>
      <c r="K86" s="205">
        <v>9</v>
      </c>
      <c r="L86" s="204">
        <v>1994</v>
      </c>
      <c r="M86" s="228">
        <v>10.954139</v>
      </c>
      <c r="N86" s="228">
        <v>1.197139</v>
      </c>
      <c r="O86" s="228">
        <v>1.1686700000000001</v>
      </c>
      <c r="P86" s="212">
        <v>0.1288</v>
      </c>
      <c r="Q86" s="228">
        <v>0</v>
      </c>
      <c r="R86" s="228">
        <v>8.5883299999999991</v>
      </c>
      <c r="S86" s="228">
        <v>1100.6500000000001</v>
      </c>
      <c r="T86" s="228">
        <v>8.5883299999999991</v>
      </c>
      <c r="U86" s="228">
        <v>982.46</v>
      </c>
      <c r="V86" s="238">
        <v>8.7416586934837021E-3</v>
      </c>
      <c r="W86" s="230">
        <v>56.898000000000003</v>
      </c>
      <c r="X86" s="230">
        <v>0.5</v>
      </c>
      <c r="Y86" s="215">
        <v>524.49952160902217</v>
      </c>
      <c r="Z86" s="263">
        <v>29.842973780510146</v>
      </c>
    </row>
    <row r="87" spans="1:26" ht="12.75" customHeight="1" x14ac:dyDescent="0.2">
      <c r="A87" s="261"/>
      <c r="B87" s="216">
        <v>82</v>
      </c>
      <c r="C87" s="205" t="s">
        <v>1153</v>
      </c>
      <c r="D87" s="206" t="s">
        <v>909</v>
      </c>
      <c r="E87" s="207">
        <v>-6.5</v>
      </c>
      <c r="F87" s="208">
        <v>1.8100000000000002E-2</v>
      </c>
      <c r="G87" s="209">
        <v>1.4280900000000003</v>
      </c>
      <c r="H87" s="230">
        <v>686</v>
      </c>
      <c r="I87" s="211" t="s">
        <v>913</v>
      </c>
      <c r="J87" s="211" t="s">
        <v>45</v>
      </c>
      <c r="K87" s="204">
        <v>13</v>
      </c>
      <c r="L87" s="204">
        <v>1970</v>
      </c>
      <c r="M87" s="212">
        <v>6.798712000000001</v>
      </c>
      <c r="N87" s="212">
        <v>0</v>
      </c>
      <c r="O87" s="212">
        <v>0</v>
      </c>
      <c r="P87" s="212">
        <v>0</v>
      </c>
      <c r="Q87" s="212">
        <v>1.0513440000000001</v>
      </c>
      <c r="R87" s="212">
        <v>5.7473680000000007</v>
      </c>
      <c r="S87" s="212">
        <v>829.09</v>
      </c>
      <c r="T87" s="212">
        <v>6.798712000000001</v>
      </c>
      <c r="U87" s="212">
        <v>776.93</v>
      </c>
      <c r="V87" s="213">
        <v>8.7507394488563987E-3</v>
      </c>
      <c r="W87" s="214">
        <v>78.900000000000006</v>
      </c>
      <c r="X87" s="215">
        <v>0.69043334251476995</v>
      </c>
      <c r="Y87" s="215">
        <v>525.04436693138393</v>
      </c>
      <c r="Z87" s="263">
        <v>41.426000550886194</v>
      </c>
    </row>
    <row r="88" spans="1:26" ht="12.75" customHeight="1" x14ac:dyDescent="0.2">
      <c r="A88" s="261"/>
      <c r="B88" s="218">
        <v>83</v>
      </c>
      <c r="C88" s="217" t="s">
        <v>323</v>
      </c>
      <c r="D88" s="218" t="s">
        <v>324</v>
      </c>
      <c r="E88" s="219">
        <v>-5.8</v>
      </c>
      <c r="F88" s="220">
        <v>1.6835861436862869E-2</v>
      </c>
      <c r="G88" s="221">
        <f>F88*W88</f>
        <v>0.8404798746510681</v>
      </c>
      <c r="H88" s="222">
        <v>666.4</v>
      </c>
      <c r="I88" s="223" t="s">
        <v>328</v>
      </c>
      <c r="J88" s="223" t="s">
        <v>45</v>
      </c>
      <c r="K88" s="216">
        <v>60</v>
      </c>
      <c r="L88" s="216">
        <v>1971</v>
      </c>
      <c r="M88" s="224">
        <f>SUM(N88:R88)</f>
        <v>32.034999999999997</v>
      </c>
      <c r="N88" s="224">
        <v>5.2530000000000001</v>
      </c>
      <c r="O88" s="224">
        <v>5.6210000000000004</v>
      </c>
      <c r="P88" s="224">
        <v>-2.4809999999999999</v>
      </c>
      <c r="Q88" s="224"/>
      <c r="R88" s="224">
        <v>23.641999999999999</v>
      </c>
      <c r="S88" s="224">
        <v>2701.22</v>
      </c>
      <c r="T88" s="224">
        <v>23.641999999999999</v>
      </c>
      <c r="U88" s="224">
        <v>2701.22</v>
      </c>
      <c r="V88" s="225">
        <f>T88/U88</f>
        <v>8.7523415345658641E-3</v>
      </c>
      <c r="W88" s="226">
        <v>49.921999999999997</v>
      </c>
      <c r="X88" s="227">
        <f>V88*W88</f>
        <v>0.43693439408859702</v>
      </c>
      <c r="Y88" s="227">
        <f>V88*60*1000</f>
        <v>525.1404920739518</v>
      </c>
      <c r="Z88" s="262">
        <f>Y88*W88/1000</f>
        <v>26.21606364531582</v>
      </c>
    </row>
    <row r="89" spans="1:26" ht="12.75" customHeight="1" x14ac:dyDescent="0.2">
      <c r="A89" s="261"/>
      <c r="B89" s="218">
        <v>84</v>
      </c>
      <c r="C89" s="217" t="s">
        <v>772</v>
      </c>
      <c r="D89" s="218" t="s">
        <v>773</v>
      </c>
      <c r="E89" s="231">
        <v>-6.6</v>
      </c>
      <c r="F89" s="220">
        <v>1.9578000000000002E-2</v>
      </c>
      <c r="G89" s="221">
        <v>1.1778999999999999</v>
      </c>
      <c r="H89" s="232">
        <v>688.8</v>
      </c>
      <c r="I89" s="223" t="s">
        <v>777</v>
      </c>
      <c r="J89" s="223" t="s">
        <v>45</v>
      </c>
      <c r="K89" s="216">
        <v>12</v>
      </c>
      <c r="L89" s="216">
        <v>1959</v>
      </c>
      <c r="M89" s="224">
        <v>7.2180039999999996</v>
      </c>
      <c r="N89" s="224">
        <v>0.62892000000000003</v>
      </c>
      <c r="O89" s="224">
        <v>1.956528</v>
      </c>
      <c r="P89" s="224">
        <v>-0.16991999999999999</v>
      </c>
      <c r="Q89" s="224">
        <v>1.5848199999999999</v>
      </c>
      <c r="R89" s="224">
        <v>3.2176559999999998</v>
      </c>
      <c r="S89" s="224">
        <v>548.53</v>
      </c>
      <c r="T89" s="224">
        <v>4.8024759999999995</v>
      </c>
      <c r="U89" s="224">
        <v>548.53</v>
      </c>
      <c r="V89" s="225">
        <f>T89/U89</f>
        <v>8.7551747397589912E-3</v>
      </c>
      <c r="W89" s="226">
        <v>60.167999999999999</v>
      </c>
      <c r="X89" s="227">
        <f>V89*W89</f>
        <v>0.526781353741819</v>
      </c>
      <c r="Y89" s="227">
        <f>V89*60*1000</f>
        <v>525.31048438553955</v>
      </c>
      <c r="Z89" s="262">
        <f>Y89*W89/1000</f>
        <v>31.606881224509142</v>
      </c>
    </row>
    <row r="90" spans="1:26" ht="12.75" customHeight="1" x14ac:dyDescent="0.2">
      <c r="A90" s="261"/>
      <c r="B90" s="204">
        <v>85</v>
      </c>
      <c r="C90" s="217" t="s">
        <v>323</v>
      </c>
      <c r="D90" s="218" t="s">
        <v>324</v>
      </c>
      <c r="E90" s="219">
        <v>-5.8</v>
      </c>
      <c r="F90" s="220">
        <v>1.6835861436862869E-2</v>
      </c>
      <c r="G90" s="221">
        <f>F90*W90</f>
        <v>0.8404798746510681</v>
      </c>
      <c r="H90" s="222">
        <v>666.4</v>
      </c>
      <c r="I90" s="223" t="s">
        <v>329</v>
      </c>
      <c r="J90" s="223" t="s">
        <v>45</v>
      </c>
      <c r="K90" s="216">
        <v>60</v>
      </c>
      <c r="L90" s="216">
        <v>1963</v>
      </c>
      <c r="M90" s="224">
        <f>SUM(N90:R90)</f>
        <v>34.588999999999999</v>
      </c>
      <c r="N90" s="224">
        <v>4.1310000000000002</v>
      </c>
      <c r="O90" s="224">
        <v>5.4219999999999997</v>
      </c>
      <c r="P90" s="224">
        <v>-0.45800000000000002</v>
      </c>
      <c r="Q90" s="224"/>
      <c r="R90" s="224">
        <v>25.494</v>
      </c>
      <c r="S90" s="224">
        <v>2908.86</v>
      </c>
      <c r="T90" s="224">
        <v>25.494</v>
      </c>
      <c r="U90" s="224">
        <v>2908.86</v>
      </c>
      <c r="V90" s="225">
        <f>T90/U90</f>
        <v>8.7642581629916866E-3</v>
      </c>
      <c r="W90" s="226">
        <v>49.921999999999997</v>
      </c>
      <c r="X90" s="227">
        <f>V90*W90</f>
        <v>0.43752929601287094</v>
      </c>
      <c r="Y90" s="227">
        <f>V90*60*1000</f>
        <v>525.85548977950111</v>
      </c>
      <c r="Z90" s="262">
        <f>Y90*W90/1000</f>
        <v>26.251757760772254</v>
      </c>
    </row>
    <row r="91" spans="1:26" ht="12.75" customHeight="1" x14ac:dyDescent="0.2">
      <c r="A91" s="261"/>
      <c r="B91" s="216">
        <v>86</v>
      </c>
      <c r="C91" s="217" t="s">
        <v>772</v>
      </c>
      <c r="D91" s="218" t="s">
        <v>773</v>
      </c>
      <c r="E91" s="231">
        <v>-6.6</v>
      </c>
      <c r="F91" s="220">
        <v>1.9578000000000002E-2</v>
      </c>
      <c r="G91" s="221">
        <v>1.1778999999999999</v>
      </c>
      <c r="H91" s="232">
        <v>688.8</v>
      </c>
      <c r="I91" s="223" t="s">
        <v>778</v>
      </c>
      <c r="J91" s="223" t="s">
        <v>45</v>
      </c>
      <c r="K91" s="216">
        <v>32</v>
      </c>
      <c r="L91" s="216">
        <v>1964</v>
      </c>
      <c r="M91" s="224">
        <v>16.590964</v>
      </c>
      <c r="N91" s="224">
        <v>1.5723</v>
      </c>
      <c r="O91" s="224">
        <v>4.2410560000000004</v>
      </c>
      <c r="P91" s="224">
        <v>5.9698000000000001E-2</v>
      </c>
      <c r="Q91" s="224">
        <v>3.5369220000000001</v>
      </c>
      <c r="R91" s="224">
        <v>7.1809880000000001</v>
      </c>
      <c r="S91" s="224">
        <v>1222.47</v>
      </c>
      <c r="T91" s="224">
        <v>10.71791</v>
      </c>
      <c r="U91" s="224">
        <v>1222.47</v>
      </c>
      <c r="V91" s="225">
        <f>T91/U91</f>
        <v>8.7674216954199274E-3</v>
      </c>
      <c r="W91" s="226">
        <v>60.167999999999999</v>
      </c>
      <c r="X91" s="227">
        <f>V91*W91</f>
        <v>0.52751822857002617</v>
      </c>
      <c r="Y91" s="227">
        <f>V91*60*1000</f>
        <v>526.0453017251956</v>
      </c>
      <c r="Z91" s="262">
        <f>Y91*W91/1000</f>
        <v>31.651093714201568</v>
      </c>
    </row>
    <row r="92" spans="1:26" ht="12.75" customHeight="1" x14ac:dyDescent="0.2">
      <c r="A92" s="261"/>
      <c r="B92" s="218">
        <v>87</v>
      </c>
      <c r="C92" s="205" t="s">
        <v>105</v>
      </c>
      <c r="D92" s="206" t="s">
        <v>106</v>
      </c>
      <c r="E92" s="207">
        <v>-5.8</v>
      </c>
      <c r="F92" s="208">
        <v>0.02</v>
      </c>
      <c r="G92" s="209">
        <v>1.226</v>
      </c>
      <c r="H92" s="210">
        <v>666.4</v>
      </c>
      <c r="I92" s="211" t="s">
        <v>111</v>
      </c>
      <c r="J92" s="211"/>
      <c r="K92" s="204">
        <v>86</v>
      </c>
      <c r="L92" s="204">
        <v>2006</v>
      </c>
      <c r="M92" s="212">
        <v>58.15</v>
      </c>
      <c r="N92" s="212">
        <v>12.82038</v>
      </c>
      <c r="O92" s="212">
        <v>1.075008</v>
      </c>
      <c r="P92" s="212">
        <v>0</v>
      </c>
      <c r="Q92" s="212">
        <v>0</v>
      </c>
      <c r="R92" s="212">
        <v>44.254578000000002</v>
      </c>
      <c r="S92" s="212">
        <v>5046.72</v>
      </c>
      <c r="T92" s="212">
        <v>44.254578000000002</v>
      </c>
      <c r="U92" s="212">
        <v>5046.72</v>
      </c>
      <c r="V92" s="213">
        <v>8.7689782670724754E-3</v>
      </c>
      <c r="W92" s="214">
        <v>61.3</v>
      </c>
      <c r="X92" s="215">
        <v>0.53753836777154274</v>
      </c>
      <c r="Y92" s="215">
        <v>526.13869602434852</v>
      </c>
      <c r="Z92" s="263">
        <v>32.252302066292565</v>
      </c>
    </row>
    <row r="93" spans="1:26" ht="12.75" customHeight="1" x14ac:dyDescent="0.2">
      <c r="A93" s="261"/>
      <c r="B93" s="218">
        <v>88</v>
      </c>
      <c r="C93" s="217" t="s">
        <v>1080</v>
      </c>
      <c r="D93" s="218" t="s">
        <v>1081</v>
      </c>
      <c r="E93" s="219">
        <v>-5.4</v>
      </c>
      <c r="F93" s="220">
        <v>1.6788000000000001E-2</v>
      </c>
      <c r="G93" s="221">
        <f>F93*W93</f>
        <v>1.323011916</v>
      </c>
      <c r="H93" s="222">
        <v>655.20000000000005</v>
      </c>
      <c r="I93" s="234" t="s">
        <v>1090</v>
      </c>
      <c r="J93" s="223" t="s">
        <v>45</v>
      </c>
      <c r="K93" s="235">
        <v>17</v>
      </c>
      <c r="L93" s="216">
        <v>1973</v>
      </c>
      <c r="M93" s="224">
        <f>N93+O93+P93+Q93+R93</f>
        <v>8.9761489999999995</v>
      </c>
      <c r="N93" s="236">
        <v>0.76202900000000007</v>
      </c>
      <c r="O93" s="236">
        <v>1.2</v>
      </c>
      <c r="P93" s="236">
        <v>0</v>
      </c>
      <c r="Q93" s="224">
        <v>0</v>
      </c>
      <c r="R93" s="236">
        <v>7.0141200000000001</v>
      </c>
      <c r="S93" s="236">
        <v>865.47</v>
      </c>
      <c r="T93" s="236">
        <v>7.0141200000000001</v>
      </c>
      <c r="U93" s="236">
        <v>798.53</v>
      </c>
      <c r="V93" s="225">
        <f>T93/U93</f>
        <v>8.7837902145191799E-3</v>
      </c>
      <c r="W93" s="226">
        <v>78.807000000000002</v>
      </c>
      <c r="X93" s="227">
        <f>V93*W93</f>
        <v>0.692224155435613</v>
      </c>
      <c r="Y93" s="227">
        <f>V93*60*1000</f>
        <v>527.02741287115077</v>
      </c>
      <c r="Z93" s="262">
        <f>Y93*W93/1000</f>
        <v>41.533449326136783</v>
      </c>
    </row>
    <row r="94" spans="1:26" ht="12.75" customHeight="1" x14ac:dyDescent="0.2">
      <c r="A94" s="261"/>
      <c r="B94" s="204">
        <v>89</v>
      </c>
      <c r="C94" s="205" t="s">
        <v>279</v>
      </c>
      <c r="D94" s="206" t="s">
        <v>280</v>
      </c>
      <c r="E94" s="228">
        <v>-5.4</v>
      </c>
      <c r="F94" s="229">
        <v>8.7840000000000001E-3</v>
      </c>
      <c r="G94" s="206">
        <v>0.5</v>
      </c>
      <c r="H94" s="230">
        <v>655.20000000000005</v>
      </c>
      <c r="I94" s="205" t="s">
        <v>288</v>
      </c>
      <c r="J94" s="205" t="s">
        <v>282</v>
      </c>
      <c r="K94" s="205">
        <v>30</v>
      </c>
      <c r="L94" s="204">
        <v>1972</v>
      </c>
      <c r="M94" s="228">
        <v>22.137032999999999</v>
      </c>
      <c r="N94" s="228">
        <v>2.8248009999999999</v>
      </c>
      <c r="O94" s="228">
        <v>4.09734</v>
      </c>
      <c r="P94" s="212">
        <v>0.1</v>
      </c>
      <c r="Q94" s="228">
        <v>0</v>
      </c>
      <c r="R94" s="228">
        <v>15.214892000000001</v>
      </c>
      <c r="S94" s="228">
        <v>1732.03</v>
      </c>
      <c r="T94" s="228">
        <v>15.214892000000001</v>
      </c>
      <c r="U94" s="228">
        <v>1732.03</v>
      </c>
      <c r="V94" s="238">
        <v>8.7844275214632554E-3</v>
      </c>
      <c r="W94" s="230">
        <v>56.898000000000003</v>
      </c>
      <c r="X94" s="230">
        <v>0.5</v>
      </c>
      <c r="Y94" s="215">
        <v>527.06565128779539</v>
      </c>
      <c r="Z94" s="263">
        <v>29.988981426972984</v>
      </c>
    </row>
    <row r="95" spans="1:26" ht="12.75" customHeight="1" x14ac:dyDescent="0.2">
      <c r="A95" s="261"/>
      <c r="B95" s="216">
        <v>90</v>
      </c>
      <c r="C95" s="217" t="s">
        <v>1150</v>
      </c>
      <c r="D95" s="218" t="s">
        <v>1151</v>
      </c>
      <c r="E95" s="247">
        <v>-5.8</v>
      </c>
      <c r="F95" s="248"/>
      <c r="G95" s="218"/>
      <c r="H95" s="244">
        <v>641.6</v>
      </c>
      <c r="I95" s="59" t="s">
        <v>1124</v>
      </c>
      <c r="J95" s="217"/>
      <c r="K95" s="58">
        <v>8</v>
      </c>
      <c r="L95" s="58">
        <v>1975</v>
      </c>
      <c r="M95" s="84">
        <v>4.3</v>
      </c>
      <c r="N95" s="84">
        <v>0</v>
      </c>
      <c r="O95" s="84">
        <v>0</v>
      </c>
      <c r="P95" s="231"/>
      <c r="Q95" s="231"/>
      <c r="R95" s="84">
        <v>4.3</v>
      </c>
      <c r="S95" s="84">
        <v>488.96</v>
      </c>
      <c r="T95" s="84">
        <v>4.3</v>
      </c>
      <c r="U95" s="84">
        <v>488.96</v>
      </c>
      <c r="V95" s="57">
        <v>8.7941753926701564E-3</v>
      </c>
      <c r="W95" s="93">
        <v>73.099999999999994</v>
      </c>
      <c r="X95" s="93">
        <v>0.64285422120418834</v>
      </c>
      <c r="Y95" s="93">
        <v>527.65052356020931</v>
      </c>
      <c r="Z95" s="265">
        <v>38.571253272251298</v>
      </c>
    </row>
    <row r="96" spans="1:26" ht="12.75" customHeight="1" x14ac:dyDescent="0.2">
      <c r="A96" s="261"/>
      <c r="B96" s="218">
        <v>91</v>
      </c>
      <c r="C96" s="205" t="s">
        <v>685</v>
      </c>
      <c r="D96" s="206" t="s">
        <v>686</v>
      </c>
      <c r="E96" s="228">
        <v>-5.2</v>
      </c>
      <c r="F96" s="229">
        <v>1.9012000000000001E-2</v>
      </c>
      <c r="G96" s="209">
        <v>1.45688956</v>
      </c>
      <c r="H96" s="230">
        <v>649.6</v>
      </c>
      <c r="I96" s="211" t="s">
        <v>655</v>
      </c>
      <c r="J96" s="211" t="s">
        <v>367</v>
      </c>
      <c r="K96" s="204">
        <v>25</v>
      </c>
      <c r="L96" s="204">
        <v>1973</v>
      </c>
      <c r="M96" s="212">
        <v>16.43</v>
      </c>
      <c r="N96" s="212">
        <v>2.7700140000000002</v>
      </c>
      <c r="O96" s="212">
        <v>2.1655829999999998</v>
      </c>
      <c r="P96" s="212">
        <v>0</v>
      </c>
      <c r="Q96" s="212">
        <v>2.068991</v>
      </c>
      <c r="R96" s="212">
        <v>11.494403</v>
      </c>
      <c r="S96" s="212">
        <v>1306.82</v>
      </c>
      <c r="T96" s="207">
        <v>11.494403</v>
      </c>
      <c r="U96" s="212">
        <v>1306.82</v>
      </c>
      <c r="V96" s="213">
        <v>8.7957048407584833E-3</v>
      </c>
      <c r="W96" s="214">
        <v>76.63</v>
      </c>
      <c r="X96" s="215">
        <v>0.67401486194732252</v>
      </c>
      <c r="Y96" s="215">
        <v>527.74229044550907</v>
      </c>
      <c r="Z96" s="263">
        <v>40.44089171683936</v>
      </c>
    </row>
    <row r="97" spans="1:26" ht="12.75" customHeight="1" x14ac:dyDescent="0.2">
      <c r="A97" s="261"/>
      <c r="B97" s="218">
        <v>92</v>
      </c>
      <c r="C97" s="217" t="s">
        <v>1080</v>
      </c>
      <c r="D97" s="218" t="s">
        <v>1081</v>
      </c>
      <c r="E97" s="219">
        <v>-5.4</v>
      </c>
      <c r="F97" s="220">
        <v>1.6788000000000001E-2</v>
      </c>
      <c r="G97" s="221">
        <f>F97*W97</f>
        <v>1.323011916</v>
      </c>
      <c r="H97" s="222">
        <v>655.20000000000005</v>
      </c>
      <c r="I97" s="234" t="s">
        <v>1091</v>
      </c>
      <c r="J97" s="223" t="s">
        <v>45</v>
      </c>
      <c r="K97" s="235">
        <v>20</v>
      </c>
      <c r="L97" s="216">
        <v>1985</v>
      </c>
      <c r="M97" s="224">
        <f>N97+O97+P97+Q97+R97</f>
        <v>14.201976999999999</v>
      </c>
      <c r="N97" s="236">
        <v>1.273218</v>
      </c>
      <c r="O97" s="236">
        <v>3.5135939999999999</v>
      </c>
      <c r="P97" s="236">
        <v>3.2382000000000001E-2</v>
      </c>
      <c r="Q97" s="224">
        <v>0</v>
      </c>
      <c r="R97" s="236">
        <v>9.3827829999999999</v>
      </c>
      <c r="S97" s="236">
        <v>1066.27</v>
      </c>
      <c r="T97" s="236">
        <v>9.3827829999999999</v>
      </c>
      <c r="U97" s="236">
        <v>1066.27</v>
      </c>
      <c r="V97" s="225">
        <f>T97/U97</f>
        <v>8.7996314254363342E-3</v>
      </c>
      <c r="W97" s="226">
        <v>78.807000000000002</v>
      </c>
      <c r="X97" s="227">
        <f>V97*W97</f>
        <v>0.69347255374436123</v>
      </c>
      <c r="Y97" s="227">
        <f>V97*60*1000</f>
        <v>527.9778855261801</v>
      </c>
      <c r="Z97" s="262">
        <f>Y97*W97/1000</f>
        <v>41.608353224661677</v>
      </c>
    </row>
    <row r="98" spans="1:26" ht="12.75" customHeight="1" x14ac:dyDescent="0.2">
      <c r="A98" s="261"/>
      <c r="B98" s="204">
        <v>93</v>
      </c>
      <c r="C98" s="205" t="s">
        <v>1153</v>
      </c>
      <c r="D98" s="206" t="s">
        <v>909</v>
      </c>
      <c r="E98" s="207">
        <v>-6.5</v>
      </c>
      <c r="F98" s="208">
        <v>1.8100000000000002E-2</v>
      </c>
      <c r="G98" s="209">
        <v>1.4280900000000003</v>
      </c>
      <c r="H98" s="230">
        <v>686</v>
      </c>
      <c r="I98" s="211" t="s">
        <v>914</v>
      </c>
      <c r="J98" s="211" t="s">
        <v>45</v>
      </c>
      <c r="K98" s="204">
        <v>46</v>
      </c>
      <c r="L98" s="204">
        <v>1977</v>
      </c>
      <c r="M98" s="212">
        <v>30.649623000000002</v>
      </c>
      <c r="N98" s="212">
        <v>3.67</v>
      </c>
      <c r="O98" s="212">
        <v>6.4</v>
      </c>
      <c r="P98" s="212">
        <v>0.1</v>
      </c>
      <c r="Q98" s="212">
        <v>3.1668970000000001</v>
      </c>
      <c r="R98" s="212">
        <v>17.312726000000001</v>
      </c>
      <c r="S98" s="212">
        <v>2326.75</v>
      </c>
      <c r="T98" s="212">
        <v>20.479623</v>
      </c>
      <c r="U98" s="212">
        <v>2326.75</v>
      </c>
      <c r="V98" s="213">
        <v>8.8018149779735683E-3</v>
      </c>
      <c r="W98" s="214">
        <v>78.900000000000006</v>
      </c>
      <c r="X98" s="215">
        <v>0.69446320176211462</v>
      </c>
      <c r="Y98" s="215">
        <v>528.10889867841411</v>
      </c>
      <c r="Z98" s="263">
        <v>41.667792105726875</v>
      </c>
    </row>
    <row r="99" spans="1:26" ht="12.75" customHeight="1" x14ac:dyDescent="0.2">
      <c r="A99" s="261"/>
      <c r="B99" s="216">
        <v>94</v>
      </c>
      <c r="C99" s="217" t="s">
        <v>992</v>
      </c>
      <c r="D99" s="218" t="s">
        <v>993</v>
      </c>
      <c r="E99" s="219">
        <v>-6.9</v>
      </c>
      <c r="F99" s="220">
        <v>1.9810000000000001E-2</v>
      </c>
      <c r="G99" s="221">
        <f>F99*W99</f>
        <v>0.86965900000000007</v>
      </c>
      <c r="H99" s="222">
        <v>697.2</v>
      </c>
      <c r="I99" s="223" t="s">
        <v>999</v>
      </c>
      <c r="J99" s="223" t="s">
        <v>818</v>
      </c>
      <c r="K99" s="216">
        <v>30</v>
      </c>
      <c r="L99" s="216" t="s">
        <v>58</v>
      </c>
      <c r="M99" s="224">
        <f>SUM(N99:R99)</f>
        <v>20.971399999999999</v>
      </c>
      <c r="N99" s="224">
        <v>2.2214</v>
      </c>
      <c r="O99" s="224">
        <v>4.9119999999999999</v>
      </c>
      <c r="P99" s="224">
        <v>0.14599999999999999</v>
      </c>
      <c r="Q99" s="224">
        <v>0</v>
      </c>
      <c r="R99" s="224">
        <v>13.692</v>
      </c>
      <c r="S99" s="224">
        <v>1554.23</v>
      </c>
      <c r="T99" s="224">
        <f>R99</f>
        <v>13.692</v>
      </c>
      <c r="U99" s="224">
        <f>S99</f>
        <v>1554.23</v>
      </c>
      <c r="V99" s="225">
        <f>T99/U99</f>
        <v>8.8095069584295752E-3</v>
      </c>
      <c r="W99" s="226">
        <v>43.9</v>
      </c>
      <c r="X99" s="227">
        <f>V99*W99</f>
        <v>0.38673735547505833</v>
      </c>
      <c r="Y99" s="227">
        <f>V99*60*1000</f>
        <v>528.57041750577446</v>
      </c>
      <c r="Z99" s="262">
        <f>Y99*W99/1000</f>
        <v>23.204241328503496</v>
      </c>
    </row>
    <row r="100" spans="1:26" ht="12.75" customHeight="1" x14ac:dyDescent="0.2">
      <c r="A100" s="261"/>
      <c r="B100" s="218">
        <v>95</v>
      </c>
      <c r="C100" s="205" t="s">
        <v>1153</v>
      </c>
      <c r="D100" s="206" t="s">
        <v>909</v>
      </c>
      <c r="E100" s="207">
        <v>-6.5</v>
      </c>
      <c r="F100" s="208">
        <v>1.8100000000000002E-2</v>
      </c>
      <c r="G100" s="209">
        <v>1.4280900000000003</v>
      </c>
      <c r="H100" s="230">
        <v>686</v>
      </c>
      <c r="I100" s="211" t="s">
        <v>915</v>
      </c>
      <c r="J100" s="211" t="s">
        <v>45</v>
      </c>
      <c r="K100" s="204">
        <v>40</v>
      </c>
      <c r="L100" s="204">
        <v>1985</v>
      </c>
      <c r="M100" s="212">
        <v>28.718686000000002</v>
      </c>
      <c r="N100" s="212">
        <v>3.78</v>
      </c>
      <c r="O100" s="212">
        <v>4.53</v>
      </c>
      <c r="P100" s="212">
        <v>0.25</v>
      </c>
      <c r="Q100" s="212">
        <v>3.1172840000000002</v>
      </c>
      <c r="R100" s="212">
        <v>17.041402000000001</v>
      </c>
      <c r="S100" s="212">
        <v>2285.27</v>
      </c>
      <c r="T100" s="212">
        <v>20.158686000000003</v>
      </c>
      <c r="U100" s="212">
        <v>2285.27</v>
      </c>
      <c r="V100" s="213">
        <v>8.8211397340358048E-3</v>
      </c>
      <c r="W100" s="214">
        <v>78.900000000000006</v>
      </c>
      <c r="X100" s="215">
        <v>0.69598792501542506</v>
      </c>
      <c r="Y100" s="215">
        <v>529.26838404214823</v>
      </c>
      <c r="Z100" s="263">
        <v>41.759275500925497</v>
      </c>
    </row>
    <row r="101" spans="1:26" ht="12.75" customHeight="1" x14ac:dyDescent="0.2">
      <c r="A101" s="261"/>
      <c r="B101" s="218">
        <v>96</v>
      </c>
      <c r="C101" s="205" t="s">
        <v>729</v>
      </c>
      <c r="D101" s="206" t="s">
        <v>730</v>
      </c>
      <c r="E101" s="207">
        <v>-6.2</v>
      </c>
      <c r="F101" s="208">
        <v>1.8950000000000002E-2</v>
      </c>
      <c r="G101" s="237">
        <v>1.19</v>
      </c>
      <c r="H101" s="210">
        <v>677.6</v>
      </c>
      <c r="I101" s="205" t="s">
        <v>740</v>
      </c>
      <c r="J101" s="206" t="s">
        <v>45</v>
      </c>
      <c r="K101" s="206">
        <v>60</v>
      </c>
      <c r="L101" s="206">
        <v>1986</v>
      </c>
      <c r="M101" s="212">
        <v>46.85</v>
      </c>
      <c r="N101" s="212">
        <v>6.8991899999999999</v>
      </c>
      <c r="O101" s="212">
        <v>7.7340330000000002</v>
      </c>
      <c r="P101" s="212">
        <v>-1.3911899999999999</v>
      </c>
      <c r="Q101" s="212">
        <v>6.0494349999999999</v>
      </c>
      <c r="R101" s="212">
        <v>27.558499999999999</v>
      </c>
      <c r="S101" s="228">
        <v>3808.22</v>
      </c>
      <c r="T101" s="212">
        <v>33.607934999999998</v>
      </c>
      <c r="U101" s="228">
        <v>3808.22</v>
      </c>
      <c r="V101" s="213">
        <v>8.8251033291143893E-3</v>
      </c>
      <c r="W101" s="214">
        <v>62.783999999999999</v>
      </c>
      <c r="X101" s="215">
        <v>0.5540752874151178</v>
      </c>
      <c r="Y101" s="215">
        <v>529.50619974686333</v>
      </c>
      <c r="Z101" s="263">
        <v>33.244517244907065</v>
      </c>
    </row>
    <row r="102" spans="1:26" ht="12.75" customHeight="1" x14ac:dyDescent="0.2">
      <c r="A102" s="261"/>
      <c r="B102" s="204">
        <v>97</v>
      </c>
      <c r="C102" s="217" t="s">
        <v>189</v>
      </c>
      <c r="D102" s="218" t="s">
        <v>190</v>
      </c>
      <c r="E102" s="219">
        <v>-6.6</v>
      </c>
      <c r="F102" s="220">
        <v>1.9539999999999998E-2</v>
      </c>
      <c r="G102" s="221">
        <v>0.95</v>
      </c>
      <c r="H102" s="222">
        <v>688.8</v>
      </c>
      <c r="I102" s="223" t="s">
        <v>193</v>
      </c>
      <c r="J102" s="223" t="s">
        <v>45</v>
      </c>
      <c r="K102" s="216">
        <v>21</v>
      </c>
      <c r="L102" s="216">
        <v>1980</v>
      </c>
      <c r="M102" s="224">
        <v>14.63</v>
      </c>
      <c r="N102" s="224">
        <v>1.53</v>
      </c>
      <c r="O102" s="224">
        <v>3.8410000000000002</v>
      </c>
      <c r="P102" s="224">
        <v>-0.51200000000000001</v>
      </c>
      <c r="Q102" s="224">
        <v>1.667</v>
      </c>
      <c r="R102" s="224">
        <v>7.5919999999999996</v>
      </c>
      <c r="S102" s="224">
        <v>1046.24</v>
      </c>
      <c r="T102" s="224">
        <v>9.2590000000000003</v>
      </c>
      <c r="U102" s="224">
        <v>1046.24</v>
      </c>
      <c r="V102" s="225">
        <f>T102/U102</f>
        <v>8.8497858999847072E-3</v>
      </c>
      <c r="W102" s="226">
        <v>48.396000000000001</v>
      </c>
      <c r="X102" s="227">
        <f>V102*W102</f>
        <v>0.42829423841565989</v>
      </c>
      <c r="Y102" s="227">
        <f>V102*60*1000</f>
        <v>530.98715399908247</v>
      </c>
      <c r="Z102" s="262">
        <f>Y102*W102/1000</f>
        <v>25.697654304939594</v>
      </c>
    </row>
    <row r="103" spans="1:26" ht="12.75" customHeight="1" x14ac:dyDescent="0.2">
      <c r="A103" s="261"/>
      <c r="B103" s="216">
        <v>98</v>
      </c>
      <c r="C103" s="217" t="s">
        <v>772</v>
      </c>
      <c r="D103" s="218" t="s">
        <v>773</v>
      </c>
      <c r="E103" s="231">
        <v>-6.6</v>
      </c>
      <c r="F103" s="220">
        <v>1.9578000000000002E-2</v>
      </c>
      <c r="G103" s="221">
        <v>1.1778999999999999</v>
      </c>
      <c r="H103" s="232">
        <v>688.8</v>
      </c>
      <c r="I103" s="223" t="s">
        <v>779</v>
      </c>
      <c r="J103" s="223" t="s">
        <v>45</v>
      </c>
      <c r="K103" s="216">
        <v>32</v>
      </c>
      <c r="L103" s="216">
        <v>1962</v>
      </c>
      <c r="M103" s="224">
        <v>17.543875</v>
      </c>
      <c r="N103" s="224">
        <v>2.2798349999999998</v>
      </c>
      <c r="O103" s="224">
        <v>4.5758080000000003</v>
      </c>
      <c r="P103" s="224">
        <v>-0.44383299999999998</v>
      </c>
      <c r="Q103" s="224">
        <v>3.6736270000000002</v>
      </c>
      <c r="R103" s="224">
        <v>7.4584380000000001</v>
      </c>
      <c r="S103" s="224">
        <v>1250.07</v>
      </c>
      <c r="T103" s="224">
        <v>11.132065000000001</v>
      </c>
      <c r="U103" s="224">
        <v>1250.07</v>
      </c>
      <c r="V103" s="225">
        <f>T103/U103</f>
        <v>8.9051533114145615E-3</v>
      </c>
      <c r="W103" s="226">
        <v>60.167999999999999</v>
      </c>
      <c r="X103" s="227">
        <f>V103*W103</f>
        <v>0.53580526444119136</v>
      </c>
      <c r="Y103" s="227">
        <f>V103*60*1000</f>
        <v>534.30919868487365</v>
      </c>
      <c r="Z103" s="262">
        <f>Y103*W103/1000</f>
        <v>32.148315866471478</v>
      </c>
    </row>
    <row r="104" spans="1:26" ht="12.75" customHeight="1" x14ac:dyDescent="0.2">
      <c r="A104" s="261"/>
      <c r="B104" s="218">
        <v>99</v>
      </c>
      <c r="C104" s="205" t="s">
        <v>279</v>
      </c>
      <c r="D104" s="206" t="s">
        <v>280</v>
      </c>
      <c r="E104" s="228">
        <v>-5.4</v>
      </c>
      <c r="F104" s="229">
        <v>8.907E-3</v>
      </c>
      <c r="G104" s="206">
        <v>0.51</v>
      </c>
      <c r="H104" s="230">
        <v>655.20000000000005</v>
      </c>
      <c r="I104" s="205" t="s">
        <v>290</v>
      </c>
      <c r="J104" s="205" t="s">
        <v>282</v>
      </c>
      <c r="K104" s="205">
        <v>20</v>
      </c>
      <c r="L104" s="204">
        <v>1984</v>
      </c>
      <c r="M104" s="228">
        <v>14.360732</v>
      </c>
      <c r="N104" s="228">
        <v>2.1171319999999998</v>
      </c>
      <c r="O104" s="228">
        <v>2.45947</v>
      </c>
      <c r="P104" s="212">
        <v>7.5800000000000006E-2</v>
      </c>
      <c r="Q104" s="228">
        <v>0</v>
      </c>
      <c r="R104" s="228">
        <v>9.7841299999999993</v>
      </c>
      <c r="S104" s="228">
        <v>1098.4000000000001</v>
      </c>
      <c r="T104" s="228">
        <v>9.7841299999999993</v>
      </c>
      <c r="U104" s="228">
        <v>1098.4000000000001</v>
      </c>
      <c r="V104" s="238">
        <v>8.9076201747997075E-3</v>
      </c>
      <c r="W104" s="230">
        <v>56.898000000000003</v>
      </c>
      <c r="X104" s="230">
        <v>0.51</v>
      </c>
      <c r="Y104" s="215">
        <v>534.45721048798248</v>
      </c>
      <c r="Z104" s="263">
        <v>30.409546362345232</v>
      </c>
    </row>
    <row r="105" spans="1:26" ht="12.75" customHeight="1" x14ac:dyDescent="0.2">
      <c r="A105" s="261"/>
      <c r="B105" s="218">
        <v>100</v>
      </c>
      <c r="C105" s="205" t="s">
        <v>279</v>
      </c>
      <c r="D105" s="206" t="s">
        <v>280</v>
      </c>
      <c r="E105" s="228">
        <v>-5.4</v>
      </c>
      <c r="F105" s="229">
        <v>8.9189999999999998E-3</v>
      </c>
      <c r="G105" s="206">
        <v>0.51</v>
      </c>
      <c r="H105" s="230">
        <v>655.20000000000005</v>
      </c>
      <c r="I105" s="205" t="s">
        <v>291</v>
      </c>
      <c r="J105" s="205" t="s">
        <v>282</v>
      </c>
      <c r="K105" s="205">
        <v>20</v>
      </c>
      <c r="L105" s="204">
        <v>1987</v>
      </c>
      <c r="M105" s="228">
        <v>14.728903000000001</v>
      </c>
      <c r="N105" s="228">
        <v>2.0468980000000001</v>
      </c>
      <c r="O105" s="228">
        <v>3.05836</v>
      </c>
      <c r="P105" s="212">
        <v>0.35010000000000002</v>
      </c>
      <c r="Q105" s="228">
        <v>0</v>
      </c>
      <c r="R105" s="228">
        <v>9.6236449999999998</v>
      </c>
      <c r="S105" s="228">
        <v>1079</v>
      </c>
      <c r="T105" s="228">
        <v>9.6236449999999998</v>
      </c>
      <c r="U105" s="228">
        <v>1079</v>
      </c>
      <c r="V105" s="238">
        <v>8.9190407784986089E-3</v>
      </c>
      <c r="W105" s="230">
        <v>56.898000000000003</v>
      </c>
      <c r="X105" s="230">
        <v>0.51</v>
      </c>
      <c r="Y105" s="215">
        <v>535.1424467099165</v>
      </c>
      <c r="Z105" s="263">
        <v>30.448534932900831</v>
      </c>
    </row>
    <row r="106" spans="1:26" ht="12.75" customHeight="1" x14ac:dyDescent="0.2">
      <c r="A106" s="261"/>
      <c r="B106" s="204">
        <v>101</v>
      </c>
      <c r="C106" s="217" t="s">
        <v>772</v>
      </c>
      <c r="D106" s="218" t="s">
        <v>773</v>
      </c>
      <c r="E106" s="231">
        <v>-6.6</v>
      </c>
      <c r="F106" s="220">
        <v>1.9578000000000002E-2</v>
      </c>
      <c r="G106" s="221">
        <v>1.1778999999999999</v>
      </c>
      <c r="H106" s="232">
        <v>688.8</v>
      </c>
      <c r="I106" s="223" t="s">
        <v>780</v>
      </c>
      <c r="J106" s="223" t="s">
        <v>45</v>
      </c>
      <c r="K106" s="216">
        <v>32</v>
      </c>
      <c r="L106" s="216">
        <v>1965</v>
      </c>
      <c r="M106" s="224">
        <v>16.925947000000001</v>
      </c>
      <c r="N106" s="224">
        <v>2.2536299999999998</v>
      </c>
      <c r="O106" s="224">
        <v>3.3279999999999998</v>
      </c>
      <c r="P106" s="224">
        <v>-0.26463199999999998</v>
      </c>
      <c r="Q106" s="224">
        <v>3.830965</v>
      </c>
      <c r="R106" s="224">
        <v>7.777984</v>
      </c>
      <c r="S106" s="224">
        <v>1301.47</v>
      </c>
      <c r="T106" s="224">
        <v>11.608948999999999</v>
      </c>
      <c r="U106" s="224">
        <v>1301.47</v>
      </c>
      <c r="V106" s="225">
        <f>T106/U106</f>
        <v>8.9198744496607665E-3</v>
      </c>
      <c r="W106" s="226">
        <v>60.167999999999999</v>
      </c>
      <c r="X106" s="227">
        <f>V106*W106</f>
        <v>0.53669100588718899</v>
      </c>
      <c r="Y106" s="227">
        <f>V106*60*1000</f>
        <v>535.19246697964593</v>
      </c>
      <c r="Z106" s="262">
        <f>Y106*W106/1000</f>
        <v>32.201460353231333</v>
      </c>
    </row>
    <row r="107" spans="1:26" ht="12.75" customHeight="1" x14ac:dyDescent="0.2">
      <c r="A107" s="261"/>
      <c r="B107" s="216">
        <v>102</v>
      </c>
      <c r="C107" s="217" t="s">
        <v>1034</v>
      </c>
      <c r="D107" s="218" t="s">
        <v>1035</v>
      </c>
      <c r="E107" s="219">
        <v>-5.6</v>
      </c>
      <c r="F107" s="220">
        <v>2.0730000000000002E-3</v>
      </c>
      <c r="G107" s="221">
        <v>1.1499999999999999</v>
      </c>
      <c r="H107" s="222">
        <v>660.8</v>
      </c>
      <c r="I107" s="223" t="s">
        <v>1039</v>
      </c>
      <c r="J107" s="223" t="s">
        <v>367</v>
      </c>
      <c r="K107" s="216">
        <v>40</v>
      </c>
      <c r="L107" s="216">
        <v>1980</v>
      </c>
      <c r="M107" s="224">
        <f>SUM(N107+O107+P107+R107)</f>
        <v>28.921799999999998</v>
      </c>
      <c r="N107" s="224">
        <v>3.5598000000000001</v>
      </c>
      <c r="O107" s="224">
        <v>5.3890000000000002</v>
      </c>
      <c r="P107" s="224">
        <v>0.41799999999999998</v>
      </c>
      <c r="Q107" s="224"/>
      <c r="R107" s="224">
        <v>19.555</v>
      </c>
      <c r="S107" s="224"/>
      <c r="T107" s="224">
        <v>19.555</v>
      </c>
      <c r="U107" s="224">
        <v>2190.4299999999998</v>
      </c>
      <c r="V107" s="225">
        <f>T107/U107</f>
        <v>8.9274708618855662E-3</v>
      </c>
      <c r="W107" s="226">
        <v>55.48</v>
      </c>
      <c r="X107" s="227">
        <f>V107*W107</f>
        <v>0.49529608341741116</v>
      </c>
      <c r="Y107" s="227">
        <f>V107*60*1000</f>
        <v>535.64825171313396</v>
      </c>
      <c r="Z107" s="262">
        <f>Y107*W107/1000</f>
        <v>29.717765005044672</v>
      </c>
    </row>
    <row r="108" spans="1:26" ht="12.75" customHeight="1" x14ac:dyDescent="0.2">
      <c r="A108" s="261"/>
      <c r="B108" s="218">
        <v>103</v>
      </c>
      <c r="C108" s="205" t="s">
        <v>1152</v>
      </c>
      <c r="D108" s="206" t="s">
        <v>482</v>
      </c>
      <c r="E108" s="228">
        <v>-7.1</v>
      </c>
      <c r="F108" s="229">
        <v>1.7106E-2</v>
      </c>
      <c r="G108" s="230">
        <v>1.6240265339999997</v>
      </c>
      <c r="H108" s="230">
        <v>702.8</v>
      </c>
      <c r="I108" s="211" t="s">
        <v>487</v>
      </c>
      <c r="J108" s="211" t="s">
        <v>45</v>
      </c>
      <c r="K108" s="204">
        <v>19</v>
      </c>
      <c r="L108" s="204">
        <v>1984</v>
      </c>
      <c r="M108" s="212">
        <v>12.842000000000001</v>
      </c>
      <c r="N108" s="212">
        <v>1.492</v>
      </c>
      <c r="O108" s="212">
        <v>2.3879999999999999</v>
      </c>
      <c r="P108" s="212"/>
      <c r="Q108" s="212">
        <v>1.6132</v>
      </c>
      <c r="R108" s="212">
        <v>7.3491</v>
      </c>
      <c r="S108" s="212">
        <v>1052.29</v>
      </c>
      <c r="T108" s="212">
        <v>8.8699999999999992</v>
      </c>
      <c r="U108" s="212">
        <v>993.37</v>
      </c>
      <c r="V108" s="213">
        <v>8.9292005999778521E-3</v>
      </c>
      <c r="W108" s="214">
        <v>94.938999999999993</v>
      </c>
      <c r="X108" s="215">
        <v>0.84772937576129725</v>
      </c>
      <c r="Y108" s="215">
        <v>535.7520359986712</v>
      </c>
      <c r="Z108" s="263">
        <v>50.863762545677844</v>
      </c>
    </row>
    <row r="109" spans="1:26" ht="12.75" customHeight="1" x14ac:dyDescent="0.2">
      <c r="A109" s="261"/>
      <c r="B109" s="218">
        <v>104</v>
      </c>
      <c r="C109" s="217" t="s">
        <v>1150</v>
      </c>
      <c r="D109" s="218" t="s">
        <v>1151</v>
      </c>
      <c r="E109" s="247">
        <v>-5.8</v>
      </c>
      <c r="F109" s="248"/>
      <c r="G109" s="218"/>
      <c r="H109" s="244">
        <v>641.6</v>
      </c>
      <c r="I109" s="59" t="s">
        <v>1122</v>
      </c>
      <c r="J109" s="217"/>
      <c r="K109" s="58">
        <v>19</v>
      </c>
      <c r="L109" s="58">
        <v>1986</v>
      </c>
      <c r="M109" s="84">
        <v>8.8000000000000007</v>
      </c>
      <c r="N109" s="84">
        <v>0</v>
      </c>
      <c r="O109" s="84">
        <v>0</v>
      </c>
      <c r="P109" s="231"/>
      <c r="Q109" s="231"/>
      <c r="R109" s="84">
        <v>8.8000000000000007</v>
      </c>
      <c r="S109" s="84">
        <v>983.94</v>
      </c>
      <c r="T109" s="84">
        <v>8.8000000000000007</v>
      </c>
      <c r="U109" s="84">
        <v>983.94</v>
      </c>
      <c r="V109" s="57">
        <v>8.9436347744781194E-3</v>
      </c>
      <c r="W109" s="93">
        <v>73.099999999999994</v>
      </c>
      <c r="X109" s="93">
        <v>0.65377970201435043</v>
      </c>
      <c r="Y109" s="93">
        <v>536.61808646868712</v>
      </c>
      <c r="Z109" s="265">
        <v>39.226782120861024</v>
      </c>
    </row>
    <row r="110" spans="1:26" ht="12.75" customHeight="1" x14ac:dyDescent="0.2">
      <c r="A110" s="261"/>
      <c r="B110" s="204">
        <v>105</v>
      </c>
      <c r="C110" s="217" t="s">
        <v>323</v>
      </c>
      <c r="D110" s="218" t="s">
        <v>324</v>
      </c>
      <c r="E110" s="219">
        <v>-5.8</v>
      </c>
      <c r="F110" s="220">
        <v>1.6835861436862869E-2</v>
      </c>
      <c r="G110" s="221">
        <f>F110*W110</f>
        <v>0.8404798746510681</v>
      </c>
      <c r="H110" s="222">
        <v>666.4</v>
      </c>
      <c r="I110" s="223" t="s">
        <v>330</v>
      </c>
      <c r="J110" s="223" t="s">
        <v>45</v>
      </c>
      <c r="K110" s="216">
        <v>45</v>
      </c>
      <c r="L110" s="216">
        <v>1989</v>
      </c>
      <c r="M110" s="224">
        <f>SUM(N110:R110)</f>
        <v>31.061</v>
      </c>
      <c r="N110" s="224">
        <v>5.202</v>
      </c>
      <c r="O110" s="224">
        <v>7.2</v>
      </c>
      <c r="P110" s="224">
        <v>-2.0499999999999998</v>
      </c>
      <c r="Q110" s="224"/>
      <c r="R110" s="224">
        <v>20.709</v>
      </c>
      <c r="S110" s="224">
        <v>2312.23</v>
      </c>
      <c r="T110" s="224">
        <v>20.709</v>
      </c>
      <c r="U110" s="224">
        <v>2312.23</v>
      </c>
      <c r="V110" s="225">
        <f>T110/U110</f>
        <v>8.9562889504936783E-3</v>
      </c>
      <c r="W110" s="226">
        <v>49.921999999999997</v>
      </c>
      <c r="X110" s="227">
        <f>V110*W110</f>
        <v>0.44711585698654538</v>
      </c>
      <c r="Y110" s="227">
        <f>V110*60*1000</f>
        <v>537.37733702962066</v>
      </c>
      <c r="Z110" s="262">
        <f>Y110*W110/1000</f>
        <v>26.826951419192724</v>
      </c>
    </row>
    <row r="111" spans="1:26" ht="12.75" customHeight="1" x14ac:dyDescent="0.2">
      <c r="A111" s="261"/>
      <c r="B111" s="216">
        <v>106</v>
      </c>
      <c r="C111" s="249" t="s">
        <v>231</v>
      </c>
      <c r="D111" s="250" t="s">
        <v>232</v>
      </c>
      <c r="E111" s="231">
        <v>-6.5</v>
      </c>
      <c r="F111" s="248">
        <v>1.771E-2</v>
      </c>
      <c r="G111" s="221">
        <f>F111*W111</f>
        <v>1.0218670000000001</v>
      </c>
      <c r="H111" s="222">
        <v>686</v>
      </c>
      <c r="I111" s="251" t="s">
        <v>233</v>
      </c>
      <c r="J111" s="252"/>
      <c r="K111" s="253">
        <v>52</v>
      </c>
      <c r="L111" s="254">
        <v>2007</v>
      </c>
      <c r="M111" s="255">
        <v>80.66</v>
      </c>
      <c r="N111" s="255">
        <v>0</v>
      </c>
      <c r="O111" s="255"/>
      <c r="P111" s="224"/>
      <c r="Q111" s="255">
        <v>11.76</v>
      </c>
      <c r="R111" s="224">
        <v>33.54</v>
      </c>
      <c r="S111" s="256">
        <v>3741.59</v>
      </c>
      <c r="T111" s="255">
        <v>33.54</v>
      </c>
      <c r="U111" s="256">
        <v>3741.59</v>
      </c>
      <c r="V111" s="257">
        <f>T111/U111</f>
        <v>8.9641034961072692E-3</v>
      </c>
      <c r="W111" s="226">
        <v>57.7</v>
      </c>
      <c r="X111" s="227">
        <f>V111*W111</f>
        <v>0.5172287717253895</v>
      </c>
      <c r="Y111" s="227">
        <f>V111*60*1000</f>
        <v>537.84620976643612</v>
      </c>
      <c r="Z111" s="262">
        <f>Y111*W111/1000</f>
        <v>31.033726303523366</v>
      </c>
    </row>
    <row r="112" spans="1:26" ht="12.75" customHeight="1" x14ac:dyDescent="0.2">
      <c r="A112" s="261"/>
      <c r="B112" s="218">
        <v>107</v>
      </c>
      <c r="C112" s="205" t="s">
        <v>431</v>
      </c>
      <c r="D112" s="206" t="s">
        <v>432</v>
      </c>
      <c r="E112" s="207">
        <v>-6.9</v>
      </c>
      <c r="F112" s="208">
        <v>2.498218E-2</v>
      </c>
      <c r="G112" s="209">
        <v>1.6910437642</v>
      </c>
      <c r="H112" s="210">
        <v>697.2</v>
      </c>
      <c r="I112" s="211" t="s">
        <v>439</v>
      </c>
      <c r="J112" s="211" t="s">
        <v>45</v>
      </c>
      <c r="K112" s="204">
        <v>39</v>
      </c>
      <c r="L112" s="204">
        <v>1979</v>
      </c>
      <c r="M112" s="212">
        <v>28.222999999999999</v>
      </c>
      <c r="N112" s="212">
        <v>2.234683</v>
      </c>
      <c r="O112" s="212">
        <v>5.99017</v>
      </c>
      <c r="P112" s="212">
        <v>-9.2683000000000001E-2</v>
      </c>
      <c r="Q112" s="212">
        <v>0</v>
      </c>
      <c r="R112" s="212">
        <v>20.09083</v>
      </c>
      <c r="S112" s="212">
        <v>2234.0300000000002</v>
      </c>
      <c r="T112" s="212">
        <v>20.09083</v>
      </c>
      <c r="U112" s="212">
        <v>2234.0300000000002</v>
      </c>
      <c r="V112" s="213">
        <v>8.9930887230699665E-3</v>
      </c>
      <c r="W112" s="214">
        <v>67.69</v>
      </c>
      <c r="X112" s="215">
        <v>0.60874217566460598</v>
      </c>
      <c r="Y112" s="215">
        <v>539.58532338419798</v>
      </c>
      <c r="Z112" s="263">
        <v>36.524530539876359</v>
      </c>
    </row>
    <row r="113" spans="1:26" ht="12.75" customHeight="1" x14ac:dyDescent="0.2">
      <c r="A113" s="261"/>
      <c r="B113" s="218">
        <v>108</v>
      </c>
      <c r="C113" s="205" t="s">
        <v>729</v>
      </c>
      <c r="D113" s="206" t="s">
        <v>730</v>
      </c>
      <c r="E113" s="207">
        <v>-6.2</v>
      </c>
      <c r="F113" s="208">
        <v>1.8950000000000002E-2</v>
      </c>
      <c r="G113" s="237">
        <v>1.19</v>
      </c>
      <c r="H113" s="210">
        <v>677.6</v>
      </c>
      <c r="I113" s="205" t="s">
        <v>737</v>
      </c>
      <c r="J113" s="206" t="s">
        <v>45</v>
      </c>
      <c r="K113" s="206">
        <v>12</v>
      </c>
      <c r="L113" s="206">
        <v>1963</v>
      </c>
      <c r="M113" s="212">
        <v>6.26</v>
      </c>
      <c r="N113" s="212">
        <v>0.63517999999999997</v>
      </c>
      <c r="O113" s="212">
        <v>0.85010200000000002</v>
      </c>
      <c r="P113" s="212">
        <v>-2.3181E-2</v>
      </c>
      <c r="Q113" s="212">
        <v>0.86362099999999997</v>
      </c>
      <c r="R113" s="212">
        <v>3.9342700000000002</v>
      </c>
      <c r="S113" s="228">
        <v>532.45000000000005</v>
      </c>
      <c r="T113" s="212">
        <v>4.7978909999999999</v>
      </c>
      <c r="U113" s="228">
        <v>532.45000000000005</v>
      </c>
      <c r="V113" s="213">
        <v>9.010970044135598E-3</v>
      </c>
      <c r="W113" s="214">
        <v>62.783999999999999</v>
      </c>
      <c r="X113" s="215">
        <v>0.56574474325100943</v>
      </c>
      <c r="Y113" s="215">
        <v>540.6582026481359</v>
      </c>
      <c r="Z113" s="263">
        <v>33.944684595060565</v>
      </c>
    </row>
    <row r="114" spans="1:26" ht="12.75" customHeight="1" x14ac:dyDescent="0.2">
      <c r="A114" s="261"/>
      <c r="B114" s="204">
        <v>109</v>
      </c>
      <c r="C114" s="205" t="s">
        <v>407</v>
      </c>
      <c r="D114" s="206" t="s">
        <v>408</v>
      </c>
      <c r="E114" s="207">
        <v>-6.6</v>
      </c>
      <c r="F114" s="233">
        <v>1.8806929999999999E-2</v>
      </c>
      <c r="G114" s="209">
        <v>1.0208777742599999</v>
      </c>
      <c r="H114" s="210">
        <v>688.8</v>
      </c>
      <c r="I114" s="211" t="s">
        <v>414</v>
      </c>
      <c r="J114" s="211" t="s">
        <v>367</v>
      </c>
      <c r="K114" s="204">
        <v>12</v>
      </c>
      <c r="L114" s="204" t="s">
        <v>58</v>
      </c>
      <c r="M114" s="212">
        <v>7.8879940000000008</v>
      </c>
      <c r="N114" s="212">
        <v>0.98807999999999996</v>
      </c>
      <c r="O114" s="212">
        <v>0.66255600000000003</v>
      </c>
      <c r="P114" s="212">
        <v>-7.0080000000000003E-2</v>
      </c>
      <c r="Q114" s="212">
        <v>0.63074399999999997</v>
      </c>
      <c r="R114" s="212">
        <v>5.6766940000000004</v>
      </c>
      <c r="S114" s="212">
        <v>699.92</v>
      </c>
      <c r="T114" s="212">
        <v>6.3074380000000003</v>
      </c>
      <c r="U114" s="212">
        <v>699.92</v>
      </c>
      <c r="V114" s="213">
        <v>9.0116556177848913E-3</v>
      </c>
      <c r="W114" s="214">
        <v>54.281999999999996</v>
      </c>
      <c r="X114" s="215">
        <v>0.48917069024459942</v>
      </c>
      <c r="Y114" s="215">
        <v>540.69933706709355</v>
      </c>
      <c r="Z114" s="263">
        <v>29.35024141467597</v>
      </c>
    </row>
    <row r="115" spans="1:26" ht="12.75" customHeight="1" x14ac:dyDescent="0.2">
      <c r="A115" s="261"/>
      <c r="B115" s="216">
        <v>110</v>
      </c>
      <c r="C115" s="217" t="s">
        <v>1034</v>
      </c>
      <c r="D115" s="218" t="s">
        <v>1035</v>
      </c>
      <c r="E115" s="219">
        <v>-5.6</v>
      </c>
      <c r="F115" s="220">
        <v>2.0730000000000002E-3</v>
      </c>
      <c r="G115" s="221">
        <v>1.1499999999999999</v>
      </c>
      <c r="H115" s="222">
        <v>660.8</v>
      </c>
      <c r="I115" s="223" t="s">
        <v>1036</v>
      </c>
      <c r="J115" s="223" t="s">
        <v>367</v>
      </c>
      <c r="K115" s="216">
        <v>40</v>
      </c>
      <c r="L115" s="216">
        <v>1983</v>
      </c>
      <c r="M115" s="224">
        <f>SUM(N115+O115+P115+R115)</f>
        <v>29.037300000000002</v>
      </c>
      <c r="N115" s="224">
        <v>4.1463000000000001</v>
      </c>
      <c r="O115" s="224">
        <v>5.4720000000000004</v>
      </c>
      <c r="P115" s="224">
        <v>-0.372</v>
      </c>
      <c r="Q115" s="224"/>
      <c r="R115" s="224">
        <v>19.791</v>
      </c>
      <c r="S115" s="224"/>
      <c r="T115" s="224">
        <v>19.791</v>
      </c>
      <c r="U115" s="224">
        <v>2193.15</v>
      </c>
      <c r="V115" s="225">
        <f>T115/U115</f>
        <v>9.0240065658983657E-3</v>
      </c>
      <c r="W115" s="226">
        <v>55.48</v>
      </c>
      <c r="X115" s="227">
        <f>V115*W115</f>
        <v>0.50065188427604135</v>
      </c>
      <c r="Y115" s="227">
        <f>V115*60*1000</f>
        <v>541.440393953902</v>
      </c>
      <c r="Z115" s="262">
        <f>Y115*W115/1000</f>
        <v>30.039113056562481</v>
      </c>
    </row>
    <row r="116" spans="1:26" ht="12.75" customHeight="1" x14ac:dyDescent="0.2">
      <c r="A116" s="261"/>
      <c r="B116" s="218">
        <v>111</v>
      </c>
      <c r="C116" s="205" t="s">
        <v>279</v>
      </c>
      <c r="D116" s="206" t="s">
        <v>280</v>
      </c>
      <c r="E116" s="228">
        <v>-5.4</v>
      </c>
      <c r="F116" s="229">
        <v>9.0399999999999994E-3</v>
      </c>
      <c r="G116" s="206">
        <v>0.51</v>
      </c>
      <c r="H116" s="230">
        <v>655.20000000000005</v>
      </c>
      <c r="I116" s="205" t="s">
        <v>289</v>
      </c>
      <c r="J116" s="205" t="s">
        <v>282</v>
      </c>
      <c r="K116" s="205">
        <v>20</v>
      </c>
      <c r="L116" s="204">
        <v>1981</v>
      </c>
      <c r="M116" s="228">
        <v>14.503925000000001</v>
      </c>
      <c r="N116" s="228">
        <v>2.1779160000000002</v>
      </c>
      <c r="O116" s="228">
        <v>2.8346399999999998</v>
      </c>
      <c r="P116" s="212">
        <v>0.16800000000000001</v>
      </c>
      <c r="Q116" s="228">
        <v>0</v>
      </c>
      <c r="R116" s="228">
        <v>9.4913690000000006</v>
      </c>
      <c r="S116" s="228">
        <v>1049.83</v>
      </c>
      <c r="T116" s="228">
        <v>9.4913690000000006</v>
      </c>
      <c r="U116" s="228">
        <v>1049.83</v>
      </c>
      <c r="V116" s="238">
        <v>9.0408628063591255E-3</v>
      </c>
      <c r="W116" s="230">
        <v>56.898000000000003</v>
      </c>
      <c r="X116" s="230">
        <v>0.51</v>
      </c>
      <c r="Y116" s="215">
        <v>542.45176838154748</v>
      </c>
      <c r="Z116" s="263">
        <v>30.864420717373289</v>
      </c>
    </row>
    <row r="117" spans="1:26" ht="12.75" customHeight="1" x14ac:dyDescent="0.2">
      <c r="A117" s="261"/>
      <c r="B117" s="218">
        <v>112</v>
      </c>
      <c r="C117" s="205" t="s">
        <v>1152</v>
      </c>
      <c r="D117" s="206" t="s">
        <v>482</v>
      </c>
      <c r="E117" s="207">
        <v>-7.1</v>
      </c>
      <c r="F117" s="208">
        <v>1.7106E-2</v>
      </c>
      <c r="G117" s="209">
        <v>1.6240265339999997</v>
      </c>
      <c r="H117" s="210">
        <v>702.8</v>
      </c>
      <c r="I117" s="211" t="s">
        <v>483</v>
      </c>
      <c r="J117" s="211" t="s">
        <v>45</v>
      </c>
      <c r="K117" s="204">
        <v>55</v>
      </c>
      <c r="L117" s="204">
        <v>1970</v>
      </c>
      <c r="M117" s="212">
        <v>31.774999999999999</v>
      </c>
      <c r="N117" s="212">
        <v>3.0960000000000001</v>
      </c>
      <c r="O117" s="212">
        <v>5.7298999999999998</v>
      </c>
      <c r="P117" s="212"/>
      <c r="Q117" s="212">
        <v>5.2346000000000004</v>
      </c>
      <c r="R117" s="212">
        <v>17.7148</v>
      </c>
      <c r="S117" s="212">
        <v>2535.0700000000002</v>
      </c>
      <c r="T117" s="212">
        <v>22.949400000000001</v>
      </c>
      <c r="U117" s="212">
        <v>2535.0700000000002</v>
      </c>
      <c r="V117" s="213">
        <v>9.052767773670943E-3</v>
      </c>
      <c r="W117" s="214">
        <v>94.938999999999993</v>
      </c>
      <c r="X117" s="215">
        <v>0.85946071966454562</v>
      </c>
      <c r="Y117" s="215">
        <v>543.16606642025658</v>
      </c>
      <c r="Z117" s="263">
        <v>51.567643179872732</v>
      </c>
    </row>
    <row r="118" spans="1:26" ht="12.75" customHeight="1" x14ac:dyDescent="0.2">
      <c r="A118" s="261"/>
      <c r="B118" s="204">
        <v>113</v>
      </c>
      <c r="C118" s="217" t="s">
        <v>772</v>
      </c>
      <c r="D118" s="218" t="s">
        <v>773</v>
      </c>
      <c r="E118" s="231">
        <v>-6.6</v>
      </c>
      <c r="F118" s="220">
        <v>1.9578000000000002E-2</v>
      </c>
      <c r="G118" s="221">
        <v>1.1778999999999999</v>
      </c>
      <c r="H118" s="232">
        <v>688.8</v>
      </c>
      <c r="I118" s="223" t="s">
        <v>781</v>
      </c>
      <c r="J118" s="223" t="s">
        <v>45</v>
      </c>
      <c r="K118" s="216">
        <v>32</v>
      </c>
      <c r="L118" s="216">
        <v>1962</v>
      </c>
      <c r="M118" s="224">
        <v>17.069908999999999</v>
      </c>
      <c r="N118" s="224">
        <v>1.1006100000000001</v>
      </c>
      <c r="O118" s="224">
        <v>4.0487159999999998</v>
      </c>
      <c r="P118" s="224">
        <v>0.63339199999999996</v>
      </c>
      <c r="Q118" s="224">
        <v>3.7248009999999998</v>
      </c>
      <c r="R118" s="224">
        <v>7.5623899999999997</v>
      </c>
      <c r="S118" s="224">
        <v>1246.02</v>
      </c>
      <c r="T118" s="224">
        <v>11.287191</v>
      </c>
      <c r="U118" s="224">
        <v>1246.02</v>
      </c>
      <c r="V118" s="225">
        <f>T118/U118</f>
        <v>9.0585953676506001E-3</v>
      </c>
      <c r="W118" s="226">
        <v>60.167999999999999</v>
      </c>
      <c r="X118" s="227">
        <f>V118*W118</f>
        <v>0.54503756608080134</v>
      </c>
      <c r="Y118" s="227">
        <f>V118*60*1000</f>
        <v>543.51572205903597</v>
      </c>
      <c r="Z118" s="262">
        <f>Y118*W118/1000</f>
        <v>32.702253964848076</v>
      </c>
    </row>
    <row r="119" spans="1:26" ht="12.75" customHeight="1" x14ac:dyDescent="0.2">
      <c r="A119" s="261"/>
      <c r="B119" s="216">
        <v>114</v>
      </c>
      <c r="C119" s="205" t="s">
        <v>431</v>
      </c>
      <c r="D119" s="206" t="s">
        <v>432</v>
      </c>
      <c r="E119" s="207">
        <v>-6.9</v>
      </c>
      <c r="F119" s="208">
        <v>2.498218E-2</v>
      </c>
      <c r="G119" s="209">
        <v>1.6910437642</v>
      </c>
      <c r="H119" s="210">
        <v>697.2</v>
      </c>
      <c r="I119" s="211" t="s">
        <v>438</v>
      </c>
      <c r="J119" s="211" t="s">
        <v>45</v>
      </c>
      <c r="K119" s="204">
        <v>50</v>
      </c>
      <c r="L119" s="204">
        <v>1977</v>
      </c>
      <c r="M119" s="212">
        <v>34.366</v>
      </c>
      <c r="N119" s="212">
        <v>4.480721</v>
      </c>
      <c r="O119" s="212">
        <v>9.8269699999999993</v>
      </c>
      <c r="P119" s="212">
        <v>-9.4721E-2</v>
      </c>
      <c r="Q119" s="212">
        <v>6.9457579999999997</v>
      </c>
      <c r="R119" s="212">
        <v>16.207122999999999</v>
      </c>
      <c r="S119" s="212">
        <v>2555.87</v>
      </c>
      <c r="T119" s="212">
        <v>23.152881000000001</v>
      </c>
      <c r="U119" s="212">
        <v>2555.87</v>
      </c>
      <c r="V119" s="213">
        <v>9.0587083850117572E-3</v>
      </c>
      <c r="W119" s="214">
        <v>67.69</v>
      </c>
      <c r="X119" s="215">
        <v>0.6131839705814458</v>
      </c>
      <c r="Y119" s="215">
        <v>543.52250310070542</v>
      </c>
      <c r="Z119" s="263">
        <v>36.791038234886749</v>
      </c>
    </row>
    <row r="120" spans="1:26" ht="12.75" customHeight="1" x14ac:dyDescent="0.2">
      <c r="A120" s="261"/>
      <c r="B120" s="218">
        <v>115</v>
      </c>
      <c r="C120" s="217" t="s">
        <v>323</v>
      </c>
      <c r="D120" s="218" t="s">
        <v>324</v>
      </c>
      <c r="E120" s="219">
        <v>-5.8</v>
      </c>
      <c r="F120" s="220">
        <v>1.6835861436862869E-2</v>
      </c>
      <c r="G120" s="221">
        <f>F120*W120</f>
        <v>0.8404798746510681</v>
      </c>
      <c r="H120" s="222">
        <v>666.4</v>
      </c>
      <c r="I120" s="223" t="s">
        <v>331</v>
      </c>
      <c r="J120" s="223" t="s">
        <v>45</v>
      </c>
      <c r="K120" s="216">
        <v>60</v>
      </c>
      <c r="L120" s="216">
        <v>1963</v>
      </c>
      <c r="M120" s="224">
        <f>SUM(N120:R120)</f>
        <v>39.239000000000004</v>
      </c>
      <c r="N120" s="224">
        <v>5.508</v>
      </c>
      <c r="O120" s="224">
        <v>7.1479999999999997</v>
      </c>
      <c r="P120" s="224">
        <v>0.48899999999999999</v>
      </c>
      <c r="Q120" s="224"/>
      <c r="R120" s="224">
        <v>26.094000000000001</v>
      </c>
      <c r="S120" s="224">
        <v>2880.06</v>
      </c>
      <c r="T120" s="224">
        <v>26.094000000000001</v>
      </c>
      <c r="U120" s="224">
        <v>2880.06</v>
      </c>
      <c r="V120" s="225">
        <f>T120/U120</f>
        <v>9.0602279119185031E-3</v>
      </c>
      <c r="W120" s="226">
        <v>49.921999999999997</v>
      </c>
      <c r="X120" s="227">
        <f>V120*W120</f>
        <v>0.45230469781879551</v>
      </c>
      <c r="Y120" s="227">
        <f>V120*60*1000</f>
        <v>543.61367471511016</v>
      </c>
      <c r="Z120" s="262">
        <f>Y120*W120/1000</f>
        <v>27.138281869127727</v>
      </c>
    </row>
    <row r="121" spans="1:26" ht="12.75" customHeight="1" x14ac:dyDescent="0.2">
      <c r="A121" s="261"/>
      <c r="B121" s="218">
        <v>116</v>
      </c>
      <c r="C121" s="205" t="s">
        <v>729</v>
      </c>
      <c r="D121" s="206" t="s">
        <v>730</v>
      </c>
      <c r="E121" s="207">
        <v>-6.2</v>
      </c>
      <c r="F121" s="208">
        <v>1.8950000000000002E-2</v>
      </c>
      <c r="G121" s="237">
        <v>1.19</v>
      </c>
      <c r="H121" s="210">
        <v>677.6</v>
      </c>
      <c r="I121" s="205" t="s">
        <v>743</v>
      </c>
      <c r="J121" s="206" t="s">
        <v>45</v>
      </c>
      <c r="K121" s="206">
        <v>85</v>
      </c>
      <c r="L121" s="206">
        <v>1970</v>
      </c>
      <c r="M121" s="212">
        <v>48.9</v>
      </c>
      <c r="N121" s="212">
        <v>5.8132200000000003</v>
      </c>
      <c r="O121" s="212">
        <v>9.7446809999999999</v>
      </c>
      <c r="P121" s="212">
        <v>-1.019218</v>
      </c>
      <c r="Q121" s="212">
        <v>6.1850379999999996</v>
      </c>
      <c r="R121" s="212">
        <v>28.17625</v>
      </c>
      <c r="S121" s="228">
        <v>3789.83</v>
      </c>
      <c r="T121" s="212">
        <v>34.361288000000002</v>
      </c>
      <c r="U121" s="228">
        <v>3789.83</v>
      </c>
      <c r="V121" s="213">
        <v>9.0667095885567425E-3</v>
      </c>
      <c r="W121" s="214">
        <v>62.783999999999999</v>
      </c>
      <c r="X121" s="215">
        <v>0.56924429480794647</v>
      </c>
      <c r="Y121" s="215">
        <v>544.00257531340458</v>
      </c>
      <c r="Z121" s="263">
        <v>34.154657688476796</v>
      </c>
    </row>
    <row r="122" spans="1:26" ht="12.75" customHeight="1" x14ac:dyDescent="0.2">
      <c r="A122" s="261"/>
      <c r="B122" s="204">
        <v>117</v>
      </c>
      <c r="C122" s="205" t="s">
        <v>1153</v>
      </c>
      <c r="D122" s="206" t="s">
        <v>909</v>
      </c>
      <c r="E122" s="207">
        <v>-6.5</v>
      </c>
      <c r="F122" s="208">
        <v>1.8100000000000002E-2</v>
      </c>
      <c r="G122" s="209">
        <v>1.4280900000000003</v>
      </c>
      <c r="H122" s="230">
        <v>686</v>
      </c>
      <c r="I122" s="211" t="s">
        <v>917</v>
      </c>
      <c r="J122" s="211" t="s">
        <v>45</v>
      </c>
      <c r="K122" s="204">
        <v>45</v>
      </c>
      <c r="L122" s="204">
        <v>1975</v>
      </c>
      <c r="M122" s="212">
        <v>28.617505000000001</v>
      </c>
      <c r="N122" s="212">
        <v>3.18</v>
      </c>
      <c r="O122" s="212">
        <v>4.1100000000000003</v>
      </c>
      <c r="P122" s="212">
        <v>0.23</v>
      </c>
      <c r="Q122" s="212">
        <v>3.2624550000000001</v>
      </c>
      <c r="R122" s="212">
        <v>17.835049999999999</v>
      </c>
      <c r="S122" s="212">
        <v>2325.21</v>
      </c>
      <c r="T122" s="212">
        <v>21.097504999999998</v>
      </c>
      <c r="U122" s="212">
        <v>2325.21</v>
      </c>
      <c r="V122" s="213">
        <v>9.0733761681740573E-3</v>
      </c>
      <c r="W122" s="214">
        <v>78.900000000000006</v>
      </c>
      <c r="X122" s="215">
        <v>0.71588937966893318</v>
      </c>
      <c r="Y122" s="215">
        <v>544.40257009044342</v>
      </c>
      <c r="Z122" s="263">
        <v>42.95336278013599</v>
      </c>
    </row>
    <row r="123" spans="1:26" ht="12.75" customHeight="1" x14ac:dyDescent="0.2">
      <c r="A123" s="261"/>
      <c r="B123" s="216">
        <v>118</v>
      </c>
      <c r="C123" s="217" t="s">
        <v>323</v>
      </c>
      <c r="D123" s="218" t="s">
        <v>324</v>
      </c>
      <c r="E123" s="219">
        <v>-5.8</v>
      </c>
      <c r="F123" s="220">
        <v>1.6835861436862869E-2</v>
      </c>
      <c r="G123" s="221">
        <f>F123*W123</f>
        <v>0.8404798746510681</v>
      </c>
      <c r="H123" s="222">
        <v>666.4</v>
      </c>
      <c r="I123" s="223" t="s">
        <v>332</v>
      </c>
      <c r="J123" s="223" t="s">
        <v>45</v>
      </c>
      <c r="K123" s="216">
        <v>45</v>
      </c>
      <c r="L123" s="216">
        <v>1975</v>
      </c>
      <c r="M123" s="224">
        <f>SUM(N123:R123)</f>
        <v>27.594000000000001</v>
      </c>
      <c r="N123" s="224">
        <v>3.4169999999999998</v>
      </c>
      <c r="O123" s="224">
        <v>4.2919999999999998</v>
      </c>
      <c r="P123" s="224">
        <v>-1.456</v>
      </c>
      <c r="Q123" s="224"/>
      <c r="R123" s="224">
        <v>21.341000000000001</v>
      </c>
      <c r="S123" s="224">
        <v>2344.7399999999998</v>
      </c>
      <c r="T123" s="224">
        <v>21.341000000000001</v>
      </c>
      <c r="U123" s="224">
        <v>2344.7399999999998</v>
      </c>
      <c r="V123" s="225">
        <f>T123/U123</f>
        <v>9.1016487968815316E-3</v>
      </c>
      <c r="W123" s="226">
        <v>49.921999999999997</v>
      </c>
      <c r="X123" s="227">
        <f>V123*W123</f>
        <v>0.45437251123791977</v>
      </c>
      <c r="Y123" s="227">
        <f>V123*60*1000</f>
        <v>546.09892781289193</v>
      </c>
      <c r="Z123" s="262">
        <f>Y123*W123/1000</f>
        <v>27.26235067427519</v>
      </c>
    </row>
    <row r="124" spans="1:26" ht="12.75" customHeight="1" x14ac:dyDescent="0.2">
      <c r="A124" s="261"/>
      <c r="B124" s="218">
        <v>119</v>
      </c>
      <c r="C124" s="205" t="s">
        <v>147</v>
      </c>
      <c r="D124" s="206" t="s">
        <v>148</v>
      </c>
      <c r="E124" s="207">
        <v>-4.7</v>
      </c>
      <c r="F124" s="208">
        <v>1.8579999999999999E-2</v>
      </c>
      <c r="G124" s="209">
        <v>1.0646339999999999</v>
      </c>
      <c r="H124" s="210">
        <v>635.6</v>
      </c>
      <c r="I124" s="211" t="s">
        <v>152</v>
      </c>
      <c r="J124" s="211" t="s">
        <v>45</v>
      </c>
      <c r="K124" s="204">
        <v>32</v>
      </c>
      <c r="L124" s="204">
        <v>1960</v>
      </c>
      <c r="M124" s="212">
        <v>16.7</v>
      </c>
      <c r="N124" s="212">
        <v>2.5388000000000002</v>
      </c>
      <c r="O124" s="212">
        <v>3.2</v>
      </c>
      <c r="P124" s="212">
        <v>0</v>
      </c>
      <c r="Q124" s="212">
        <v>1.9730000000000001</v>
      </c>
      <c r="R124" s="212">
        <v>8.9882000000000009</v>
      </c>
      <c r="S124" s="212">
        <v>1203.28</v>
      </c>
      <c r="T124" s="212">
        <v>10.9612</v>
      </c>
      <c r="U124" s="212">
        <v>1203.28</v>
      </c>
      <c r="V124" s="213">
        <v>9.1094342131507206E-3</v>
      </c>
      <c r="W124" s="214">
        <v>57.3</v>
      </c>
      <c r="X124" s="215">
        <v>0.52197058041353628</v>
      </c>
      <c r="Y124" s="215">
        <v>546.56605278904328</v>
      </c>
      <c r="Z124" s="263">
        <v>31.318234824812176</v>
      </c>
    </row>
    <row r="125" spans="1:26" ht="12.75" customHeight="1" x14ac:dyDescent="0.2">
      <c r="A125" s="261"/>
      <c r="B125" s="218">
        <v>120</v>
      </c>
      <c r="C125" s="205" t="s">
        <v>1153</v>
      </c>
      <c r="D125" s="206" t="s">
        <v>909</v>
      </c>
      <c r="E125" s="207">
        <v>-6.5</v>
      </c>
      <c r="F125" s="208">
        <v>1.8100000000000002E-2</v>
      </c>
      <c r="G125" s="209">
        <v>1.4280900000000003</v>
      </c>
      <c r="H125" s="230">
        <v>686</v>
      </c>
      <c r="I125" s="211" t="s">
        <v>916</v>
      </c>
      <c r="J125" s="211" t="s">
        <v>45</v>
      </c>
      <c r="K125" s="204">
        <v>25</v>
      </c>
      <c r="L125" s="204">
        <v>1984</v>
      </c>
      <c r="M125" s="212">
        <v>17.570799999999998</v>
      </c>
      <c r="N125" s="212">
        <v>0</v>
      </c>
      <c r="O125" s="212">
        <v>0</v>
      </c>
      <c r="P125" s="212">
        <v>0</v>
      </c>
      <c r="Q125" s="212">
        <v>2.8778000000000001</v>
      </c>
      <c r="R125" s="212">
        <v>14.693</v>
      </c>
      <c r="S125" s="212">
        <v>1919.81</v>
      </c>
      <c r="T125" s="212">
        <v>17.570799999999998</v>
      </c>
      <c r="U125" s="212">
        <v>1919.81</v>
      </c>
      <c r="V125" s="213">
        <v>9.1523640360243984E-3</v>
      </c>
      <c r="W125" s="214">
        <v>78.900000000000006</v>
      </c>
      <c r="X125" s="215">
        <v>0.72212152244232508</v>
      </c>
      <c r="Y125" s="215">
        <v>549.14184216146384</v>
      </c>
      <c r="Z125" s="263">
        <v>43.327291346539504</v>
      </c>
    </row>
    <row r="126" spans="1:26" ht="12.75" customHeight="1" x14ac:dyDescent="0.2">
      <c r="A126" s="261"/>
      <c r="B126" s="204">
        <v>121</v>
      </c>
      <c r="C126" s="217" t="s">
        <v>323</v>
      </c>
      <c r="D126" s="218" t="s">
        <v>324</v>
      </c>
      <c r="E126" s="219">
        <v>-5.8</v>
      </c>
      <c r="F126" s="220">
        <v>1.6835861436862869E-2</v>
      </c>
      <c r="G126" s="221">
        <f>F126*W126</f>
        <v>0.8404798746510681</v>
      </c>
      <c r="H126" s="222">
        <v>666.4</v>
      </c>
      <c r="I126" s="223" t="s">
        <v>333</v>
      </c>
      <c r="J126" s="223" t="s">
        <v>45</v>
      </c>
      <c r="K126" s="216">
        <v>60</v>
      </c>
      <c r="L126" s="216">
        <v>1965</v>
      </c>
      <c r="M126" s="224">
        <f>SUM(N126:R126)</f>
        <v>34.277999999999999</v>
      </c>
      <c r="N126" s="224">
        <v>3.774</v>
      </c>
      <c r="O126" s="224">
        <v>6.383</v>
      </c>
      <c r="P126" s="224">
        <v>-0.64500000000000002</v>
      </c>
      <c r="Q126" s="224"/>
      <c r="R126" s="224">
        <v>24.765999999999998</v>
      </c>
      <c r="S126" s="224">
        <v>2701.31</v>
      </c>
      <c r="T126" s="224">
        <v>24.765999999999998</v>
      </c>
      <c r="U126" s="224">
        <v>2701.31</v>
      </c>
      <c r="V126" s="225">
        <f>T126/U126</f>
        <v>9.1681443447808649E-3</v>
      </c>
      <c r="W126" s="226">
        <v>49.921999999999997</v>
      </c>
      <c r="X126" s="227">
        <f>V126*W126</f>
        <v>0.45769210198015031</v>
      </c>
      <c r="Y126" s="227">
        <f>V126*60*1000</f>
        <v>550.08866068685188</v>
      </c>
      <c r="Z126" s="262">
        <f>Y126*W126/1000</f>
        <v>27.461526118809019</v>
      </c>
    </row>
    <row r="127" spans="1:26" ht="12.75" customHeight="1" x14ac:dyDescent="0.2">
      <c r="A127" s="261"/>
      <c r="B127" s="216">
        <v>122</v>
      </c>
      <c r="C127" s="217" t="s">
        <v>189</v>
      </c>
      <c r="D127" s="218" t="s">
        <v>190</v>
      </c>
      <c r="E127" s="231">
        <v>-6.6</v>
      </c>
      <c r="F127" s="220">
        <v>1.9539999999999998E-2</v>
      </c>
      <c r="G127" s="221">
        <v>0.95</v>
      </c>
      <c r="H127" s="222">
        <v>688.8</v>
      </c>
      <c r="I127" s="223" t="s">
        <v>194</v>
      </c>
      <c r="J127" s="223" t="s">
        <v>45</v>
      </c>
      <c r="K127" s="216">
        <v>29</v>
      </c>
      <c r="L127" s="216">
        <v>1984</v>
      </c>
      <c r="M127" s="224">
        <v>18.463999999999999</v>
      </c>
      <c r="N127" s="224">
        <v>2.2440000000000002</v>
      </c>
      <c r="O127" s="224">
        <v>2.5790000000000002</v>
      </c>
      <c r="P127" s="224">
        <v>1.2999999999999999E-2</v>
      </c>
      <c r="Q127" s="224">
        <v>2.4550000000000001</v>
      </c>
      <c r="R127" s="224">
        <v>11.186</v>
      </c>
      <c r="S127" s="224">
        <v>1486.56</v>
      </c>
      <c r="T127" s="224">
        <v>13.641</v>
      </c>
      <c r="U127" s="224">
        <v>1486.46</v>
      </c>
      <c r="V127" s="225">
        <f>T127/U127</f>
        <v>9.1768362418093996E-3</v>
      </c>
      <c r="W127" s="226">
        <v>48.396000000000001</v>
      </c>
      <c r="X127" s="227">
        <f>V127*W127</f>
        <v>0.44412216675860772</v>
      </c>
      <c r="Y127" s="227">
        <f>V127*60*1000</f>
        <v>550.610174508564</v>
      </c>
      <c r="Z127" s="262">
        <f>Y127*W127/1000</f>
        <v>26.647330005516466</v>
      </c>
    </row>
    <row r="128" spans="1:26" ht="12.75" customHeight="1" x14ac:dyDescent="0.2">
      <c r="A128" s="261"/>
      <c r="B128" s="218">
        <v>123</v>
      </c>
      <c r="C128" s="205" t="s">
        <v>431</v>
      </c>
      <c r="D128" s="206" t="s">
        <v>432</v>
      </c>
      <c r="E128" s="207">
        <v>-6.9</v>
      </c>
      <c r="F128" s="208">
        <v>2.498218E-2</v>
      </c>
      <c r="G128" s="209">
        <v>1.6910437642</v>
      </c>
      <c r="H128" s="210">
        <v>697.2</v>
      </c>
      <c r="I128" s="211" t="s">
        <v>434</v>
      </c>
      <c r="J128" s="211" t="s">
        <v>45</v>
      </c>
      <c r="K128" s="204">
        <v>20</v>
      </c>
      <c r="L128" s="204">
        <v>1989</v>
      </c>
      <c r="M128" s="212">
        <v>15.097</v>
      </c>
      <c r="N128" s="212">
        <v>1.133804</v>
      </c>
      <c r="O128" s="212">
        <v>2.9504619999999999</v>
      </c>
      <c r="P128" s="212">
        <v>0.19219600000000001</v>
      </c>
      <c r="Q128" s="212">
        <v>10.820436000000001</v>
      </c>
      <c r="R128" s="212">
        <v>7.5742950000000002</v>
      </c>
      <c r="S128" s="212">
        <v>1174.77</v>
      </c>
      <c r="T128" s="212">
        <v>10.820436000000001</v>
      </c>
      <c r="U128" s="212">
        <v>1175.77</v>
      </c>
      <c r="V128" s="213">
        <v>9.2028508977095875E-3</v>
      </c>
      <c r="W128" s="214">
        <v>67.69</v>
      </c>
      <c r="X128" s="215">
        <v>0.62294097726596198</v>
      </c>
      <c r="Y128" s="215">
        <v>552.17105386257526</v>
      </c>
      <c r="Z128" s="263">
        <v>37.376458635957718</v>
      </c>
    </row>
    <row r="129" spans="1:26" ht="12.75" customHeight="1" x14ac:dyDescent="0.2">
      <c r="A129" s="261"/>
      <c r="B129" s="218">
        <v>124</v>
      </c>
      <c r="C129" s="205" t="s">
        <v>1152</v>
      </c>
      <c r="D129" s="206" t="s">
        <v>482</v>
      </c>
      <c r="E129" s="228">
        <v>-7.1</v>
      </c>
      <c r="F129" s="229">
        <v>1.7106E-2</v>
      </c>
      <c r="G129" s="230">
        <v>1.6240265339999997</v>
      </c>
      <c r="H129" s="230">
        <v>702.8</v>
      </c>
      <c r="I129" s="211" t="s">
        <v>485</v>
      </c>
      <c r="J129" s="211" t="s">
        <v>45</v>
      </c>
      <c r="K129" s="204">
        <v>20</v>
      </c>
      <c r="L129" s="204">
        <v>1969</v>
      </c>
      <c r="M129" s="212">
        <v>15.201000000000001</v>
      </c>
      <c r="N129" s="212">
        <v>1.516</v>
      </c>
      <c r="O129" s="212">
        <v>2.0423</v>
      </c>
      <c r="P129" s="212"/>
      <c r="Q129" s="212">
        <v>2.0956999999999999</v>
      </c>
      <c r="R129" s="212">
        <v>9.5467999999999993</v>
      </c>
      <c r="S129" s="212">
        <v>1259.31</v>
      </c>
      <c r="T129" s="212">
        <v>11.6425</v>
      </c>
      <c r="U129" s="212">
        <v>1259.3</v>
      </c>
      <c r="V129" s="213">
        <v>9.2452155959660137E-3</v>
      </c>
      <c r="W129" s="214">
        <v>94.938999999999993</v>
      </c>
      <c r="X129" s="215">
        <v>0.87773152346541727</v>
      </c>
      <c r="Y129" s="215">
        <v>554.71293575796074</v>
      </c>
      <c r="Z129" s="263">
        <v>52.663891407925028</v>
      </c>
    </row>
    <row r="130" spans="1:26" ht="12.75" customHeight="1" x14ac:dyDescent="0.2">
      <c r="A130" s="261"/>
      <c r="B130" s="204">
        <v>125</v>
      </c>
      <c r="C130" s="217" t="s">
        <v>189</v>
      </c>
      <c r="D130" s="218" t="s">
        <v>190</v>
      </c>
      <c r="E130" s="219">
        <v>-6.6</v>
      </c>
      <c r="F130" s="220">
        <v>1.9539999999999998E-2</v>
      </c>
      <c r="G130" s="221">
        <v>0.95</v>
      </c>
      <c r="H130" s="222">
        <v>688.8</v>
      </c>
      <c r="I130" s="223" t="s">
        <v>195</v>
      </c>
      <c r="J130" s="223" t="s">
        <v>45</v>
      </c>
      <c r="K130" s="216">
        <v>23</v>
      </c>
      <c r="L130" s="216">
        <v>1991</v>
      </c>
      <c r="M130" s="224">
        <v>15.94</v>
      </c>
      <c r="N130" s="224">
        <v>2.5499999999999998</v>
      </c>
      <c r="O130" s="224">
        <v>2.0499999999999998</v>
      </c>
      <c r="P130" s="224">
        <v>-0.35299999999999998</v>
      </c>
      <c r="Q130" s="224">
        <v>2.0409999999999999</v>
      </c>
      <c r="R130" s="224">
        <v>9.2989999999999995</v>
      </c>
      <c r="S130" s="224">
        <v>1222.06</v>
      </c>
      <c r="T130" s="224">
        <v>11.34</v>
      </c>
      <c r="U130" s="224">
        <v>1222.06</v>
      </c>
      <c r="V130" s="225">
        <f>T130/U130</f>
        <v>9.279413449421469E-3</v>
      </c>
      <c r="W130" s="226">
        <v>48.396000000000001</v>
      </c>
      <c r="X130" s="227">
        <f>V130*W130</f>
        <v>0.44908649329820144</v>
      </c>
      <c r="Y130" s="227">
        <f>V130*60*1000</f>
        <v>556.76480696528813</v>
      </c>
      <c r="Z130" s="262">
        <f>Y130*W130/1000</f>
        <v>26.945189597892085</v>
      </c>
    </row>
    <row r="131" spans="1:26" ht="12.75" customHeight="1" x14ac:dyDescent="0.2">
      <c r="A131" s="261"/>
      <c r="B131" s="216">
        <v>126</v>
      </c>
      <c r="C131" s="205" t="s">
        <v>1153</v>
      </c>
      <c r="D131" s="206" t="s">
        <v>909</v>
      </c>
      <c r="E131" s="207">
        <v>-6.5</v>
      </c>
      <c r="F131" s="208">
        <v>1.8100000000000002E-2</v>
      </c>
      <c r="G131" s="209">
        <v>1.4280900000000003</v>
      </c>
      <c r="H131" s="230">
        <v>686</v>
      </c>
      <c r="I131" s="211" t="s">
        <v>918</v>
      </c>
      <c r="J131" s="211" t="s">
        <v>45</v>
      </c>
      <c r="K131" s="204">
        <v>43</v>
      </c>
      <c r="L131" s="204">
        <v>1975</v>
      </c>
      <c r="M131" s="212">
        <v>28.752246</v>
      </c>
      <c r="N131" s="212">
        <v>2.69</v>
      </c>
      <c r="O131" s="212">
        <v>5.09</v>
      </c>
      <c r="P131" s="212">
        <v>0.01</v>
      </c>
      <c r="Q131" s="212">
        <v>3.2415319999999999</v>
      </c>
      <c r="R131" s="212">
        <v>17.720714000000001</v>
      </c>
      <c r="S131" s="212">
        <v>2309.11</v>
      </c>
      <c r="T131" s="212">
        <v>20.962246</v>
      </c>
      <c r="U131" s="212">
        <v>2245.79</v>
      </c>
      <c r="V131" s="213">
        <v>9.3340187639984144E-3</v>
      </c>
      <c r="W131" s="214">
        <v>78.900000000000006</v>
      </c>
      <c r="X131" s="215">
        <v>0.73645408047947492</v>
      </c>
      <c r="Y131" s="215">
        <v>560.04112583990479</v>
      </c>
      <c r="Z131" s="263">
        <v>44.187244828768492</v>
      </c>
    </row>
    <row r="132" spans="1:26" ht="12.75" customHeight="1" x14ac:dyDescent="0.2">
      <c r="A132" s="261"/>
      <c r="B132" s="218">
        <v>127</v>
      </c>
      <c r="C132" s="217" t="s">
        <v>992</v>
      </c>
      <c r="D132" s="218" t="s">
        <v>993</v>
      </c>
      <c r="E132" s="219">
        <v>-6.9</v>
      </c>
      <c r="F132" s="220">
        <v>1.9810000000000001E-2</v>
      </c>
      <c r="G132" s="221">
        <f>F132*W132</f>
        <v>0.86965900000000007</v>
      </c>
      <c r="H132" s="222">
        <v>697.2</v>
      </c>
      <c r="I132" s="223" t="s">
        <v>1000</v>
      </c>
      <c r="J132" s="223" t="s">
        <v>818</v>
      </c>
      <c r="K132" s="216">
        <v>30</v>
      </c>
      <c r="L132" s="216" t="s">
        <v>58</v>
      </c>
      <c r="M132" s="224">
        <f>SUM(N132:R132)</f>
        <v>24.4</v>
      </c>
      <c r="N132" s="224">
        <v>4.2206000000000001</v>
      </c>
      <c r="O132" s="224">
        <v>5.1849999999999996</v>
      </c>
      <c r="P132" s="224">
        <v>-1.1095999999999999</v>
      </c>
      <c r="Q132" s="224">
        <v>0</v>
      </c>
      <c r="R132" s="224">
        <v>16.103999999999999</v>
      </c>
      <c r="S132" s="224">
        <v>1720.83</v>
      </c>
      <c r="T132" s="224">
        <f>R132</f>
        <v>16.103999999999999</v>
      </c>
      <c r="U132" s="224">
        <f>S132</f>
        <v>1720.83</v>
      </c>
      <c r="V132" s="225">
        <f>T132/U132</f>
        <v>9.358274786004428E-3</v>
      </c>
      <c r="W132" s="226">
        <v>43.9</v>
      </c>
      <c r="X132" s="227">
        <f>V132*W132</f>
        <v>0.41082826310559439</v>
      </c>
      <c r="Y132" s="227">
        <f>V132*60*1000</f>
        <v>561.4964871602657</v>
      </c>
      <c r="Z132" s="262">
        <f>Y132*W132/1000</f>
        <v>24.649695786335663</v>
      </c>
    </row>
    <row r="133" spans="1:26" ht="12.75" customHeight="1" x14ac:dyDescent="0.2">
      <c r="A133" s="261"/>
      <c r="B133" s="218">
        <v>128</v>
      </c>
      <c r="C133" s="249" t="s">
        <v>231</v>
      </c>
      <c r="D133" s="250" t="s">
        <v>232</v>
      </c>
      <c r="E133" s="231">
        <v>-6.5</v>
      </c>
      <c r="F133" s="248">
        <v>1.771E-2</v>
      </c>
      <c r="G133" s="221">
        <f>F133*W133</f>
        <v>1.0218670000000001</v>
      </c>
      <c r="H133" s="222">
        <v>686</v>
      </c>
      <c r="I133" s="251" t="s">
        <v>234</v>
      </c>
      <c r="J133" s="252"/>
      <c r="K133" s="253">
        <v>92</v>
      </c>
      <c r="L133" s="254">
        <v>2007</v>
      </c>
      <c r="M133" s="255">
        <v>45.3</v>
      </c>
      <c r="N133" s="255">
        <v>0</v>
      </c>
      <c r="O133" s="255"/>
      <c r="P133" s="224"/>
      <c r="Q133" s="255">
        <v>21</v>
      </c>
      <c r="R133" s="224">
        <v>59.65</v>
      </c>
      <c r="S133" s="258">
        <v>6309.48</v>
      </c>
      <c r="T133" s="255">
        <v>59.65</v>
      </c>
      <c r="U133" s="258">
        <v>6309.48</v>
      </c>
      <c r="V133" s="257">
        <f>T133/U133</f>
        <v>9.4540279072126386E-3</v>
      </c>
      <c r="W133" s="226">
        <v>57.7</v>
      </c>
      <c r="X133" s="227">
        <f>V133*W133</f>
        <v>0.54549741024616927</v>
      </c>
      <c r="Y133" s="227">
        <f>V133*60*1000</f>
        <v>567.24167443275826</v>
      </c>
      <c r="Z133" s="262">
        <f>Y133*W133/1000</f>
        <v>32.729844614770151</v>
      </c>
    </row>
    <row r="134" spans="1:26" ht="12.75" customHeight="1" x14ac:dyDescent="0.2">
      <c r="A134" s="261"/>
      <c r="B134" s="204">
        <v>129</v>
      </c>
      <c r="C134" s="217" t="s">
        <v>189</v>
      </c>
      <c r="D134" s="218" t="s">
        <v>190</v>
      </c>
      <c r="E134" s="231">
        <v>-6.6</v>
      </c>
      <c r="F134" s="220">
        <v>1.9539999999999998E-2</v>
      </c>
      <c r="G134" s="221">
        <v>0.95</v>
      </c>
      <c r="H134" s="222">
        <v>688.8</v>
      </c>
      <c r="I134" s="223" t="s">
        <v>196</v>
      </c>
      <c r="J134" s="223" t="s">
        <v>45</v>
      </c>
      <c r="K134" s="216">
        <v>45</v>
      </c>
      <c r="L134" s="216">
        <v>1967</v>
      </c>
      <c r="M134" s="224">
        <v>27.39</v>
      </c>
      <c r="N134" s="224">
        <v>1.752</v>
      </c>
      <c r="O134" s="224">
        <v>7.9580000000000002</v>
      </c>
      <c r="P134" s="224">
        <v>2.5000000000000001E-2</v>
      </c>
      <c r="Q134" s="224">
        <v>3.1819999999999999</v>
      </c>
      <c r="R134" s="224">
        <v>14.497999999999999</v>
      </c>
      <c r="S134" s="224">
        <v>1869.57</v>
      </c>
      <c r="T134" s="224">
        <v>17.68</v>
      </c>
      <c r="U134" s="224">
        <v>1869.57</v>
      </c>
      <c r="V134" s="225">
        <f>T134/U134</f>
        <v>9.4567199944372241E-3</v>
      </c>
      <c r="W134" s="226">
        <v>48.396000000000001</v>
      </c>
      <c r="X134" s="227">
        <f>V134*W134</f>
        <v>0.45766742085078388</v>
      </c>
      <c r="Y134" s="227">
        <f>V134*60*1000</f>
        <v>567.40319966623338</v>
      </c>
      <c r="Z134" s="262">
        <f>Y134*W134/1000</f>
        <v>27.460045251047031</v>
      </c>
    </row>
    <row r="135" spans="1:26" ht="12.75" customHeight="1" x14ac:dyDescent="0.2">
      <c r="A135" s="261"/>
      <c r="B135" s="216">
        <v>130</v>
      </c>
      <c r="C135" s="217" t="s">
        <v>992</v>
      </c>
      <c r="D135" s="218" t="s">
        <v>993</v>
      </c>
      <c r="E135" s="219">
        <v>-6.9</v>
      </c>
      <c r="F135" s="220">
        <v>1.9810000000000001E-2</v>
      </c>
      <c r="G135" s="221">
        <f>F135*W135</f>
        <v>0.86965900000000007</v>
      </c>
      <c r="H135" s="222">
        <v>697.2</v>
      </c>
      <c r="I135" s="223" t="s">
        <v>1001</v>
      </c>
      <c r="J135" s="223" t="s">
        <v>818</v>
      </c>
      <c r="K135" s="216">
        <v>45</v>
      </c>
      <c r="L135" s="216" t="s">
        <v>58</v>
      </c>
      <c r="M135" s="224">
        <f>SUM(N135:R135)</f>
        <v>30.470000000000002</v>
      </c>
      <c r="N135" s="224">
        <v>5.3855000000000004</v>
      </c>
      <c r="O135" s="224">
        <v>9.2855000000000008</v>
      </c>
      <c r="P135" s="224">
        <v>-2.1215000000000002</v>
      </c>
      <c r="Q135" s="224">
        <v>0</v>
      </c>
      <c r="R135" s="224">
        <v>17.920500000000001</v>
      </c>
      <c r="S135" s="224">
        <v>1888.38</v>
      </c>
      <c r="T135" s="224">
        <f>R135</f>
        <v>17.920500000000001</v>
      </c>
      <c r="U135" s="224">
        <f>S135</f>
        <v>1888.38</v>
      </c>
      <c r="V135" s="225">
        <f>T135/U135</f>
        <v>9.4898802147872774E-3</v>
      </c>
      <c r="W135" s="226">
        <v>43.9</v>
      </c>
      <c r="X135" s="227">
        <f>V135*W135</f>
        <v>0.41660574142916146</v>
      </c>
      <c r="Y135" s="227">
        <f>V135*60*1000</f>
        <v>569.39281288723669</v>
      </c>
      <c r="Z135" s="262">
        <f>Y135*W135/1000</f>
        <v>24.996344485749692</v>
      </c>
    </row>
    <row r="136" spans="1:26" ht="12.75" customHeight="1" x14ac:dyDescent="0.2">
      <c r="A136" s="261"/>
      <c r="B136" s="218">
        <v>131</v>
      </c>
      <c r="C136" s="205" t="s">
        <v>601</v>
      </c>
      <c r="D136" s="206" t="s">
        <v>602</v>
      </c>
      <c r="E136" s="207">
        <v>-4.5999999999999996</v>
      </c>
      <c r="F136" s="208">
        <v>1.4E-2</v>
      </c>
      <c r="G136" s="209">
        <v>9.0579999999999994E-2</v>
      </c>
      <c r="H136" s="210">
        <v>632.79999999999995</v>
      </c>
      <c r="I136" s="211" t="s">
        <v>606</v>
      </c>
      <c r="J136" s="211" t="s">
        <v>604</v>
      </c>
      <c r="K136" s="204">
        <v>11</v>
      </c>
      <c r="L136" s="204">
        <v>1989</v>
      </c>
      <c r="M136" s="212">
        <v>8.6999999999999993</v>
      </c>
      <c r="N136" s="212">
        <v>0.2</v>
      </c>
      <c r="O136" s="212">
        <v>1.9</v>
      </c>
      <c r="P136" s="212">
        <v>0.4</v>
      </c>
      <c r="Q136" s="212">
        <v>1.1000000000000001</v>
      </c>
      <c r="R136" s="212">
        <v>5.0999999999999996</v>
      </c>
      <c r="S136" s="212">
        <v>652.44000000000005</v>
      </c>
      <c r="T136" s="212">
        <v>6.2</v>
      </c>
      <c r="U136" s="212">
        <v>652.44000000000005</v>
      </c>
      <c r="V136" s="213">
        <v>9.5027895285390226E-3</v>
      </c>
      <c r="W136" s="214">
        <v>64.7</v>
      </c>
      <c r="X136" s="215">
        <f>V136*W136</f>
        <v>0.61483048249647476</v>
      </c>
      <c r="Y136" s="215">
        <v>570.16737171234138</v>
      </c>
      <c r="Z136" s="263">
        <f>W136*Y136/1000</f>
        <v>36.889828949788487</v>
      </c>
    </row>
    <row r="137" spans="1:26" ht="12.75" customHeight="1" x14ac:dyDescent="0.2">
      <c r="A137" s="261"/>
      <c r="B137" s="218">
        <v>132</v>
      </c>
      <c r="C137" s="205" t="s">
        <v>431</v>
      </c>
      <c r="D137" s="206" t="s">
        <v>432</v>
      </c>
      <c r="E137" s="207">
        <v>-6.9</v>
      </c>
      <c r="F137" s="208">
        <v>2.498218E-2</v>
      </c>
      <c r="G137" s="209">
        <v>1.6910437642</v>
      </c>
      <c r="H137" s="210">
        <v>697.2</v>
      </c>
      <c r="I137" s="211" t="s">
        <v>436</v>
      </c>
      <c r="J137" s="211" t="s">
        <v>45</v>
      </c>
      <c r="K137" s="204">
        <v>22</v>
      </c>
      <c r="L137" s="204">
        <v>1982</v>
      </c>
      <c r="M137" s="212">
        <v>16.122</v>
      </c>
      <c r="N137" s="212">
        <v>1.678488</v>
      </c>
      <c r="O137" s="212">
        <v>3.3758050000000002</v>
      </c>
      <c r="P137" s="212">
        <v>-0.14848800000000001</v>
      </c>
      <c r="Q137" s="212">
        <v>2.2432150000000002</v>
      </c>
      <c r="R137" s="212">
        <v>8.9729580000000002</v>
      </c>
      <c r="S137" s="212">
        <v>1180.06</v>
      </c>
      <c r="T137" s="212">
        <v>11.216173</v>
      </c>
      <c r="U137" s="212">
        <v>1180.06</v>
      </c>
      <c r="V137" s="213">
        <v>9.5047480636577808E-3</v>
      </c>
      <c r="W137" s="214">
        <v>67.69</v>
      </c>
      <c r="X137" s="215">
        <v>0.64337639642899513</v>
      </c>
      <c r="Y137" s="215">
        <v>570.28488381946681</v>
      </c>
      <c r="Z137" s="263">
        <v>38.602583785739704</v>
      </c>
    </row>
    <row r="138" spans="1:26" ht="12.75" customHeight="1" x14ac:dyDescent="0.2">
      <c r="A138" s="261"/>
      <c r="B138" s="204">
        <v>133</v>
      </c>
      <c r="C138" s="217" t="s">
        <v>992</v>
      </c>
      <c r="D138" s="218" t="s">
        <v>993</v>
      </c>
      <c r="E138" s="219">
        <v>-6.9</v>
      </c>
      <c r="F138" s="220">
        <v>1.9810000000000001E-2</v>
      </c>
      <c r="G138" s="221">
        <f>F138*W138</f>
        <v>0.86965900000000007</v>
      </c>
      <c r="H138" s="222">
        <v>697.2</v>
      </c>
      <c r="I138" s="223" t="s">
        <v>1002</v>
      </c>
      <c r="J138" s="223" t="s">
        <v>818</v>
      </c>
      <c r="K138" s="216">
        <v>20</v>
      </c>
      <c r="L138" s="216" t="s">
        <v>58</v>
      </c>
      <c r="M138" s="224">
        <f>SUM(N138:R138)</f>
        <v>16.650000000000002</v>
      </c>
      <c r="N138" s="224">
        <v>4.226</v>
      </c>
      <c r="O138" s="224">
        <v>4.266</v>
      </c>
      <c r="P138" s="224">
        <v>-1.829</v>
      </c>
      <c r="Q138" s="224">
        <v>0</v>
      </c>
      <c r="R138" s="224">
        <v>9.9870000000000001</v>
      </c>
      <c r="S138" s="224">
        <v>1047.24</v>
      </c>
      <c r="T138" s="224">
        <f>R138</f>
        <v>9.9870000000000001</v>
      </c>
      <c r="U138" s="224">
        <f>S138</f>
        <v>1047.24</v>
      </c>
      <c r="V138" s="225">
        <f>T138/U138</f>
        <v>9.5364959321645477E-3</v>
      </c>
      <c r="W138" s="226">
        <v>43.9</v>
      </c>
      <c r="X138" s="227">
        <f>V138*W138</f>
        <v>0.41865217142202366</v>
      </c>
      <c r="Y138" s="227">
        <f>V138*60*1000</f>
        <v>572.18975592987283</v>
      </c>
      <c r="Z138" s="262">
        <f>Y138*W138/1000</f>
        <v>25.119130285321415</v>
      </c>
    </row>
    <row r="139" spans="1:26" ht="12.75" customHeight="1" x14ac:dyDescent="0.2">
      <c r="A139" s="261"/>
      <c r="B139" s="216">
        <v>134</v>
      </c>
      <c r="C139" s="217" t="s">
        <v>992</v>
      </c>
      <c r="D139" s="218" t="s">
        <v>993</v>
      </c>
      <c r="E139" s="219">
        <v>-6.9</v>
      </c>
      <c r="F139" s="220">
        <v>1.9810000000000001E-2</v>
      </c>
      <c r="G139" s="221">
        <f>F139*W139</f>
        <v>0.86965900000000007</v>
      </c>
      <c r="H139" s="222">
        <v>697.2</v>
      </c>
      <c r="I139" s="223" t="s">
        <v>1003</v>
      </c>
      <c r="J139" s="223" t="s">
        <v>818</v>
      </c>
      <c r="K139" s="216">
        <v>25</v>
      </c>
      <c r="L139" s="216" t="s">
        <v>58</v>
      </c>
      <c r="M139" s="224">
        <f>SUM(N139:R139)</f>
        <v>18.399999999999999</v>
      </c>
      <c r="N139" s="224">
        <v>2.5465</v>
      </c>
      <c r="O139" s="224">
        <v>4.0255000000000001</v>
      </c>
      <c r="P139" s="224">
        <v>-0.35349999999999998</v>
      </c>
      <c r="Q139" s="224">
        <v>0</v>
      </c>
      <c r="R139" s="224">
        <v>12.1815</v>
      </c>
      <c r="S139" s="224">
        <v>1275.81</v>
      </c>
      <c r="T139" s="224">
        <f>R139</f>
        <v>12.1815</v>
      </c>
      <c r="U139" s="224">
        <f>S139</f>
        <v>1275.81</v>
      </c>
      <c r="V139" s="225">
        <f>T139/U139</f>
        <v>9.5480518258988407E-3</v>
      </c>
      <c r="W139" s="226">
        <v>43.9</v>
      </c>
      <c r="X139" s="227">
        <f>V139*W139</f>
        <v>0.41915947515695912</v>
      </c>
      <c r="Y139" s="227">
        <f>V139*60*1000</f>
        <v>572.88310955393035</v>
      </c>
      <c r="Z139" s="262">
        <f>Y139*W139/1000</f>
        <v>25.149568509417541</v>
      </c>
    </row>
    <row r="140" spans="1:26" ht="12.75" customHeight="1" x14ac:dyDescent="0.2">
      <c r="A140" s="261"/>
      <c r="B140" s="218">
        <v>135</v>
      </c>
      <c r="C140" s="205" t="s">
        <v>877</v>
      </c>
      <c r="D140" s="206" t="s">
        <v>841</v>
      </c>
      <c r="E140" s="207">
        <v>-5.0999999999999996</v>
      </c>
      <c r="F140" s="208">
        <v>2.1000000000000001E-2</v>
      </c>
      <c r="G140" s="209">
        <v>1.38</v>
      </c>
      <c r="H140" s="210">
        <v>646.79999999999995</v>
      </c>
      <c r="I140" s="211" t="s">
        <v>843</v>
      </c>
      <c r="J140" s="211" t="s">
        <v>45</v>
      </c>
      <c r="K140" s="204">
        <v>28</v>
      </c>
      <c r="L140" s="204">
        <v>1981</v>
      </c>
      <c r="M140" s="212">
        <v>18.815000000000001</v>
      </c>
      <c r="N140" s="212">
        <v>2.4140000000000001</v>
      </c>
      <c r="O140" s="212">
        <v>3.1909999999999998</v>
      </c>
      <c r="P140" s="212">
        <v>-0.374</v>
      </c>
      <c r="Q140" s="212">
        <v>2.4449999999999998</v>
      </c>
      <c r="R140" s="212">
        <v>11.138999999999999</v>
      </c>
      <c r="S140" s="212">
        <v>1420.11</v>
      </c>
      <c r="T140" s="212">
        <v>13.584</v>
      </c>
      <c r="U140" s="212">
        <v>1420.11</v>
      </c>
      <c r="V140" s="213">
        <v>9.5654561970551586E-3</v>
      </c>
      <c r="W140" s="214">
        <v>64.200999999999993</v>
      </c>
      <c r="X140" s="215">
        <v>0.61411185330713813</v>
      </c>
      <c r="Y140" s="215">
        <v>573.9273718233095</v>
      </c>
      <c r="Z140" s="263">
        <v>36.846711198428288</v>
      </c>
    </row>
    <row r="141" spans="1:26" ht="12.75" customHeight="1" x14ac:dyDescent="0.2">
      <c r="A141" s="261"/>
      <c r="B141" s="218">
        <v>136</v>
      </c>
      <c r="C141" s="205" t="s">
        <v>1152</v>
      </c>
      <c r="D141" s="206" t="s">
        <v>482</v>
      </c>
      <c r="E141" s="228">
        <v>-7.1</v>
      </c>
      <c r="F141" s="229">
        <v>1.7106E-2</v>
      </c>
      <c r="G141" s="230">
        <v>1.6240265339999997</v>
      </c>
      <c r="H141" s="230">
        <v>702.8</v>
      </c>
      <c r="I141" s="211" t="s">
        <v>492</v>
      </c>
      <c r="J141" s="211" t="s">
        <v>45</v>
      </c>
      <c r="K141" s="204">
        <v>45</v>
      </c>
      <c r="L141" s="204">
        <v>1983</v>
      </c>
      <c r="M141" s="212">
        <v>29.579000000000001</v>
      </c>
      <c r="N141" s="212">
        <v>2.399</v>
      </c>
      <c r="O141" s="212">
        <v>5.8613999999999997</v>
      </c>
      <c r="P141" s="212"/>
      <c r="Q141" s="212">
        <v>3.8372999999999999</v>
      </c>
      <c r="R141" s="212">
        <v>17.481200000000001</v>
      </c>
      <c r="S141" s="212">
        <v>2334.15</v>
      </c>
      <c r="T141" s="212">
        <v>21.11</v>
      </c>
      <c r="U141" s="212">
        <v>2205.25</v>
      </c>
      <c r="V141" s="213">
        <v>9.572610815100328E-3</v>
      </c>
      <c r="W141" s="214">
        <v>94.938999999999993</v>
      </c>
      <c r="X141" s="215">
        <v>0.90881409817480996</v>
      </c>
      <c r="Y141" s="215">
        <v>574.3566489060197</v>
      </c>
      <c r="Z141" s="263">
        <v>54.528845890488597</v>
      </c>
    </row>
    <row r="142" spans="1:26" ht="12.75" customHeight="1" x14ac:dyDescent="0.2">
      <c r="A142" s="261"/>
      <c r="B142" s="204">
        <v>137</v>
      </c>
      <c r="C142" s="205" t="s">
        <v>877</v>
      </c>
      <c r="D142" s="206" t="s">
        <v>841</v>
      </c>
      <c r="E142" s="207">
        <v>-5.0999999999999996</v>
      </c>
      <c r="F142" s="208">
        <v>2.1000000000000001E-2</v>
      </c>
      <c r="G142" s="209">
        <v>1.38</v>
      </c>
      <c r="H142" s="210">
        <v>646.79999999999995</v>
      </c>
      <c r="I142" s="211" t="s">
        <v>842</v>
      </c>
      <c r="J142" s="211" t="s">
        <v>45</v>
      </c>
      <c r="K142" s="204">
        <v>40</v>
      </c>
      <c r="L142" s="204">
        <v>1975</v>
      </c>
      <c r="M142" s="212">
        <v>26.739000000000001</v>
      </c>
      <c r="N142" s="212">
        <v>2.38</v>
      </c>
      <c r="O142" s="212">
        <v>5.2309999999999999</v>
      </c>
      <c r="P142" s="212">
        <v>0.629</v>
      </c>
      <c r="Q142" s="212">
        <v>3.33</v>
      </c>
      <c r="R142" s="212">
        <v>15.169</v>
      </c>
      <c r="S142" s="212">
        <v>1929.52</v>
      </c>
      <c r="T142" s="212">
        <v>18.498999999999999</v>
      </c>
      <c r="U142" s="212">
        <v>1929.52</v>
      </c>
      <c r="V142" s="213">
        <v>9.5873585140345777E-3</v>
      </c>
      <c r="W142" s="214">
        <v>64.200999999999993</v>
      </c>
      <c r="X142" s="215">
        <v>0.61551800395953382</v>
      </c>
      <c r="Y142" s="215">
        <v>575.2415108420746</v>
      </c>
      <c r="Z142" s="263">
        <v>36.931080237572033</v>
      </c>
    </row>
    <row r="143" spans="1:26" ht="12.75" customHeight="1" x14ac:dyDescent="0.2">
      <c r="A143" s="261"/>
      <c r="B143" s="216">
        <v>138</v>
      </c>
      <c r="C143" s="205" t="s">
        <v>687</v>
      </c>
      <c r="D143" s="206" t="s">
        <v>688</v>
      </c>
      <c r="E143" s="207">
        <v>-6.6</v>
      </c>
      <c r="F143" s="208">
        <v>1.7299999999999999E-2</v>
      </c>
      <c r="G143" s="209">
        <v>1.1383399999999999</v>
      </c>
      <c r="H143" s="210">
        <v>688.80000000000007</v>
      </c>
      <c r="I143" s="211" t="s">
        <v>690</v>
      </c>
      <c r="J143" s="211" t="s">
        <v>45</v>
      </c>
      <c r="K143" s="204">
        <v>15</v>
      </c>
      <c r="L143" s="204" t="s">
        <v>58</v>
      </c>
      <c r="M143" s="212">
        <v>10.471</v>
      </c>
      <c r="N143" s="212">
        <v>1.173</v>
      </c>
      <c r="O143" s="212">
        <v>1.3240000000000001</v>
      </c>
      <c r="P143" s="212">
        <v>0</v>
      </c>
      <c r="Q143" s="212">
        <v>2.6314199999999994</v>
      </c>
      <c r="R143" s="212">
        <v>5.3425800000000008</v>
      </c>
      <c r="S143" s="212">
        <v>826.86</v>
      </c>
      <c r="T143" s="212">
        <v>7.9740000000000002</v>
      </c>
      <c r="U143" s="212">
        <v>826.86</v>
      </c>
      <c r="V143" s="213">
        <v>9.6437123575937884E-3</v>
      </c>
      <c r="W143" s="214">
        <v>65.8</v>
      </c>
      <c r="X143" s="215">
        <v>0.63455627312967122</v>
      </c>
      <c r="Y143" s="215">
        <v>578.62274145562731</v>
      </c>
      <c r="Z143" s="263">
        <v>38.073376387780279</v>
      </c>
    </row>
    <row r="144" spans="1:26" ht="12.75" customHeight="1" x14ac:dyDescent="0.2">
      <c r="A144" s="261"/>
      <c r="B144" s="218">
        <v>139</v>
      </c>
      <c r="C144" s="205" t="s">
        <v>1153</v>
      </c>
      <c r="D144" s="206" t="s">
        <v>909</v>
      </c>
      <c r="E144" s="207">
        <v>-6.5</v>
      </c>
      <c r="F144" s="208">
        <v>1.8100000000000002E-2</v>
      </c>
      <c r="G144" s="209">
        <v>1.4280900000000003</v>
      </c>
      <c r="H144" s="230">
        <v>686</v>
      </c>
      <c r="I144" s="211" t="s">
        <v>919</v>
      </c>
      <c r="J144" s="211" t="s">
        <v>45</v>
      </c>
      <c r="K144" s="204">
        <v>38</v>
      </c>
      <c r="L144" s="204">
        <v>1991</v>
      </c>
      <c r="M144" s="212">
        <v>27.021217999999998</v>
      </c>
      <c r="N144" s="212">
        <v>3.22</v>
      </c>
      <c r="O144" s="212">
        <v>4.3099999999999996</v>
      </c>
      <c r="P144" s="212">
        <v>0.15</v>
      </c>
      <c r="Q144" s="212">
        <v>2.9908760000000001</v>
      </c>
      <c r="R144" s="212">
        <v>16.350341999999998</v>
      </c>
      <c r="S144" s="212">
        <v>2321.73</v>
      </c>
      <c r="T144" s="212">
        <v>19.341217999999998</v>
      </c>
      <c r="U144" s="212">
        <v>1992.6</v>
      </c>
      <c r="V144" s="213">
        <v>9.7065231356017259E-3</v>
      </c>
      <c r="W144" s="214">
        <v>78.900000000000006</v>
      </c>
      <c r="X144" s="215">
        <v>0.76584467539897627</v>
      </c>
      <c r="Y144" s="215">
        <v>582.39138813610361</v>
      </c>
      <c r="Z144" s="263">
        <v>45.95068052393858</v>
      </c>
    </row>
    <row r="145" spans="1:26" ht="12.75" customHeight="1" x14ac:dyDescent="0.2">
      <c r="A145" s="261"/>
      <c r="B145" s="218">
        <v>140</v>
      </c>
      <c r="C145" s="205" t="s">
        <v>570</v>
      </c>
      <c r="D145" s="206" t="s">
        <v>571</v>
      </c>
      <c r="E145" s="207">
        <v>-5.8</v>
      </c>
      <c r="F145" s="208">
        <v>1.9769999999999999E-2</v>
      </c>
      <c r="G145" s="209">
        <v>1.2801075</v>
      </c>
      <c r="H145" s="210">
        <v>666.4</v>
      </c>
      <c r="I145" s="211" t="s">
        <v>572</v>
      </c>
      <c r="J145" s="211" t="s">
        <v>46</v>
      </c>
      <c r="K145" s="204">
        <v>60</v>
      </c>
      <c r="L145" s="204" t="s">
        <v>573</v>
      </c>
      <c r="M145" s="212">
        <v>55.025999999999996</v>
      </c>
      <c r="N145" s="212">
        <v>7.6070000000000002</v>
      </c>
      <c r="O145" s="212">
        <v>7.7210000000000001</v>
      </c>
      <c r="P145" s="212"/>
      <c r="Q145" s="212"/>
      <c r="R145" s="212">
        <v>31.977</v>
      </c>
      <c r="S145" s="212">
        <v>3292.01</v>
      </c>
      <c r="T145" s="212">
        <v>31.977</v>
      </c>
      <c r="U145" s="212">
        <v>3292.01</v>
      </c>
      <c r="V145" s="213">
        <v>9.7135184887044684E-3</v>
      </c>
      <c r="W145" s="214">
        <v>64.75</v>
      </c>
      <c r="X145" s="215">
        <v>0.62895032214361435</v>
      </c>
      <c r="Y145" s="215">
        <v>582.81110932226807</v>
      </c>
      <c r="Z145" s="263">
        <v>37.73701932861686</v>
      </c>
    </row>
    <row r="146" spans="1:26" ht="12.75" customHeight="1" x14ac:dyDescent="0.2">
      <c r="A146" s="261"/>
      <c r="B146" s="204">
        <v>141</v>
      </c>
      <c r="C146" s="217" t="s">
        <v>555</v>
      </c>
      <c r="D146" s="218" t="s">
        <v>556</v>
      </c>
      <c r="E146" s="219">
        <v>-7.4</v>
      </c>
      <c r="F146" s="220">
        <v>1.443E-2</v>
      </c>
      <c r="G146" s="221">
        <v>0.98</v>
      </c>
      <c r="H146" s="222">
        <v>711.2</v>
      </c>
      <c r="I146" s="223" t="s">
        <v>560</v>
      </c>
      <c r="J146" s="223" t="s">
        <v>558</v>
      </c>
      <c r="K146" s="216">
        <v>30</v>
      </c>
      <c r="L146" s="216">
        <v>1992</v>
      </c>
      <c r="M146" s="224">
        <v>22.308</v>
      </c>
      <c r="N146" s="224">
        <v>2</v>
      </c>
      <c r="O146" s="224">
        <v>4.9189999999999996</v>
      </c>
      <c r="P146" s="224">
        <v>-0.52100000000000002</v>
      </c>
      <c r="Q146" s="224"/>
      <c r="R146" s="224">
        <v>15.91</v>
      </c>
      <c r="S146" s="224">
        <v>1637.91</v>
      </c>
      <c r="T146" s="224">
        <v>15.91</v>
      </c>
      <c r="U146" s="224">
        <v>1637.91</v>
      </c>
      <c r="V146" s="225">
        <f>T146/U146</f>
        <v>9.7135984272640127E-3</v>
      </c>
      <c r="W146" s="226">
        <v>67.900000000000006</v>
      </c>
      <c r="X146" s="227">
        <f>V146*W146</f>
        <v>0.65955333321122656</v>
      </c>
      <c r="Y146" s="227">
        <f>V146*60*1000</f>
        <v>582.81590563584075</v>
      </c>
      <c r="Z146" s="262">
        <f>Y146*W146/1000</f>
        <v>39.573199992673587</v>
      </c>
    </row>
    <row r="147" spans="1:26" ht="12.75" customHeight="1" x14ac:dyDescent="0.2">
      <c r="A147" s="261"/>
      <c r="B147" s="216">
        <v>142</v>
      </c>
      <c r="C147" s="205" t="s">
        <v>601</v>
      </c>
      <c r="D147" s="206" t="s">
        <v>602</v>
      </c>
      <c r="E147" s="207">
        <v>-4.5999999999999996</v>
      </c>
      <c r="F147" s="208">
        <v>1.4E-2</v>
      </c>
      <c r="G147" s="209">
        <v>9.0579999999999994E-2</v>
      </c>
      <c r="H147" s="210">
        <v>632.79999999999995</v>
      </c>
      <c r="I147" s="211" t="s">
        <v>607</v>
      </c>
      <c r="J147" s="211" t="s">
        <v>604</v>
      </c>
      <c r="K147" s="204">
        <v>20</v>
      </c>
      <c r="L147" s="204">
        <v>1976</v>
      </c>
      <c r="M147" s="212">
        <v>10.620000000000001</v>
      </c>
      <c r="N147" s="212">
        <v>1.1000000000000001</v>
      </c>
      <c r="O147" s="212">
        <v>2.7</v>
      </c>
      <c r="P147" s="212">
        <v>0.02</v>
      </c>
      <c r="Q147" s="212">
        <v>0</v>
      </c>
      <c r="R147" s="212">
        <v>6.8</v>
      </c>
      <c r="S147" s="212">
        <v>699.96</v>
      </c>
      <c r="T147" s="212">
        <v>6.8</v>
      </c>
      <c r="U147" s="212">
        <v>699.96</v>
      </c>
      <c r="V147" s="213">
        <v>9.7148408480484585E-3</v>
      </c>
      <c r="W147" s="214">
        <v>64.7</v>
      </c>
      <c r="X147" s="215">
        <f>V147*W147</f>
        <v>0.62855020286873531</v>
      </c>
      <c r="Y147" s="215">
        <v>582.89045088290743</v>
      </c>
      <c r="Z147" s="263">
        <f>W147*Y147/1000</f>
        <v>37.713012172124117</v>
      </c>
    </row>
    <row r="148" spans="1:26" ht="12.75" customHeight="1" x14ac:dyDescent="0.2">
      <c r="A148" s="261"/>
      <c r="B148" s="218">
        <v>143</v>
      </c>
      <c r="C148" s="217" t="s">
        <v>189</v>
      </c>
      <c r="D148" s="218" t="s">
        <v>190</v>
      </c>
      <c r="E148" s="219">
        <v>-6.6</v>
      </c>
      <c r="F148" s="220">
        <v>1.9539999999999998E-2</v>
      </c>
      <c r="G148" s="221">
        <v>0.95</v>
      </c>
      <c r="H148" s="222">
        <v>688.8</v>
      </c>
      <c r="I148" s="223" t="s">
        <v>197</v>
      </c>
      <c r="J148" s="223" t="s">
        <v>45</v>
      </c>
      <c r="K148" s="216">
        <v>20</v>
      </c>
      <c r="L148" s="216">
        <v>1993</v>
      </c>
      <c r="M148" s="224">
        <v>18.783999999999999</v>
      </c>
      <c r="N148" s="224">
        <v>2.1840000000000002</v>
      </c>
      <c r="O148" s="224">
        <v>1.851</v>
      </c>
      <c r="P148" s="224">
        <v>-0.14699999999999999</v>
      </c>
      <c r="Q148" s="224">
        <v>2.6549999999999998</v>
      </c>
      <c r="R148" s="224">
        <v>12.093999999999999</v>
      </c>
      <c r="S148" s="224">
        <v>1515.92</v>
      </c>
      <c r="T148" s="224">
        <v>14.749000000000001</v>
      </c>
      <c r="U148" s="224">
        <v>1515.92</v>
      </c>
      <c r="V148" s="225">
        <f>T148/U148</f>
        <v>9.7294052456594008E-3</v>
      </c>
      <c r="W148" s="226">
        <v>48.396000000000001</v>
      </c>
      <c r="X148" s="227">
        <f>V148*W148</f>
        <v>0.47086429626893239</v>
      </c>
      <c r="Y148" s="227">
        <f>V148*60*1000</f>
        <v>583.76431473956404</v>
      </c>
      <c r="Z148" s="262">
        <f>Y148*W148/1000</f>
        <v>28.251857776135942</v>
      </c>
    </row>
    <row r="149" spans="1:26" ht="12.75" customHeight="1" x14ac:dyDescent="0.2">
      <c r="A149" s="261"/>
      <c r="B149" s="218">
        <v>144</v>
      </c>
      <c r="C149" s="217" t="s">
        <v>555</v>
      </c>
      <c r="D149" s="218" t="s">
        <v>556</v>
      </c>
      <c r="E149" s="219">
        <v>-7.4</v>
      </c>
      <c r="F149" s="220">
        <v>1.443E-2</v>
      </c>
      <c r="G149" s="221">
        <v>0.98</v>
      </c>
      <c r="H149" s="222">
        <v>711.2</v>
      </c>
      <c r="I149" s="223" t="s">
        <v>559</v>
      </c>
      <c r="J149" s="223" t="s">
        <v>558</v>
      </c>
      <c r="K149" s="216">
        <v>50</v>
      </c>
      <c r="L149" s="216">
        <v>1980</v>
      </c>
      <c r="M149" s="224">
        <v>34.549999999999997</v>
      </c>
      <c r="N149" s="224">
        <v>4.0529999999999999</v>
      </c>
      <c r="O149" s="224">
        <v>6.1619999999999999</v>
      </c>
      <c r="P149" s="224">
        <v>-0.48199999999999998</v>
      </c>
      <c r="Q149" s="224"/>
      <c r="R149" s="224">
        <v>24.818000000000001</v>
      </c>
      <c r="S149" s="224">
        <v>2544.91</v>
      </c>
      <c r="T149" s="224">
        <v>24.818000000000001</v>
      </c>
      <c r="U149" s="224">
        <v>2544.91</v>
      </c>
      <c r="V149" s="225">
        <f>T149/U149</f>
        <v>9.752014806024575E-3</v>
      </c>
      <c r="W149" s="226">
        <v>67.900000000000006</v>
      </c>
      <c r="X149" s="227">
        <f>V149*W149</f>
        <v>0.66216180532906865</v>
      </c>
      <c r="Y149" s="227">
        <f>V149*60*1000</f>
        <v>585.1208883614745</v>
      </c>
      <c r="Z149" s="262">
        <f>Y149*W149/1000</f>
        <v>39.729708319744127</v>
      </c>
    </row>
    <row r="150" spans="1:26" ht="12.75" customHeight="1" x14ac:dyDescent="0.2">
      <c r="A150" s="261"/>
      <c r="B150" s="204">
        <v>145</v>
      </c>
      <c r="C150" s="249" t="s">
        <v>231</v>
      </c>
      <c r="D150" s="259" t="s">
        <v>235</v>
      </c>
      <c r="E150" s="219">
        <v>-6.5</v>
      </c>
      <c r="F150" s="220">
        <v>1.7500000000000002E-2</v>
      </c>
      <c r="G150" s="221">
        <f>F150*W150</f>
        <v>1.0097500000000001</v>
      </c>
      <c r="H150" s="222">
        <v>686</v>
      </c>
      <c r="I150" s="251" t="s">
        <v>236</v>
      </c>
      <c r="J150" s="252" t="s">
        <v>45</v>
      </c>
      <c r="K150" s="253">
        <v>20</v>
      </c>
      <c r="L150" s="254" t="s">
        <v>237</v>
      </c>
      <c r="M150" s="255">
        <v>12.87</v>
      </c>
      <c r="N150" s="255">
        <v>2.11</v>
      </c>
      <c r="O150" s="255">
        <v>1.95</v>
      </c>
      <c r="P150" s="255">
        <v>-0.57999999999999996</v>
      </c>
      <c r="Q150" s="224">
        <v>1.6919999999999999</v>
      </c>
      <c r="R150" s="224">
        <v>7.7080000000000002</v>
      </c>
      <c r="S150" s="258">
        <v>960.25</v>
      </c>
      <c r="T150" s="255">
        <v>9.4</v>
      </c>
      <c r="U150" s="256">
        <v>960.25</v>
      </c>
      <c r="V150" s="257">
        <f>T150/U150</f>
        <v>9.7891174173392343E-3</v>
      </c>
      <c r="W150" s="226">
        <v>57.7</v>
      </c>
      <c r="X150" s="227">
        <f>V150*W150</f>
        <v>0.56483207498047383</v>
      </c>
      <c r="Y150" s="227">
        <f>V150*60*1000</f>
        <v>587.34704504035403</v>
      </c>
      <c r="Z150" s="262">
        <f>Y150*W150/1000</f>
        <v>33.889924498828428</v>
      </c>
    </row>
    <row r="151" spans="1:26" ht="12.75" customHeight="1" x14ac:dyDescent="0.2">
      <c r="A151" s="261"/>
      <c r="B151" s="216">
        <v>146</v>
      </c>
      <c r="C151" s="205" t="s">
        <v>431</v>
      </c>
      <c r="D151" s="206" t="s">
        <v>432</v>
      </c>
      <c r="E151" s="207">
        <v>-6.9</v>
      </c>
      <c r="F151" s="208">
        <v>2.498218E-2</v>
      </c>
      <c r="G151" s="209">
        <v>1.6910437642</v>
      </c>
      <c r="H151" s="210">
        <v>697.2</v>
      </c>
      <c r="I151" s="211" t="s">
        <v>435</v>
      </c>
      <c r="J151" s="211" t="s">
        <v>45</v>
      </c>
      <c r="K151" s="204">
        <v>21</v>
      </c>
      <c r="L151" s="204">
        <v>1982</v>
      </c>
      <c r="M151" s="212">
        <v>16.882000000000001</v>
      </c>
      <c r="N151" s="212">
        <v>2.1271979999999999</v>
      </c>
      <c r="O151" s="212">
        <v>3.6763490000000001</v>
      </c>
      <c r="P151" s="212">
        <v>-8.7197999999999998E-2</v>
      </c>
      <c r="Q151" s="212">
        <v>2.2331029999999998</v>
      </c>
      <c r="R151" s="212">
        <v>8.9325209999999995</v>
      </c>
      <c r="S151" s="212">
        <v>1139.95</v>
      </c>
      <c r="T151" s="212">
        <v>11.165623999999999</v>
      </c>
      <c r="U151" s="212">
        <v>1139.95</v>
      </c>
      <c r="V151" s="213">
        <v>9.7948366156410359E-3</v>
      </c>
      <c r="W151" s="214">
        <v>67.69</v>
      </c>
      <c r="X151" s="215">
        <v>0.66301249051274169</v>
      </c>
      <c r="Y151" s="215">
        <v>587.69019693846212</v>
      </c>
      <c r="Z151" s="263">
        <v>39.780749430764502</v>
      </c>
    </row>
    <row r="152" spans="1:26" ht="12.75" customHeight="1" x14ac:dyDescent="0.2">
      <c r="A152" s="261"/>
      <c r="B152" s="218">
        <v>147</v>
      </c>
      <c r="C152" s="205" t="s">
        <v>105</v>
      </c>
      <c r="D152" s="206" t="s">
        <v>106</v>
      </c>
      <c r="E152" s="207">
        <v>-5.8</v>
      </c>
      <c r="F152" s="208">
        <v>0.02</v>
      </c>
      <c r="G152" s="209">
        <v>1.226</v>
      </c>
      <c r="H152" s="210">
        <v>666.4</v>
      </c>
      <c r="I152" s="211" t="s">
        <v>107</v>
      </c>
      <c r="J152" s="211"/>
      <c r="K152" s="204">
        <v>60</v>
      </c>
      <c r="L152" s="204">
        <v>2005</v>
      </c>
      <c r="M152" s="212">
        <v>62.17</v>
      </c>
      <c r="N152" s="212">
        <v>9.0308159999999997</v>
      </c>
      <c r="O152" s="212">
        <v>4.3169979999999999</v>
      </c>
      <c r="P152" s="212">
        <v>0.30218299999999998</v>
      </c>
      <c r="Q152" s="212">
        <v>0</v>
      </c>
      <c r="R152" s="212">
        <v>48.519995999999999</v>
      </c>
      <c r="S152" s="212">
        <v>4933.47</v>
      </c>
      <c r="T152" s="212">
        <v>46.689039765276767</v>
      </c>
      <c r="U152" s="212">
        <v>4747.3</v>
      </c>
      <c r="V152" s="213">
        <v>9.8348618720697587E-3</v>
      </c>
      <c r="W152" s="214">
        <v>61.3</v>
      </c>
      <c r="X152" s="215">
        <v>0.60287703275787619</v>
      </c>
      <c r="Y152" s="215">
        <v>590.09171232418555</v>
      </c>
      <c r="Z152" s="263">
        <v>36.172621965472572</v>
      </c>
    </row>
    <row r="153" spans="1:26" ht="12.75" customHeight="1" x14ac:dyDescent="0.2">
      <c r="A153" s="261"/>
      <c r="B153" s="218">
        <v>148</v>
      </c>
      <c r="C153" s="217" t="s">
        <v>189</v>
      </c>
      <c r="D153" s="218" t="s">
        <v>190</v>
      </c>
      <c r="E153" s="231">
        <v>-6.6</v>
      </c>
      <c r="F153" s="220">
        <v>1.9539999999999998E-2</v>
      </c>
      <c r="G153" s="221">
        <v>0.95</v>
      </c>
      <c r="H153" s="222">
        <v>688.8</v>
      </c>
      <c r="I153" s="223" t="s">
        <v>198</v>
      </c>
      <c r="J153" s="223" t="s">
        <v>45</v>
      </c>
      <c r="K153" s="216">
        <v>21</v>
      </c>
      <c r="L153" s="216">
        <v>1991</v>
      </c>
      <c r="M153" s="224">
        <v>15.750999999999999</v>
      </c>
      <c r="N153" s="224">
        <v>1.377</v>
      </c>
      <c r="O153" s="224">
        <v>3.585</v>
      </c>
      <c r="P153" s="224">
        <v>0.06</v>
      </c>
      <c r="Q153" s="224">
        <v>1.9419999999999999</v>
      </c>
      <c r="R153" s="224">
        <v>8.8469999999999995</v>
      </c>
      <c r="S153" s="224">
        <v>1096.79</v>
      </c>
      <c r="T153" s="224">
        <v>10.789</v>
      </c>
      <c r="U153" s="224">
        <v>1096.79</v>
      </c>
      <c r="V153" s="225">
        <f>T153/U153</f>
        <v>9.8368876448545299E-3</v>
      </c>
      <c r="W153" s="226">
        <v>48.396000000000001</v>
      </c>
      <c r="X153" s="227">
        <f>V153*W153</f>
        <v>0.47606601446037983</v>
      </c>
      <c r="Y153" s="227">
        <f>V153*60*1000</f>
        <v>590.21325869127179</v>
      </c>
      <c r="Z153" s="262">
        <f>Y153*W153/1000</f>
        <v>28.563960867622789</v>
      </c>
    </row>
    <row r="154" spans="1:26" ht="12.75" customHeight="1" x14ac:dyDescent="0.2">
      <c r="A154" s="261"/>
      <c r="B154" s="204">
        <v>149</v>
      </c>
      <c r="C154" s="239" t="s">
        <v>38</v>
      </c>
      <c r="D154" s="240" t="s">
        <v>39</v>
      </c>
      <c r="E154" s="241">
        <v>-6.1142857142857103</v>
      </c>
      <c r="F154" s="242">
        <v>2.0580000000000001E-2</v>
      </c>
      <c r="G154" s="243">
        <v>1.04</v>
      </c>
      <c r="H154" s="244">
        <v>674.8</v>
      </c>
      <c r="I154" s="245" t="s">
        <v>101</v>
      </c>
      <c r="J154" s="216" t="s">
        <v>40</v>
      </c>
      <c r="K154" s="216">
        <v>70</v>
      </c>
      <c r="L154" s="216">
        <v>2008</v>
      </c>
      <c r="M154" s="224">
        <v>58.484000000000002</v>
      </c>
      <c r="N154" s="224">
        <v>41.833685000000003</v>
      </c>
      <c r="O154" s="224">
        <v>0</v>
      </c>
      <c r="P154" s="224">
        <v>0</v>
      </c>
      <c r="Q154" s="224">
        <v>0</v>
      </c>
      <c r="R154" s="224">
        <v>47.110999</v>
      </c>
      <c r="S154" s="224">
        <v>4787.37</v>
      </c>
      <c r="T154" s="224">
        <v>47.110999</v>
      </c>
      <c r="U154" s="224">
        <v>4787.37</v>
      </c>
      <c r="V154" s="246">
        <v>9.8406847601083692E-3</v>
      </c>
      <c r="W154" s="226">
        <v>50.6</v>
      </c>
      <c r="X154" s="226">
        <v>0.49793864886148348</v>
      </c>
      <c r="Y154" s="226">
        <v>590.44108560650216</v>
      </c>
      <c r="Z154" s="264">
        <v>29.87631893168901</v>
      </c>
    </row>
    <row r="155" spans="1:26" ht="12.75" customHeight="1" x14ac:dyDescent="0.2">
      <c r="A155" s="261"/>
      <c r="B155" s="216">
        <v>150</v>
      </c>
      <c r="C155" s="217" t="s">
        <v>950</v>
      </c>
      <c r="D155" s="218" t="s">
        <v>951</v>
      </c>
      <c r="E155" s="219">
        <v>-6.1</v>
      </c>
      <c r="F155" s="220">
        <v>1.9765580000000001E-2</v>
      </c>
      <c r="G155" s="221">
        <f>F155*W155</f>
        <v>1.5041606379999999</v>
      </c>
      <c r="H155" s="222">
        <v>674.8</v>
      </c>
      <c r="I155" s="223" t="s">
        <v>952</v>
      </c>
      <c r="J155" s="223" t="s">
        <v>45</v>
      </c>
      <c r="K155" s="216">
        <v>32</v>
      </c>
      <c r="L155" s="216">
        <v>1980</v>
      </c>
      <c r="M155" s="224">
        <v>27.43</v>
      </c>
      <c r="N155" s="224">
        <v>3.48</v>
      </c>
      <c r="O155" s="224">
        <v>6.62</v>
      </c>
      <c r="P155" s="224">
        <v>-0.219</v>
      </c>
      <c r="Q155" s="224">
        <v>3.16</v>
      </c>
      <c r="R155" s="224">
        <v>14.4</v>
      </c>
      <c r="S155" s="224">
        <v>1835.3</v>
      </c>
      <c r="T155" s="224">
        <v>17.420000000000002</v>
      </c>
      <c r="U155" s="224">
        <v>1768.39</v>
      </c>
      <c r="V155" s="225">
        <f>T155/U155</f>
        <v>9.8507682128942155E-3</v>
      </c>
      <c r="W155" s="226">
        <v>76.099999999999994</v>
      </c>
      <c r="X155" s="227">
        <f>V155*W155</f>
        <v>0.74964346100124979</v>
      </c>
      <c r="Y155" s="227">
        <f>V155*60*1000</f>
        <v>591.04609277365296</v>
      </c>
      <c r="Z155" s="262">
        <f>Y155*W155/1000</f>
        <v>44.978607660074985</v>
      </c>
    </row>
    <row r="156" spans="1:26" ht="12.75" customHeight="1" x14ac:dyDescent="0.2">
      <c r="A156" s="261"/>
      <c r="B156" s="218">
        <v>151</v>
      </c>
      <c r="C156" s="205" t="s">
        <v>431</v>
      </c>
      <c r="D156" s="206" t="s">
        <v>432</v>
      </c>
      <c r="E156" s="207">
        <v>-6.9</v>
      </c>
      <c r="F156" s="208">
        <v>2.498218E-2</v>
      </c>
      <c r="G156" s="209">
        <v>1.6910437642</v>
      </c>
      <c r="H156" s="210">
        <v>697.2</v>
      </c>
      <c r="I156" s="211" t="s">
        <v>437</v>
      </c>
      <c r="J156" s="211" t="s">
        <v>45</v>
      </c>
      <c r="K156" s="204">
        <v>22</v>
      </c>
      <c r="L156" s="204">
        <v>1982</v>
      </c>
      <c r="M156" s="212">
        <v>17.135999999999999</v>
      </c>
      <c r="N156" s="212">
        <v>2.0770590000000002</v>
      </c>
      <c r="O156" s="212">
        <v>3.7773460000000001</v>
      </c>
      <c r="P156" s="212">
        <v>-3.7059000000000002E-2</v>
      </c>
      <c r="Q156" s="212">
        <v>2.2637070000000001</v>
      </c>
      <c r="R156" s="212">
        <v>9.054926</v>
      </c>
      <c r="S156" s="212">
        <v>1146.26</v>
      </c>
      <c r="T156" s="212">
        <v>11.318633</v>
      </c>
      <c r="U156" s="212">
        <v>1146.26</v>
      </c>
      <c r="V156" s="213">
        <v>9.874402840542286E-3</v>
      </c>
      <c r="W156" s="214">
        <v>67.69</v>
      </c>
      <c r="X156" s="215">
        <v>0.6683983282763073</v>
      </c>
      <c r="Y156" s="215">
        <v>592.46417043253723</v>
      </c>
      <c r="Z156" s="263">
        <v>40.103899696578445</v>
      </c>
    </row>
    <row r="157" spans="1:26" ht="12.75" customHeight="1" x14ac:dyDescent="0.2">
      <c r="A157" s="261"/>
      <c r="B157" s="218">
        <v>152</v>
      </c>
      <c r="C157" s="205" t="s">
        <v>147</v>
      </c>
      <c r="D157" s="206" t="s">
        <v>148</v>
      </c>
      <c r="E157" s="207">
        <v>-4.7</v>
      </c>
      <c r="F157" s="208">
        <v>1.8579999999999999E-2</v>
      </c>
      <c r="G157" s="209">
        <v>1.0646339999999999</v>
      </c>
      <c r="H157" s="210">
        <v>635.6</v>
      </c>
      <c r="I157" s="211" t="s">
        <v>153</v>
      </c>
      <c r="J157" s="211" t="s">
        <v>45</v>
      </c>
      <c r="K157" s="204">
        <v>120</v>
      </c>
      <c r="L157" s="204">
        <v>1992</v>
      </c>
      <c r="M157" s="212">
        <v>113.20569999999999</v>
      </c>
      <c r="N157" s="212">
        <v>17.364899999999999</v>
      </c>
      <c r="O157" s="212">
        <v>16.66</v>
      </c>
      <c r="P157" s="212">
        <v>-3.2000000000000002E-3</v>
      </c>
      <c r="Q157" s="212">
        <v>14.2531</v>
      </c>
      <c r="R157" s="212">
        <v>64.930899999999994</v>
      </c>
      <c r="S157" s="212">
        <v>8006.07</v>
      </c>
      <c r="T157" s="212">
        <v>79.184100000000001</v>
      </c>
      <c r="U157" s="212">
        <v>8006.07</v>
      </c>
      <c r="V157" s="213">
        <v>9.8905080769965785E-3</v>
      </c>
      <c r="W157" s="214">
        <v>57.3</v>
      </c>
      <c r="X157" s="215">
        <v>0.56672611281190388</v>
      </c>
      <c r="Y157" s="215">
        <v>593.4304846197947</v>
      </c>
      <c r="Z157" s="263">
        <v>34.003566768714236</v>
      </c>
    </row>
    <row r="158" spans="1:26" ht="12.75" customHeight="1" x14ac:dyDescent="0.2">
      <c r="A158" s="261"/>
      <c r="B158" s="204">
        <v>153</v>
      </c>
      <c r="C158" s="239" t="s">
        <v>38</v>
      </c>
      <c r="D158" s="240" t="s">
        <v>39</v>
      </c>
      <c r="E158" s="241">
        <v>-6.1142857142857103</v>
      </c>
      <c r="F158" s="242">
        <v>2.0580000000000001E-2</v>
      </c>
      <c r="G158" s="243">
        <v>1.04</v>
      </c>
      <c r="H158" s="244">
        <v>674.8</v>
      </c>
      <c r="I158" s="245" t="s">
        <v>52</v>
      </c>
      <c r="J158" s="216"/>
      <c r="K158" s="216">
        <v>36</v>
      </c>
      <c r="L158" s="216">
        <v>1987</v>
      </c>
      <c r="M158" s="224">
        <v>32.44</v>
      </c>
      <c r="N158" s="224">
        <v>3.9877769999999999</v>
      </c>
      <c r="O158" s="224">
        <v>6.3264779999999998</v>
      </c>
      <c r="P158" s="224">
        <v>0.55122300000000002</v>
      </c>
      <c r="Q158" s="224">
        <v>0</v>
      </c>
      <c r="R158" s="224">
        <v>21.574521000000001</v>
      </c>
      <c r="S158" s="224">
        <v>2176.88</v>
      </c>
      <c r="T158" s="224">
        <v>21.574521000000001</v>
      </c>
      <c r="U158" s="224">
        <v>2176.88</v>
      </c>
      <c r="V158" s="246">
        <v>9.9107534636727786E-3</v>
      </c>
      <c r="W158" s="226">
        <v>50.6</v>
      </c>
      <c r="X158" s="226">
        <v>0.50148412526184261</v>
      </c>
      <c r="Y158" s="226">
        <v>594.64520782036664</v>
      </c>
      <c r="Z158" s="264">
        <v>30.089047515710554</v>
      </c>
    </row>
    <row r="159" spans="1:26" ht="12.75" customHeight="1" x14ac:dyDescent="0.2">
      <c r="A159" s="261"/>
      <c r="B159" s="216">
        <v>154</v>
      </c>
      <c r="C159" s="217" t="s">
        <v>1150</v>
      </c>
      <c r="D159" s="218" t="s">
        <v>1151</v>
      </c>
      <c r="E159" s="247">
        <v>-5.8</v>
      </c>
      <c r="F159" s="248"/>
      <c r="G159" s="218"/>
      <c r="H159" s="244">
        <v>641.6</v>
      </c>
      <c r="I159" s="63" t="s">
        <v>1123</v>
      </c>
      <c r="J159" s="217"/>
      <c r="K159" s="58">
        <v>85</v>
      </c>
      <c r="L159" s="58">
        <v>1969</v>
      </c>
      <c r="M159" s="84">
        <v>38.9</v>
      </c>
      <c r="N159" s="84">
        <v>0</v>
      </c>
      <c r="O159" s="84">
        <v>0</v>
      </c>
      <c r="P159" s="231"/>
      <c r="Q159" s="231"/>
      <c r="R159" s="84">
        <v>38.9</v>
      </c>
      <c r="S159" s="84">
        <v>3919.55</v>
      </c>
      <c r="T159" s="84">
        <v>38.9</v>
      </c>
      <c r="U159" s="84">
        <v>3919.55</v>
      </c>
      <c r="V159" s="57">
        <v>9.9246086923243729E-3</v>
      </c>
      <c r="W159" s="93">
        <v>73.099999999999994</v>
      </c>
      <c r="X159" s="93">
        <v>0.72548889540891159</v>
      </c>
      <c r="Y159" s="93">
        <v>595.4765215394624</v>
      </c>
      <c r="Z159" s="265">
        <v>43.529333724534702</v>
      </c>
    </row>
    <row r="160" spans="1:26" ht="12.75" customHeight="1" x14ac:dyDescent="0.2">
      <c r="A160" s="261"/>
      <c r="B160" s="218">
        <v>155</v>
      </c>
      <c r="C160" s="205" t="s">
        <v>687</v>
      </c>
      <c r="D160" s="206" t="s">
        <v>688</v>
      </c>
      <c r="E160" s="207">
        <v>-6.6</v>
      </c>
      <c r="F160" s="208">
        <v>1.7299999999999999E-2</v>
      </c>
      <c r="G160" s="209">
        <v>1.1383399999999999</v>
      </c>
      <c r="H160" s="210">
        <v>688.80000000000007</v>
      </c>
      <c r="I160" s="211" t="s">
        <v>691</v>
      </c>
      <c r="J160" s="211" t="s">
        <v>45</v>
      </c>
      <c r="K160" s="204">
        <v>24</v>
      </c>
      <c r="L160" s="204" t="s">
        <v>58</v>
      </c>
      <c r="M160" s="212">
        <v>15.19913</v>
      </c>
      <c r="N160" s="212">
        <v>1.2170000000000001</v>
      </c>
      <c r="O160" s="212">
        <v>3.0289999999999999</v>
      </c>
      <c r="P160" s="212">
        <v>-0.14587</v>
      </c>
      <c r="Q160" s="212">
        <v>3.6626699999999994</v>
      </c>
      <c r="R160" s="212">
        <v>7.4363300000000008</v>
      </c>
      <c r="S160" s="212">
        <v>1118.24</v>
      </c>
      <c r="T160" s="212">
        <v>11.099</v>
      </c>
      <c r="U160" s="212">
        <v>1118.24</v>
      </c>
      <c r="V160" s="213">
        <v>9.9254185148089855E-3</v>
      </c>
      <c r="W160" s="214">
        <v>65.8</v>
      </c>
      <c r="X160" s="215">
        <v>0.65309253827443126</v>
      </c>
      <c r="Y160" s="215">
        <v>595.52511088853907</v>
      </c>
      <c r="Z160" s="263">
        <v>39.185552296465865</v>
      </c>
    </row>
    <row r="161" spans="1:26" ht="12.75" customHeight="1" x14ac:dyDescent="0.2">
      <c r="A161" s="261"/>
      <c r="B161" s="218">
        <v>156</v>
      </c>
      <c r="C161" s="217" t="s">
        <v>1034</v>
      </c>
      <c r="D161" s="218" t="s">
        <v>1035</v>
      </c>
      <c r="E161" s="219">
        <v>-5.6</v>
      </c>
      <c r="F161" s="220">
        <v>2.0730000000000002E-3</v>
      </c>
      <c r="G161" s="221">
        <v>1.1499999999999999</v>
      </c>
      <c r="H161" s="222">
        <v>660.8</v>
      </c>
      <c r="I161" s="223" t="s">
        <v>1045</v>
      </c>
      <c r="J161" s="223" t="s">
        <v>367</v>
      </c>
      <c r="K161" s="216">
        <v>50</v>
      </c>
      <c r="L161" s="216">
        <v>1975</v>
      </c>
      <c r="M161" s="224">
        <f>SUM(N161+O161+P161+R161)</f>
        <v>36.18</v>
      </c>
      <c r="N161" s="224">
        <v>5.3550000000000004</v>
      </c>
      <c r="O161" s="224">
        <v>6.2320000000000002</v>
      </c>
      <c r="P161" s="224">
        <v>-1.02</v>
      </c>
      <c r="Q161" s="224"/>
      <c r="R161" s="224">
        <v>25.613</v>
      </c>
      <c r="S161" s="224"/>
      <c r="T161" s="224">
        <v>25.613</v>
      </c>
      <c r="U161" s="224">
        <v>2579.85</v>
      </c>
      <c r="V161" s="225">
        <f>T161/U161</f>
        <v>9.928096594763262E-3</v>
      </c>
      <c r="W161" s="226">
        <v>55.48</v>
      </c>
      <c r="X161" s="227">
        <f>V161*W161</f>
        <v>0.55081079907746577</v>
      </c>
      <c r="Y161" s="227">
        <f>V161*60*1000</f>
        <v>595.68579568579571</v>
      </c>
      <c r="Z161" s="262">
        <f>Y161*W161/1000</f>
        <v>33.048647944647939</v>
      </c>
    </row>
    <row r="162" spans="1:26" ht="12.75" customHeight="1" x14ac:dyDescent="0.2">
      <c r="A162" s="261"/>
      <c r="B162" s="204">
        <v>157</v>
      </c>
      <c r="C162" s="205" t="s">
        <v>601</v>
      </c>
      <c r="D162" s="206" t="s">
        <v>602</v>
      </c>
      <c r="E162" s="207">
        <v>-4.5999999999999996</v>
      </c>
      <c r="F162" s="208">
        <v>1.4E-2</v>
      </c>
      <c r="G162" s="209">
        <v>9.0579999999999994E-2</v>
      </c>
      <c r="H162" s="210">
        <v>632.79999999999995</v>
      </c>
      <c r="I162" s="211" t="s">
        <v>608</v>
      </c>
      <c r="J162" s="211" t="s">
        <v>604</v>
      </c>
      <c r="K162" s="204">
        <v>40</v>
      </c>
      <c r="L162" s="204">
        <v>1982</v>
      </c>
      <c r="M162" s="212">
        <v>30.200000000000003</v>
      </c>
      <c r="N162" s="212">
        <v>4.4000000000000004</v>
      </c>
      <c r="O162" s="212">
        <v>5.7</v>
      </c>
      <c r="P162" s="212">
        <v>-2.1</v>
      </c>
      <c r="Q162" s="212">
        <v>0</v>
      </c>
      <c r="R162" s="212">
        <v>22.2</v>
      </c>
      <c r="S162" s="212">
        <v>2229.1799999999998</v>
      </c>
      <c r="T162" s="212">
        <v>22.2</v>
      </c>
      <c r="U162" s="212">
        <v>2229.1799999999998</v>
      </c>
      <c r="V162" s="213">
        <v>9.9588189379054178E-3</v>
      </c>
      <c r="W162" s="214">
        <v>64.7</v>
      </c>
      <c r="X162" s="215">
        <f>V162*W162</f>
        <v>0.64433558528248058</v>
      </c>
      <c r="Y162" s="215">
        <v>597.52913627432497</v>
      </c>
      <c r="Z162" s="263">
        <f>W162*Y162/1000</f>
        <v>38.66013511694883</v>
      </c>
    </row>
    <row r="163" spans="1:26" ht="12.75" customHeight="1" x14ac:dyDescent="0.2">
      <c r="A163" s="261"/>
      <c r="B163" s="216">
        <v>158</v>
      </c>
      <c r="C163" s="217" t="s">
        <v>772</v>
      </c>
      <c r="D163" s="218" t="s">
        <v>773</v>
      </c>
      <c r="E163" s="231">
        <v>-6.6</v>
      </c>
      <c r="F163" s="220">
        <v>1.9578000000000002E-2</v>
      </c>
      <c r="G163" s="221">
        <v>1.1778999999999999</v>
      </c>
      <c r="H163" s="232">
        <v>688.8</v>
      </c>
      <c r="I163" s="223" t="s">
        <v>782</v>
      </c>
      <c r="J163" s="223" t="s">
        <v>45</v>
      </c>
      <c r="K163" s="216">
        <v>23</v>
      </c>
      <c r="L163" s="216">
        <v>1978</v>
      </c>
      <c r="M163" s="224">
        <v>15.339901999999999</v>
      </c>
      <c r="N163" s="224">
        <v>1.4674799999999999</v>
      </c>
      <c r="O163" s="224">
        <v>2.4463360000000001</v>
      </c>
      <c r="P163" s="224">
        <v>-0.14147999999999999</v>
      </c>
      <c r="Q163" s="224">
        <v>3.8173270000000001</v>
      </c>
      <c r="R163" s="224">
        <v>7.7502389999999997</v>
      </c>
      <c r="S163" s="224">
        <v>1153.8699999999999</v>
      </c>
      <c r="T163" s="224">
        <v>11.567565999999999</v>
      </c>
      <c r="U163" s="224">
        <v>1153.8699999999999</v>
      </c>
      <c r="V163" s="225">
        <f>T163/U163</f>
        <v>1.0025016682988552E-2</v>
      </c>
      <c r="W163" s="226">
        <v>60.167999999999999</v>
      </c>
      <c r="X163" s="227">
        <f>V163*W163</f>
        <v>0.6031852037820552</v>
      </c>
      <c r="Y163" s="227">
        <f>V163*60*1000</f>
        <v>601.50100097931318</v>
      </c>
      <c r="Z163" s="262">
        <f>Y163*W163/1000</f>
        <v>36.191112226923316</v>
      </c>
    </row>
    <row r="164" spans="1:26" ht="12.75" customHeight="1" x14ac:dyDescent="0.2">
      <c r="A164" s="261"/>
      <c r="B164" s="218">
        <v>159</v>
      </c>
      <c r="C164" s="217" t="s">
        <v>772</v>
      </c>
      <c r="D164" s="218" t="s">
        <v>773</v>
      </c>
      <c r="E164" s="231">
        <v>-6.6</v>
      </c>
      <c r="F164" s="220">
        <v>1.9578000000000002E-2</v>
      </c>
      <c r="G164" s="221">
        <v>1.1778999999999999</v>
      </c>
      <c r="H164" s="232">
        <v>688.8</v>
      </c>
      <c r="I164" s="223" t="s">
        <v>783</v>
      </c>
      <c r="J164" s="223" t="s">
        <v>45</v>
      </c>
      <c r="K164" s="216">
        <v>4</v>
      </c>
      <c r="L164" s="216">
        <v>1912</v>
      </c>
      <c r="M164" s="224">
        <v>5.4258699999999997</v>
      </c>
      <c r="N164" s="224">
        <v>0</v>
      </c>
      <c r="O164" s="224">
        <v>0</v>
      </c>
      <c r="P164" s="224">
        <v>0</v>
      </c>
      <c r="Q164" s="224">
        <v>1.790581</v>
      </c>
      <c r="R164" s="224">
        <v>3.6352890000000002</v>
      </c>
      <c r="S164" s="224">
        <v>540.4</v>
      </c>
      <c r="T164" s="224">
        <v>5.4258699999999997</v>
      </c>
      <c r="U164" s="224">
        <v>540.4</v>
      </c>
      <c r="V164" s="225">
        <f>T164/U164</f>
        <v>1.0040470022205773E-2</v>
      </c>
      <c r="W164" s="226">
        <v>60.167999999999999</v>
      </c>
      <c r="X164" s="227">
        <f>V164*W164</f>
        <v>0.6041150002960769</v>
      </c>
      <c r="Y164" s="227">
        <f>V164*60*1000</f>
        <v>602.42820133234648</v>
      </c>
      <c r="Z164" s="262">
        <f>Y164*W164/1000</f>
        <v>36.246900017764624</v>
      </c>
    </row>
    <row r="165" spans="1:26" ht="12.75" customHeight="1" x14ac:dyDescent="0.2">
      <c r="A165" s="261"/>
      <c r="B165" s="218">
        <v>160</v>
      </c>
      <c r="C165" s="217" t="s">
        <v>1034</v>
      </c>
      <c r="D165" s="218" t="s">
        <v>1035</v>
      </c>
      <c r="E165" s="219">
        <v>-5.6</v>
      </c>
      <c r="F165" s="220">
        <v>2.0730000000000002E-3</v>
      </c>
      <c r="G165" s="221">
        <v>1.1499999999999999</v>
      </c>
      <c r="H165" s="222">
        <v>660.8</v>
      </c>
      <c r="I165" s="223" t="s">
        <v>1046</v>
      </c>
      <c r="J165" s="223" t="s">
        <v>367</v>
      </c>
      <c r="K165" s="216">
        <v>40</v>
      </c>
      <c r="L165" s="216">
        <v>1979</v>
      </c>
      <c r="M165" s="224">
        <f>SUM(N165+O165+P165+R165)</f>
        <v>32.47</v>
      </c>
      <c r="N165" s="224">
        <v>3.8250000000000002</v>
      </c>
      <c r="O165" s="224">
        <v>6.4</v>
      </c>
      <c r="P165" s="224">
        <v>-0.20399999999999999</v>
      </c>
      <c r="Q165" s="224"/>
      <c r="R165" s="224">
        <v>22.449000000000002</v>
      </c>
      <c r="S165" s="224"/>
      <c r="T165" s="224">
        <v>22.449000000000002</v>
      </c>
      <c r="U165" s="224">
        <v>2233.59</v>
      </c>
      <c r="V165" s="225">
        <f>T165/U165</f>
        <v>1.0050635971686836E-2</v>
      </c>
      <c r="W165" s="226">
        <v>55.48</v>
      </c>
      <c r="X165" s="227">
        <f>V165*W165</f>
        <v>0.55760928370918561</v>
      </c>
      <c r="Y165" s="227">
        <f>V165*60*1000</f>
        <v>603.03815830121016</v>
      </c>
      <c r="Z165" s="262">
        <f>Y165*W165/1000</f>
        <v>33.456557022551138</v>
      </c>
    </row>
    <row r="166" spans="1:26" ht="12.75" customHeight="1" x14ac:dyDescent="0.2">
      <c r="A166" s="261"/>
      <c r="B166" s="204">
        <v>161</v>
      </c>
      <c r="C166" s="205" t="s">
        <v>687</v>
      </c>
      <c r="D166" s="206" t="s">
        <v>688</v>
      </c>
      <c r="E166" s="207">
        <v>-6.6</v>
      </c>
      <c r="F166" s="208">
        <v>1.7299999999999999E-2</v>
      </c>
      <c r="G166" s="209">
        <v>1.1383399999999999</v>
      </c>
      <c r="H166" s="210">
        <v>688.80000000000007</v>
      </c>
      <c r="I166" s="211" t="s">
        <v>692</v>
      </c>
      <c r="J166" s="211" t="s">
        <v>45</v>
      </c>
      <c r="K166" s="204">
        <v>27</v>
      </c>
      <c r="L166" s="204" t="s">
        <v>58</v>
      </c>
      <c r="M166" s="212">
        <v>17.666010000000004</v>
      </c>
      <c r="N166" s="212">
        <v>2.3450000000000002</v>
      </c>
      <c r="O166" s="212">
        <v>1.952</v>
      </c>
      <c r="P166" s="212">
        <v>-0.15299000000000001</v>
      </c>
      <c r="Q166" s="212">
        <v>4.4622599999999988</v>
      </c>
      <c r="R166" s="212">
        <v>9.0597400000000015</v>
      </c>
      <c r="S166" s="212">
        <v>1344.29</v>
      </c>
      <c r="T166" s="212">
        <v>13.522</v>
      </c>
      <c r="U166" s="212">
        <v>1344.29</v>
      </c>
      <c r="V166" s="213">
        <v>1.0058841470218479E-2</v>
      </c>
      <c r="W166" s="214">
        <v>65.8</v>
      </c>
      <c r="X166" s="215">
        <v>0.6618717687403759</v>
      </c>
      <c r="Y166" s="215">
        <v>603.5304882131087</v>
      </c>
      <c r="Z166" s="263">
        <v>39.712306124422554</v>
      </c>
    </row>
    <row r="167" spans="1:26" ht="12.75" customHeight="1" x14ac:dyDescent="0.2">
      <c r="A167" s="261"/>
      <c r="B167" s="216">
        <v>162</v>
      </c>
      <c r="C167" s="217" t="s">
        <v>950</v>
      </c>
      <c r="D167" s="218" t="s">
        <v>951</v>
      </c>
      <c r="E167" s="219">
        <v>-6.1</v>
      </c>
      <c r="F167" s="220">
        <v>1.9765580000000001E-2</v>
      </c>
      <c r="G167" s="221">
        <f>F167*W167</f>
        <v>1.5041606379999999</v>
      </c>
      <c r="H167" s="222">
        <v>674.8</v>
      </c>
      <c r="I167" s="223" t="s">
        <v>953</v>
      </c>
      <c r="J167" s="223" t="s">
        <v>45</v>
      </c>
      <c r="K167" s="216">
        <v>22</v>
      </c>
      <c r="L167" s="216">
        <v>1991</v>
      </c>
      <c r="M167" s="224">
        <v>16.8</v>
      </c>
      <c r="N167" s="224">
        <v>2.0299999999999998</v>
      </c>
      <c r="O167" s="224">
        <v>3.71</v>
      </c>
      <c r="P167" s="224">
        <v>0.76</v>
      </c>
      <c r="Q167" s="224">
        <v>2.12</v>
      </c>
      <c r="R167" s="224">
        <v>10.1</v>
      </c>
      <c r="S167" s="224">
        <v>1170.2</v>
      </c>
      <c r="T167" s="224">
        <v>11.82</v>
      </c>
      <c r="U167" s="224">
        <v>1170.2</v>
      </c>
      <c r="V167" s="225">
        <f>T167/U167</f>
        <v>1.0100837463681421E-2</v>
      </c>
      <c r="W167" s="226">
        <v>76.099999999999994</v>
      </c>
      <c r="X167" s="227">
        <f>V167*W167</f>
        <v>0.7686737309861561</v>
      </c>
      <c r="Y167" s="227">
        <f>V167*60*1000</f>
        <v>606.05024782088526</v>
      </c>
      <c r="Z167" s="262">
        <f>Y167*W167/1000</f>
        <v>46.120423859169364</v>
      </c>
    </row>
    <row r="168" spans="1:26" ht="12.75" customHeight="1" x14ac:dyDescent="0.2">
      <c r="A168" s="261"/>
      <c r="B168" s="218">
        <v>163</v>
      </c>
      <c r="C168" s="217" t="s">
        <v>1034</v>
      </c>
      <c r="D168" s="218" t="s">
        <v>1035</v>
      </c>
      <c r="E168" s="219">
        <v>-5.6</v>
      </c>
      <c r="F168" s="220">
        <v>2.0730000000000002E-3</v>
      </c>
      <c r="G168" s="221">
        <v>1.1499999999999999</v>
      </c>
      <c r="H168" s="222">
        <v>660.8</v>
      </c>
      <c r="I168" s="223" t="s">
        <v>864</v>
      </c>
      <c r="J168" s="223" t="s">
        <v>367</v>
      </c>
      <c r="K168" s="216">
        <v>9</v>
      </c>
      <c r="L168" s="216">
        <v>1973</v>
      </c>
      <c r="M168" s="224">
        <f>SUM(N168+O168+P168+R168)</f>
        <v>7.0049999999999999</v>
      </c>
      <c r="N168" s="224">
        <v>1.734</v>
      </c>
      <c r="O168" s="224">
        <v>1.44</v>
      </c>
      <c r="P168" s="224">
        <v>-0.96899999999999997</v>
      </c>
      <c r="Q168" s="224"/>
      <c r="R168" s="224">
        <v>4.8</v>
      </c>
      <c r="S168" s="224"/>
      <c r="T168" s="224">
        <v>4.8</v>
      </c>
      <c r="U168" s="224">
        <v>471.43</v>
      </c>
      <c r="V168" s="225">
        <f>T168/U168</f>
        <v>1.0181787327917188E-2</v>
      </c>
      <c r="W168" s="226">
        <v>55.48</v>
      </c>
      <c r="X168" s="227">
        <f>V168*W168</f>
        <v>0.56488556095284559</v>
      </c>
      <c r="Y168" s="227">
        <f>V168*60*1000</f>
        <v>610.90723967503129</v>
      </c>
      <c r="Z168" s="262">
        <f>Y168*W168/1000</f>
        <v>33.893133657170736</v>
      </c>
    </row>
    <row r="169" spans="1:26" ht="12.75" customHeight="1" x14ac:dyDescent="0.2">
      <c r="A169" s="261"/>
      <c r="B169" s="218">
        <v>164</v>
      </c>
      <c r="C169" s="217" t="s">
        <v>1034</v>
      </c>
      <c r="D169" s="218" t="s">
        <v>1037</v>
      </c>
      <c r="E169" s="219">
        <v>-5.6</v>
      </c>
      <c r="F169" s="220">
        <v>2.0730000000000002E-3</v>
      </c>
      <c r="G169" s="221">
        <v>1.1499999999999999</v>
      </c>
      <c r="H169" s="222">
        <v>660.8</v>
      </c>
      <c r="I169" s="223" t="s">
        <v>1038</v>
      </c>
      <c r="J169" s="223" t="s">
        <v>367</v>
      </c>
      <c r="K169" s="216">
        <v>35</v>
      </c>
      <c r="L169" s="216">
        <v>1968</v>
      </c>
      <c r="M169" s="224">
        <f>SUM(N169+O169+P169+R169)</f>
        <v>22.999499999999998</v>
      </c>
      <c r="N169" s="224">
        <v>2.4224999999999999</v>
      </c>
      <c r="O169" s="224">
        <v>5.6</v>
      </c>
      <c r="P169" s="224">
        <v>-0.439</v>
      </c>
      <c r="Q169" s="224"/>
      <c r="R169" s="224">
        <v>15.416</v>
      </c>
      <c r="S169" s="224"/>
      <c r="T169" s="224">
        <v>15.416</v>
      </c>
      <c r="U169" s="224">
        <v>1510.12</v>
      </c>
      <c r="V169" s="225">
        <f>T169/U169</f>
        <v>1.0208460254814188E-2</v>
      </c>
      <c r="W169" s="226">
        <v>55.48</v>
      </c>
      <c r="X169" s="227">
        <f>V169*W169</f>
        <v>0.56636537493709116</v>
      </c>
      <c r="Y169" s="227">
        <f>V169*60*1000</f>
        <v>612.50761528885118</v>
      </c>
      <c r="Z169" s="262">
        <f>Y169*W169/1000</f>
        <v>33.981922496225458</v>
      </c>
    </row>
    <row r="170" spans="1:26" ht="12.75" customHeight="1" x14ac:dyDescent="0.2">
      <c r="A170" s="261"/>
      <c r="B170" s="204">
        <v>165</v>
      </c>
      <c r="C170" s="217" t="s">
        <v>189</v>
      </c>
      <c r="D170" s="218" t="s">
        <v>190</v>
      </c>
      <c r="E170" s="219">
        <v>-6.6</v>
      </c>
      <c r="F170" s="220">
        <v>1.9539999999999998E-2</v>
      </c>
      <c r="G170" s="221">
        <v>0.95</v>
      </c>
      <c r="H170" s="222">
        <v>688.8</v>
      </c>
      <c r="I170" s="223" t="s">
        <v>199</v>
      </c>
      <c r="J170" s="223" t="s">
        <v>45</v>
      </c>
      <c r="K170" s="216">
        <v>60</v>
      </c>
      <c r="L170" s="216">
        <v>1971</v>
      </c>
      <c r="M170" s="224">
        <v>38.914999999999999</v>
      </c>
      <c r="N170" s="224">
        <v>4.335</v>
      </c>
      <c r="O170" s="224">
        <v>5.9889999999999999</v>
      </c>
      <c r="P170" s="224">
        <v>-0.28100000000000003</v>
      </c>
      <c r="Q170" s="224"/>
      <c r="R170" s="224">
        <v>28.591000000000001</v>
      </c>
      <c r="S170" s="224">
        <v>2799.02</v>
      </c>
      <c r="T170" s="224">
        <v>28.591000000000001</v>
      </c>
      <c r="U170" s="224">
        <v>2799.02</v>
      </c>
      <c r="V170" s="225">
        <f>T170/U170</f>
        <v>1.0214646554865632E-2</v>
      </c>
      <c r="W170" s="226">
        <v>48.396000000000001</v>
      </c>
      <c r="X170" s="227">
        <f>V170*W170</f>
        <v>0.49434803466927713</v>
      </c>
      <c r="Y170" s="227">
        <f>V170*60*1000</f>
        <v>612.878793291938</v>
      </c>
      <c r="Z170" s="262">
        <f>Y170*W170/1000</f>
        <v>29.660882080156632</v>
      </c>
    </row>
    <row r="171" spans="1:26" ht="12.75" customHeight="1" x14ac:dyDescent="0.2">
      <c r="A171" s="261"/>
      <c r="B171" s="216">
        <v>166</v>
      </c>
      <c r="C171" s="239" t="s">
        <v>38</v>
      </c>
      <c r="D171" s="240" t="s">
        <v>39</v>
      </c>
      <c r="E171" s="241">
        <v>-6.1142857142857103</v>
      </c>
      <c r="F171" s="242">
        <v>2.0580000000000001E-2</v>
      </c>
      <c r="G171" s="243">
        <v>1.04</v>
      </c>
      <c r="H171" s="244">
        <v>674.8</v>
      </c>
      <c r="I171" s="245" t="s">
        <v>49</v>
      </c>
      <c r="J171" s="216"/>
      <c r="K171" s="216">
        <v>47</v>
      </c>
      <c r="L171" s="216">
        <v>2007</v>
      </c>
      <c r="M171" s="224">
        <v>38.837000000000003</v>
      </c>
      <c r="N171" s="224">
        <v>8.5312029999999996</v>
      </c>
      <c r="O171" s="224">
        <v>1.1342030000000001</v>
      </c>
      <c r="P171" s="224">
        <v>-0.32020399999999999</v>
      </c>
      <c r="Q171" s="224">
        <v>5.3085259999999996</v>
      </c>
      <c r="R171" s="224">
        <v>29.491661000000001</v>
      </c>
      <c r="S171" s="224">
        <v>2876.41</v>
      </c>
      <c r="T171" s="224">
        <v>29.491661000000001</v>
      </c>
      <c r="U171" s="224">
        <v>2876.41</v>
      </c>
      <c r="V171" s="246">
        <v>1.0252940644762048E-2</v>
      </c>
      <c r="W171" s="226">
        <v>50.6</v>
      </c>
      <c r="X171" s="226">
        <v>0.51879879662495965</v>
      </c>
      <c r="Y171" s="226">
        <v>615.17643868572293</v>
      </c>
      <c r="Z171" s="264">
        <v>31.127927797497581</v>
      </c>
    </row>
    <row r="172" spans="1:26" ht="12.75" customHeight="1" x14ac:dyDescent="0.2">
      <c r="A172" s="261"/>
      <c r="B172" s="218">
        <v>167</v>
      </c>
      <c r="C172" s="217" t="s">
        <v>189</v>
      </c>
      <c r="D172" s="218" t="s">
        <v>190</v>
      </c>
      <c r="E172" s="231">
        <v>-6.6</v>
      </c>
      <c r="F172" s="220">
        <v>1.9539999999999998E-2</v>
      </c>
      <c r="G172" s="221">
        <v>0.95</v>
      </c>
      <c r="H172" s="222">
        <v>688.8</v>
      </c>
      <c r="I172" s="223" t="s">
        <v>200</v>
      </c>
      <c r="J172" s="223" t="s">
        <v>45</v>
      </c>
      <c r="K172" s="216">
        <v>25</v>
      </c>
      <c r="L172" s="216">
        <v>1962</v>
      </c>
      <c r="M172" s="224">
        <v>15.662000000000001</v>
      </c>
      <c r="N172" s="224">
        <v>1.9179999999999999</v>
      </c>
      <c r="O172" s="224">
        <v>3.5339999999999998</v>
      </c>
      <c r="P172" s="224">
        <v>-0.02</v>
      </c>
      <c r="Q172" s="224">
        <v>1.8380000000000001</v>
      </c>
      <c r="R172" s="224">
        <v>8.3719999999999999</v>
      </c>
      <c r="S172" s="224">
        <v>1342.49</v>
      </c>
      <c r="T172" s="224">
        <v>9.6579999999999995</v>
      </c>
      <c r="U172" s="224">
        <v>939.72</v>
      </c>
      <c r="V172" s="225">
        <f>T172/U172</f>
        <v>1.0277529476865449E-2</v>
      </c>
      <c r="W172" s="226">
        <v>48.396000000000001</v>
      </c>
      <c r="X172" s="227">
        <f>V172*W172</f>
        <v>0.49739131656238028</v>
      </c>
      <c r="Y172" s="227">
        <f>V172*60*1000</f>
        <v>616.65176861192697</v>
      </c>
      <c r="Z172" s="262">
        <f>Y172*W172/1000</f>
        <v>29.843478993742817</v>
      </c>
    </row>
    <row r="173" spans="1:26" ht="12.75" customHeight="1" x14ac:dyDescent="0.2">
      <c r="A173" s="261"/>
      <c r="B173" s="218">
        <v>168</v>
      </c>
      <c r="C173" s="217" t="s">
        <v>1034</v>
      </c>
      <c r="D173" s="218" t="s">
        <v>1035</v>
      </c>
      <c r="E173" s="219">
        <v>-5.6</v>
      </c>
      <c r="F173" s="220">
        <v>2.0730000000000002E-3</v>
      </c>
      <c r="G173" s="221">
        <v>1.1499999999999999</v>
      </c>
      <c r="H173" s="222">
        <v>660.8</v>
      </c>
      <c r="I173" s="223" t="s">
        <v>1044</v>
      </c>
      <c r="J173" s="223" t="s">
        <v>367</v>
      </c>
      <c r="K173" s="216">
        <v>8</v>
      </c>
      <c r="L173" s="216">
        <v>1961</v>
      </c>
      <c r="M173" s="224">
        <f>SUM(N173+O173+P173+R173)</f>
        <v>5.2839999999999998</v>
      </c>
      <c r="N173" s="224">
        <v>0.40799999999999997</v>
      </c>
      <c r="O173" s="224">
        <v>1.1200000000000001</v>
      </c>
      <c r="P173" s="224">
        <v>0</v>
      </c>
      <c r="Q173" s="224"/>
      <c r="R173" s="224">
        <v>3.7559999999999998</v>
      </c>
      <c r="S173" s="224"/>
      <c r="T173" s="224">
        <v>3.7559999999999998</v>
      </c>
      <c r="U173" s="224">
        <v>365.16</v>
      </c>
      <c r="V173" s="225">
        <f>T173/U173</f>
        <v>1.0285902070325335E-2</v>
      </c>
      <c r="W173" s="226">
        <v>55.48</v>
      </c>
      <c r="X173" s="227">
        <f>V173*W173</f>
        <v>0.57066184686164956</v>
      </c>
      <c r="Y173" s="227">
        <f>V173*60*1000</f>
        <v>617.1541242195201</v>
      </c>
      <c r="Z173" s="262">
        <f>Y173*W173/1000</f>
        <v>34.239710811698977</v>
      </c>
    </row>
    <row r="174" spans="1:26" ht="12.75" customHeight="1" x14ac:dyDescent="0.2">
      <c r="A174" s="261"/>
      <c r="B174" s="204">
        <v>169</v>
      </c>
      <c r="C174" s="249" t="s">
        <v>231</v>
      </c>
      <c r="D174" s="250" t="s">
        <v>232</v>
      </c>
      <c r="E174" s="231">
        <v>-6.5</v>
      </c>
      <c r="F174" s="248">
        <v>1.771E-2</v>
      </c>
      <c r="G174" s="221">
        <f>F174*W174</f>
        <v>1.0218670000000001</v>
      </c>
      <c r="H174" s="222">
        <v>686</v>
      </c>
      <c r="I174" s="251" t="s">
        <v>238</v>
      </c>
      <c r="J174" s="252" t="s">
        <v>45</v>
      </c>
      <c r="K174" s="253">
        <v>40</v>
      </c>
      <c r="L174" s="254" t="s">
        <v>58</v>
      </c>
      <c r="M174" s="255">
        <v>36.590000000000003</v>
      </c>
      <c r="N174" s="255">
        <v>6.19</v>
      </c>
      <c r="O174" s="255">
        <v>5.26</v>
      </c>
      <c r="P174" s="255">
        <v>-0.57999999999999996</v>
      </c>
      <c r="Q174" s="255">
        <v>4.6295999999999999</v>
      </c>
      <c r="R174" s="224">
        <v>21.09</v>
      </c>
      <c r="S174" s="258">
        <v>2495.71</v>
      </c>
      <c r="T174" s="255">
        <v>25.72</v>
      </c>
      <c r="U174" s="258">
        <v>2495.71</v>
      </c>
      <c r="V174" s="257">
        <f>T174/U174</f>
        <v>1.0305684554695858E-2</v>
      </c>
      <c r="W174" s="226">
        <v>57.7</v>
      </c>
      <c r="X174" s="227">
        <f>V174*W174</f>
        <v>0.59463799880595103</v>
      </c>
      <c r="Y174" s="227">
        <f>V174*60*1000</f>
        <v>618.34107328175151</v>
      </c>
      <c r="Z174" s="262">
        <f>Y174*W174/1000</f>
        <v>35.678279928357064</v>
      </c>
    </row>
    <row r="175" spans="1:26" ht="12.75" customHeight="1" x14ac:dyDescent="0.2">
      <c r="A175" s="261"/>
      <c r="B175" s="216">
        <v>170</v>
      </c>
      <c r="C175" s="239" t="s">
        <v>38</v>
      </c>
      <c r="D175" s="240" t="s">
        <v>39</v>
      </c>
      <c r="E175" s="241">
        <v>-6.1142857142857103</v>
      </c>
      <c r="F175" s="242">
        <v>2.0580000000000001E-2</v>
      </c>
      <c r="G175" s="243">
        <v>1.04</v>
      </c>
      <c r="H175" s="244">
        <v>674.8</v>
      </c>
      <c r="I175" s="245" t="s">
        <v>50</v>
      </c>
      <c r="J175" s="216"/>
      <c r="K175" s="216">
        <v>40</v>
      </c>
      <c r="L175" s="216">
        <v>2007</v>
      </c>
      <c r="M175" s="224">
        <v>30.638999999999999</v>
      </c>
      <c r="N175" s="224">
        <v>5.75847</v>
      </c>
      <c r="O175" s="224">
        <v>0.61031500000000005</v>
      </c>
      <c r="P175" s="224">
        <v>0</v>
      </c>
      <c r="Q175" s="224">
        <v>4.3686410000000002</v>
      </c>
      <c r="R175" s="224">
        <v>24.270142</v>
      </c>
      <c r="S175" s="224">
        <v>2350.71</v>
      </c>
      <c r="T175" s="224">
        <v>24.270142</v>
      </c>
      <c r="U175" s="224">
        <v>2350.71</v>
      </c>
      <c r="V175" s="246">
        <v>1.0324600652568797E-2</v>
      </c>
      <c r="W175" s="226">
        <v>50.6</v>
      </c>
      <c r="X175" s="226">
        <v>0.52242479301998113</v>
      </c>
      <c r="Y175" s="226">
        <v>619.47603915412788</v>
      </c>
      <c r="Z175" s="264">
        <v>31.345487581198871</v>
      </c>
    </row>
    <row r="176" spans="1:26" ht="12.75" customHeight="1" x14ac:dyDescent="0.2">
      <c r="A176" s="261"/>
      <c r="B176" s="218">
        <v>171</v>
      </c>
      <c r="C176" s="205" t="s">
        <v>877</v>
      </c>
      <c r="D176" s="206" t="s">
        <v>841</v>
      </c>
      <c r="E176" s="207">
        <v>-5.0999999999999996</v>
      </c>
      <c r="F176" s="208">
        <v>2.1000000000000001E-2</v>
      </c>
      <c r="G176" s="209">
        <v>1.38</v>
      </c>
      <c r="H176" s="210">
        <v>646.79999999999995</v>
      </c>
      <c r="I176" s="211" t="s">
        <v>845</v>
      </c>
      <c r="J176" s="211" t="s">
        <v>45</v>
      </c>
      <c r="K176" s="204">
        <v>20</v>
      </c>
      <c r="L176" s="204">
        <v>1979</v>
      </c>
      <c r="M176" s="212">
        <v>13.654</v>
      </c>
      <c r="N176" s="212">
        <v>1.232</v>
      </c>
      <c r="O176" s="212">
        <v>2.4980000000000002</v>
      </c>
      <c r="P176" s="212">
        <v>-8.0000000000000002E-3</v>
      </c>
      <c r="Q176" s="212">
        <v>1.788</v>
      </c>
      <c r="R176" s="212">
        <v>8.1440000000000001</v>
      </c>
      <c r="S176" s="212">
        <v>960.93</v>
      </c>
      <c r="T176" s="212">
        <v>9.9320000000000004</v>
      </c>
      <c r="U176" s="212">
        <v>960.93</v>
      </c>
      <c r="V176" s="213">
        <v>1.0335820507216967E-2</v>
      </c>
      <c r="W176" s="214">
        <v>64.200999999999993</v>
      </c>
      <c r="X176" s="215">
        <v>0.66357001238383639</v>
      </c>
      <c r="Y176" s="215">
        <v>620.14923043301803</v>
      </c>
      <c r="Z176" s="263">
        <v>39.814200743030192</v>
      </c>
    </row>
    <row r="177" spans="1:26" ht="12.75" customHeight="1" x14ac:dyDescent="0.2">
      <c r="A177" s="261"/>
      <c r="B177" s="218">
        <v>172</v>
      </c>
      <c r="C177" s="205" t="s">
        <v>687</v>
      </c>
      <c r="D177" s="206" t="s">
        <v>688</v>
      </c>
      <c r="E177" s="207">
        <v>-6.6</v>
      </c>
      <c r="F177" s="208">
        <v>1.7299999999999999E-2</v>
      </c>
      <c r="G177" s="209">
        <v>1.1383399999999999</v>
      </c>
      <c r="H177" s="210">
        <v>688.80000000000007</v>
      </c>
      <c r="I177" s="211" t="s">
        <v>693</v>
      </c>
      <c r="J177" s="211" t="s">
        <v>45</v>
      </c>
      <c r="K177" s="204">
        <v>30</v>
      </c>
      <c r="L177" s="204" t="s">
        <v>58</v>
      </c>
      <c r="M177" s="212">
        <v>23.5</v>
      </c>
      <c r="N177" s="212">
        <v>2.2389999999999999</v>
      </c>
      <c r="O177" s="212">
        <v>4.8</v>
      </c>
      <c r="P177" s="212">
        <v>0</v>
      </c>
      <c r="Q177" s="212">
        <v>5.432129999999999</v>
      </c>
      <c r="R177" s="212">
        <v>11.02887</v>
      </c>
      <c r="S177" s="212">
        <v>1592.21</v>
      </c>
      <c r="T177" s="212">
        <v>16.460999999999999</v>
      </c>
      <c r="U177" s="212">
        <v>1592.21</v>
      </c>
      <c r="V177" s="213">
        <v>1.0338460378970109E-2</v>
      </c>
      <c r="W177" s="214">
        <v>65.8</v>
      </c>
      <c r="X177" s="215">
        <v>0.68027069293623321</v>
      </c>
      <c r="Y177" s="215">
        <v>620.30762273820665</v>
      </c>
      <c r="Z177" s="263">
        <v>40.816241576174001</v>
      </c>
    </row>
    <row r="178" spans="1:26" ht="12.75" customHeight="1" x14ac:dyDescent="0.2">
      <c r="A178" s="261"/>
      <c r="B178" s="204">
        <v>173</v>
      </c>
      <c r="C178" s="217" t="s">
        <v>1034</v>
      </c>
      <c r="D178" s="218" t="s">
        <v>1035</v>
      </c>
      <c r="E178" s="219">
        <v>-5.6</v>
      </c>
      <c r="F178" s="220">
        <v>2.0730000000000002E-3</v>
      </c>
      <c r="G178" s="221">
        <v>1.1499999999999999</v>
      </c>
      <c r="H178" s="222">
        <v>660.8</v>
      </c>
      <c r="I178" s="223" t="s">
        <v>1040</v>
      </c>
      <c r="J178" s="223" t="s">
        <v>367</v>
      </c>
      <c r="K178" s="216">
        <v>40</v>
      </c>
      <c r="L178" s="216">
        <v>1977</v>
      </c>
      <c r="M178" s="224">
        <f>SUM(N178+O178+P178+R178)</f>
        <v>30.396999999999998</v>
      </c>
      <c r="N178" s="224">
        <v>3.468</v>
      </c>
      <c r="O178" s="224">
        <v>5.5720000000000001</v>
      </c>
      <c r="P178" s="224">
        <v>-0.30599999999999999</v>
      </c>
      <c r="Q178" s="224"/>
      <c r="R178" s="224">
        <v>21.663</v>
      </c>
      <c r="S178" s="224"/>
      <c r="T178" s="224">
        <v>21.663</v>
      </c>
      <c r="U178" s="224">
        <v>2091.87</v>
      </c>
      <c r="V178" s="225">
        <f>T178/U178</f>
        <v>1.0355806049133073E-2</v>
      </c>
      <c r="W178" s="226">
        <v>55.48</v>
      </c>
      <c r="X178" s="227">
        <f>V178*W178</f>
        <v>0.5745401196059029</v>
      </c>
      <c r="Y178" s="227">
        <f>V178*60*1000</f>
        <v>621.34836294798436</v>
      </c>
      <c r="Z178" s="262">
        <f>Y178*W178/1000</f>
        <v>34.472407176354174</v>
      </c>
    </row>
    <row r="179" spans="1:26" ht="12.75" customHeight="1" x14ac:dyDescent="0.2">
      <c r="A179" s="261"/>
      <c r="B179" s="216">
        <v>174</v>
      </c>
      <c r="C179" s="205" t="s">
        <v>1152</v>
      </c>
      <c r="D179" s="206" t="s">
        <v>482</v>
      </c>
      <c r="E179" s="228">
        <v>-7.1</v>
      </c>
      <c r="F179" s="229">
        <v>1.7106E-2</v>
      </c>
      <c r="G179" s="230">
        <v>1.6240265339999997</v>
      </c>
      <c r="H179" s="230">
        <v>702.8</v>
      </c>
      <c r="I179" s="211" t="s">
        <v>488</v>
      </c>
      <c r="J179" s="211" t="s">
        <v>45</v>
      </c>
      <c r="K179" s="204">
        <v>21</v>
      </c>
      <c r="L179" s="204">
        <v>1986</v>
      </c>
      <c r="M179" s="212">
        <v>16.436</v>
      </c>
      <c r="N179" s="212">
        <v>1.3640000000000001</v>
      </c>
      <c r="O179" s="212">
        <v>2.3534000000000002</v>
      </c>
      <c r="P179" s="212"/>
      <c r="Q179" s="212">
        <v>2.2894000000000001</v>
      </c>
      <c r="R179" s="212">
        <v>10.429500000000001</v>
      </c>
      <c r="S179" s="212">
        <v>1168.7</v>
      </c>
      <c r="T179" s="212">
        <v>11.49</v>
      </c>
      <c r="U179" s="212">
        <v>1104.24</v>
      </c>
      <c r="V179" s="213">
        <v>1.0405346663768746E-2</v>
      </c>
      <c r="W179" s="214">
        <v>94.938999999999993</v>
      </c>
      <c r="X179" s="215">
        <v>0.9878732069115409</v>
      </c>
      <c r="Y179" s="215">
        <v>624.32079982612481</v>
      </c>
      <c r="Z179" s="263">
        <v>59.272392414692462</v>
      </c>
    </row>
    <row r="180" spans="1:26" ht="12.75" customHeight="1" x14ac:dyDescent="0.2">
      <c r="A180" s="261"/>
      <c r="B180" s="218">
        <v>175</v>
      </c>
      <c r="C180" s="205" t="s">
        <v>431</v>
      </c>
      <c r="D180" s="206" t="s">
        <v>432</v>
      </c>
      <c r="E180" s="207">
        <v>-6.9</v>
      </c>
      <c r="F180" s="208">
        <v>2.498218E-2</v>
      </c>
      <c r="G180" s="209">
        <v>1.6910437642</v>
      </c>
      <c r="H180" s="210">
        <v>697.2</v>
      </c>
      <c r="I180" s="211" t="s">
        <v>440</v>
      </c>
      <c r="J180" s="211" t="s">
        <v>45</v>
      </c>
      <c r="K180" s="204">
        <v>10</v>
      </c>
      <c r="L180" s="204">
        <v>1963</v>
      </c>
      <c r="M180" s="212">
        <v>6.66</v>
      </c>
      <c r="N180" s="212">
        <v>0.39369700000000002</v>
      </c>
      <c r="O180" s="212">
        <v>1.604741</v>
      </c>
      <c r="P180" s="212">
        <v>1.4303E-2</v>
      </c>
      <c r="Q180" s="212">
        <v>0</v>
      </c>
      <c r="R180" s="212">
        <v>4.647259</v>
      </c>
      <c r="S180" s="212">
        <v>446.39</v>
      </c>
      <c r="T180" s="212">
        <v>4.647259</v>
      </c>
      <c r="U180" s="212">
        <v>446.39</v>
      </c>
      <c r="V180" s="213">
        <v>1.0410759649633729E-2</v>
      </c>
      <c r="W180" s="214">
        <v>67.69</v>
      </c>
      <c r="X180" s="215">
        <v>0.70470432068370714</v>
      </c>
      <c r="Y180" s="215">
        <v>624.64557897802376</v>
      </c>
      <c r="Z180" s="263">
        <v>42.282259241022423</v>
      </c>
    </row>
    <row r="181" spans="1:26" ht="12.75" customHeight="1" x14ac:dyDescent="0.2">
      <c r="A181" s="261"/>
      <c r="B181" s="218">
        <v>176</v>
      </c>
      <c r="C181" s="239" t="s">
        <v>38</v>
      </c>
      <c r="D181" s="240" t="s">
        <v>39</v>
      </c>
      <c r="E181" s="241">
        <v>-6.1142857142857103</v>
      </c>
      <c r="F181" s="242">
        <v>2.0580000000000001E-2</v>
      </c>
      <c r="G181" s="243">
        <v>1.04</v>
      </c>
      <c r="H181" s="244">
        <v>674.8</v>
      </c>
      <c r="I181" s="245" t="s">
        <v>54</v>
      </c>
      <c r="J181" s="216"/>
      <c r="K181" s="216">
        <v>52</v>
      </c>
      <c r="L181" s="216">
        <v>2009</v>
      </c>
      <c r="M181" s="224">
        <v>36.390999999999998</v>
      </c>
      <c r="N181" s="224">
        <v>7.8831720000000001</v>
      </c>
      <c r="O181" s="224">
        <v>0.70223899999999995</v>
      </c>
      <c r="P181" s="224">
        <v>-0.23317299999999999</v>
      </c>
      <c r="Q181" s="224">
        <v>5.0469759999999999</v>
      </c>
      <c r="R181" s="224">
        <v>28.038630000000001</v>
      </c>
      <c r="S181" s="224">
        <v>2686.29</v>
      </c>
      <c r="T181" s="224">
        <v>28.038630000000001</v>
      </c>
      <c r="U181" s="224">
        <v>2686.29</v>
      </c>
      <c r="V181" s="246">
        <v>1.0437677987112337E-2</v>
      </c>
      <c r="W181" s="226">
        <v>50.6</v>
      </c>
      <c r="X181" s="226">
        <v>0.52814650614788428</v>
      </c>
      <c r="Y181" s="226">
        <v>626.26067922674019</v>
      </c>
      <c r="Z181" s="264">
        <v>31.688790368873054</v>
      </c>
    </row>
    <row r="182" spans="1:26" ht="12.75" customHeight="1" x14ac:dyDescent="0.2">
      <c r="A182" s="261"/>
      <c r="B182" s="204">
        <v>177</v>
      </c>
      <c r="C182" s="217" t="s">
        <v>1034</v>
      </c>
      <c r="D182" s="218" t="s">
        <v>1041</v>
      </c>
      <c r="E182" s="219">
        <v>-5.6</v>
      </c>
      <c r="F182" s="220">
        <v>2.0730000000000002E-3</v>
      </c>
      <c r="G182" s="221">
        <v>1.1499999999999999</v>
      </c>
      <c r="H182" s="222">
        <v>660.8</v>
      </c>
      <c r="I182" s="223" t="s">
        <v>1042</v>
      </c>
      <c r="J182" s="223" t="s">
        <v>367</v>
      </c>
      <c r="K182" s="216">
        <v>50</v>
      </c>
      <c r="L182" s="216"/>
      <c r="M182" s="224">
        <f>SUM(N182+O182+P182+R182)</f>
        <v>36.341999999999999</v>
      </c>
      <c r="N182" s="224">
        <v>2.8050000000000002</v>
      </c>
      <c r="O182" s="224">
        <v>6.5039999999999996</v>
      </c>
      <c r="P182" s="224">
        <v>-0.10199999999999999</v>
      </c>
      <c r="Q182" s="224"/>
      <c r="R182" s="224">
        <v>27.135000000000002</v>
      </c>
      <c r="S182" s="224"/>
      <c r="T182" s="224">
        <v>27.135000000000002</v>
      </c>
      <c r="U182" s="224">
        <v>2586.98</v>
      </c>
      <c r="V182" s="225">
        <f>T182/U182</f>
        <v>1.0489064468994736E-2</v>
      </c>
      <c r="W182" s="226">
        <v>55.48</v>
      </c>
      <c r="X182" s="227">
        <f>V182*W182</f>
        <v>0.58193329673982797</v>
      </c>
      <c r="Y182" s="227">
        <f>V182*60*1000</f>
        <v>629.34386813968422</v>
      </c>
      <c r="Z182" s="262">
        <f>Y182*W182/1000</f>
        <v>34.915997804389676</v>
      </c>
    </row>
    <row r="183" spans="1:26" ht="12.75" customHeight="1" x14ac:dyDescent="0.2">
      <c r="A183" s="261"/>
      <c r="B183" s="216">
        <v>178</v>
      </c>
      <c r="C183" s="205" t="s">
        <v>729</v>
      </c>
      <c r="D183" s="206" t="s">
        <v>730</v>
      </c>
      <c r="E183" s="207">
        <v>-6.2</v>
      </c>
      <c r="F183" s="208">
        <v>1.8950000000000002E-2</v>
      </c>
      <c r="G183" s="237">
        <v>1.19</v>
      </c>
      <c r="H183" s="210">
        <v>677.6</v>
      </c>
      <c r="I183" s="205" t="s">
        <v>738</v>
      </c>
      <c r="J183" s="206" t="s">
        <v>45</v>
      </c>
      <c r="K183" s="206">
        <v>55</v>
      </c>
      <c r="L183" s="206">
        <v>1966</v>
      </c>
      <c r="M183" s="212">
        <v>36.51</v>
      </c>
      <c r="N183" s="212">
        <v>3.8626900000000002</v>
      </c>
      <c r="O183" s="212">
        <v>5.5837539999999999</v>
      </c>
      <c r="P183" s="212">
        <v>-3.7693999999999998E-2</v>
      </c>
      <c r="Q183" s="212">
        <v>4.8782240000000003</v>
      </c>
      <c r="R183" s="212">
        <v>22.222999999999999</v>
      </c>
      <c r="S183" s="228">
        <v>2564.02</v>
      </c>
      <c r="T183" s="212">
        <v>27.101223999999998</v>
      </c>
      <c r="U183" s="228">
        <v>2564.02</v>
      </c>
      <c r="V183" s="213">
        <v>1.0569817708130201E-2</v>
      </c>
      <c r="W183" s="214">
        <v>62.783999999999999</v>
      </c>
      <c r="X183" s="215">
        <v>0.66361543498724651</v>
      </c>
      <c r="Y183" s="215">
        <v>634.18906248781207</v>
      </c>
      <c r="Z183" s="263">
        <v>39.816926099234792</v>
      </c>
    </row>
    <row r="184" spans="1:26" ht="12.75" customHeight="1" x14ac:dyDescent="0.2">
      <c r="A184" s="261"/>
      <c r="B184" s="218">
        <v>179</v>
      </c>
      <c r="C184" s="239" t="s">
        <v>38</v>
      </c>
      <c r="D184" s="240" t="s">
        <v>39</v>
      </c>
      <c r="E184" s="241">
        <v>-6.1142857142857103</v>
      </c>
      <c r="F184" s="242">
        <v>2.0580000000000001E-2</v>
      </c>
      <c r="G184" s="243">
        <v>1.04</v>
      </c>
      <c r="H184" s="244">
        <v>674.8</v>
      </c>
      <c r="I184" s="245" t="s">
        <v>51</v>
      </c>
      <c r="J184" s="216" t="s">
        <v>41</v>
      </c>
      <c r="K184" s="216">
        <v>87</v>
      </c>
      <c r="L184" s="216">
        <v>1983</v>
      </c>
      <c r="M184" s="224">
        <v>56.93</v>
      </c>
      <c r="N184" s="224">
        <v>8.8878830000000004</v>
      </c>
      <c r="O184" s="224">
        <v>12.553630999999999</v>
      </c>
      <c r="P184" s="224">
        <v>-0.31987900000000002</v>
      </c>
      <c r="Q184" s="224">
        <v>6.4455</v>
      </c>
      <c r="R184" s="224">
        <v>35.80809</v>
      </c>
      <c r="S184" s="224">
        <v>3382.64</v>
      </c>
      <c r="T184" s="224">
        <v>35.80809</v>
      </c>
      <c r="U184" s="224">
        <v>3382.64</v>
      </c>
      <c r="V184" s="246">
        <v>1.0585841236430717E-2</v>
      </c>
      <c r="W184" s="226">
        <v>50.6</v>
      </c>
      <c r="X184" s="226">
        <v>0.53564356656339429</v>
      </c>
      <c r="Y184" s="226">
        <v>635.150474185843</v>
      </c>
      <c r="Z184" s="264">
        <v>32.138613993803659</v>
      </c>
    </row>
    <row r="185" spans="1:26" ht="12.75" customHeight="1" x14ac:dyDescent="0.2">
      <c r="A185" s="261"/>
      <c r="B185" s="218">
        <v>180</v>
      </c>
      <c r="C185" s="205" t="s">
        <v>729</v>
      </c>
      <c r="D185" s="206" t="s">
        <v>730</v>
      </c>
      <c r="E185" s="207">
        <v>-6.2</v>
      </c>
      <c r="F185" s="208">
        <v>1.8950000000000002E-2</v>
      </c>
      <c r="G185" s="237">
        <v>1.19</v>
      </c>
      <c r="H185" s="210">
        <v>677.6</v>
      </c>
      <c r="I185" s="205" t="s">
        <v>744</v>
      </c>
      <c r="J185" s="206" t="s">
        <v>45</v>
      </c>
      <c r="K185" s="206">
        <v>24</v>
      </c>
      <c r="L185" s="206">
        <v>1991</v>
      </c>
      <c r="M185" s="212">
        <v>16.27</v>
      </c>
      <c r="N185" s="212">
        <v>1.6227199999999999</v>
      </c>
      <c r="O185" s="212">
        <v>2.3839969999999999</v>
      </c>
      <c r="P185" s="212">
        <v>-9.2724000000000001E-2</v>
      </c>
      <c r="Q185" s="212">
        <v>2.224081</v>
      </c>
      <c r="R185" s="212">
        <v>10.13191</v>
      </c>
      <c r="S185" s="228">
        <v>1163.97</v>
      </c>
      <c r="T185" s="212">
        <v>12.355991</v>
      </c>
      <c r="U185" s="228">
        <v>1163.97</v>
      </c>
      <c r="V185" s="213">
        <v>1.0615386135381495E-2</v>
      </c>
      <c r="W185" s="214">
        <v>62.783999999999999</v>
      </c>
      <c r="X185" s="215">
        <v>0.66647640312379175</v>
      </c>
      <c r="Y185" s="215">
        <v>636.92316812288971</v>
      </c>
      <c r="Z185" s="263">
        <v>39.988584187427506</v>
      </c>
    </row>
    <row r="186" spans="1:26" ht="12.75" customHeight="1" x14ac:dyDescent="0.2">
      <c r="A186" s="261"/>
      <c r="B186" s="204">
        <v>181</v>
      </c>
      <c r="C186" s="205" t="s">
        <v>877</v>
      </c>
      <c r="D186" s="206" t="s">
        <v>841</v>
      </c>
      <c r="E186" s="207">
        <v>-5.0999999999999996</v>
      </c>
      <c r="F186" s="208">
        <v>2.1000000000000001E-2</v>
      </c>
      <c r="G186" s="209">
        <v>1.38</v>
      </c>
      <c r="H186" s="210">
        <v>646.79999999999995</v>
      </c>
      <c r="I186" s="211" t="s">
        <v>846</v>
      </c>
      <c r="J186" s="211" t="s">
        <v>45</v>
      </c>
      <c r="K186" s="204">
        <v>36</v>
      </c>
      <c r="L186" s="204">
        <v>1970</v>
      </c>
      <c r="M186" s="212">
        <v>22.869</v>
      </c>
      <c r="N186" s="212">
        <v>1.9990000000000001</v>
      </c>
      <c r="O186" s="212">
        <v>4.2610000000000001</v>
      </c>
      <c r="P186" s="212">
        <v>4.1000000000000002E-2</v>
      </c>
      <c r="Q186" s="212">
        <v>2.9820000000000002</v>
      </c>
      <c r="R186" s="212">
        <v>13.586</v>
      </c>
      <c r="S186" s="212">
        <v>1538.45</v>
      </c>
      <c r="T186" s="212">
        <v>14.519</v>
      </c>
      <c r="U186" s="212">
        <v>1364.77</v>
      </c>
      <c r="V186" s="213">
        <v>1.0638422591352389E-2</v>
      </c>
      <c r="W186" s="214">
        <v>64.200999999999993</v>
      </c>
      <c r="X186" s="215">
        <v>0.68299736878741468</v>
      </c>
      <c r="Y186" s="215">
        <v>638.30535548114335</v>
      </c>
      <c r="Z186" s="263">
        <v>40.979842127244886</v>
      </c>
    </row>
    <row r="187" spans="1:26" ht="12.75" customHeight="1" x14ac:dyDescent="0.2">
      <c r="A187" s="261"/>
      <c r="B187" s="216">
        <v>182</v>
      </c>
      <c r="C187" s="217" t="s">
        <v>950</v>
      </c>
      <c r="D187" s="218" t="s">
        <v>951</v>
      </c>
      <c r="E187" s="219">
        <v>-6.1</v>
      </c>
      <c r="F187" s="220">
        <v>1.9765580000000001E-2</v>
      </c>
      <c r="G187" s="221">
        <f>F187*W187</f>
        <v>1.5041606379999999</v>
      </c>
      <c r="H187" s="222">
        <v>674.8</v>
      </c>
      <c r="I187" s="223" t="s">
        <v>954</v>
      </c>
      <c r="J187" s="223" t="s">
        <v>46</v>
      </c>
      <c r="K187" s="216">
        <v>22</v>
      </c>
      <c r="L187" s="216">
        <v>1983</v>
      </c>
      <c r="M187" s="224">
        <v>18.399999999999999</v>
      </c>
      <c r="N187" s="224">
        <v>2.9</v>
      </c>
      <c r="O187" s="224">
        <v>4.0199999999999996</v>
      </c>
      <c r="P187" s="224">
        <v>-0.61399999999999999</v>
      </c>
      <c r="Q187" s="224">
        <v>1.2</v>
      </c>
      <c r="R187" s="224">
        <v>10.87</v>
      </c>
      <c r="S187" s="224">
        <v>1178.5</v>
      </c>
      <c r="T187" s="224">
        <v>12.02</v>
      </c>
      <c r="U187" s="224">
        <v>1128.5899999999999</v>
      </c>
      <c r="V187" s="225">
        <f>T187/U187</f>
        <v>1.0650457650696887E-2</v>
      </c>
      <c r="W187" s="226">
        <v>76.099999999999994</v>
      </c>
      <c r="X187" s="227">
        <f>V187*W187</f>
        <v>0.81049982721803304</v>
      </c>
      <c r="Y187" s="227">
        <f>V187*60*1000</f>
        <v>639.02745904181324</v>
      </c>
      <c r="Z187" s="262">
        <f>Y187*W187/1000</f>
        <v>48.629989633081983</v>
      </c>
    </row>
    <row r="188" spans="1:26" ht="12.75" customHeight="1" x14ac:dyDescent="0.2">
      <c r="A188" s="261"/>
      <c r="B188" s="218">
        <v>183</v>
      </c>
      <c r="C188" s="205" t="s">
        <v>877</v>
      </c>
      <c r="D188" s="206" t="s">
        <v>841</v>
      </c>
      <c r="E188" s="207">
        <v>-5.0999999999999996</v>
      </c>
      <c r="F188" s="208">
        <v>2.1000000000000001E-2</v>
      </c>
      <c r="G188" s="209">
        <v>1.38</v>
      </c>
      <c r="H188" s="210">
        <v>646.79999999999995</v>
      </c>
      <c r="I188" s="211" t="s">
        <v>847</v>
      </c>
      <c r="J188" s="211" t="s">
        <v>45</v>
      </c>
      <c r="K188" s="204">
        <v>45</v>
      </c>
      <c r="L188" s="204">
        <v>1977</v>
      </c>
      <c r="M188" s="212">
        <v>33.308</v>
      </c>
      <c r="N188" s="212">
        <v>3.8540000000000001</v>
      </c>
      <c r="O188" s="212">
        <v>6.4820000000000002</v>
      </c>
      <c r="P188" s="212">
        <v>0.43</v>
      </c>
      <c r="Q188" s="212">
        <v>4.0579999999999998</v>
      </c>
      <c r="R188" s="212">
        <v>18.484999999999999</v>
      </c>
      <c r="S188" s="212">
        <v>2035.18</v>
      </c>
      <c r="T188" s="212">
        <v>22.042999999999999</v>
      </c>
      <c r="U188" s="212">
        <v>2035.18</v>
      </c>
      <c r="V188" s="213">
        <v>1.0830983008873907E-2</v>
      </c>
      <c r="W188" s="214">
        <v>64.200999999999993</v>
      </c>
      <c r="X188" s="215">
        <v>0.69535994015271363</v>
      </c>
      <c r="Y188" s="215">
        <v>649.85898053243443</v>
      </c>
      <c r="Z188" s="263">
        <v>41.721596409162821</v>
      </c>
    </row>
    <row r="189" spans="1:26" ht="12.75" customHeight="1" x14ac:dyDescent="0.2">
      <c r="A189" s="261"/>
      <c r="B189" s="218">
        <v>184</v>
      </c>
      <c r="C189" s="217" t="s">
        <v>950</v>
      </c>
      <c r="D189" s="218" t="s">
        <v>951</v>
      </c>
      <c r="E189" s="219">
        <v>-6.1</v>
      </c>
      <c r="F189" s="220">
        <v>1.9765580000000001E-2</v>
      </c>
      <c r="G189" s="221">
        <f>F189*W189</f>
        <v>1.5041606379999999</v>
      </c>
      <c r="H189" s="222">
        <v>674.8</v>
      </c>
      <c r="I189" s="223" t="s">
        <v>955</v>
      </c>
      <c r="J189" s="223" t="s">
        <v>46</v>
      </c>
      <c r="K189" s="216">
        <v>41</v>
      </c>
      <c r="L189" s="216">
        <v>1968</v>
      </c>
      <c r="M189" s="224">
        <v>30.69</v>
      </c>
      <c r="N189" s="224">
        <v>4.18</v>
      </c>
      <c r="O189" s="224">
        <v>6.61</v>
      </c>
      <c r="P189" s="224">
        <v>-0.60899999999999999</v>
      </c>
      <c r="Q189" s="224">
        <v>0</v>
      </c>
      <c r="R189" s="224">
        <v>20.51</v>
      </c>
      <c r="S189" s="224">
        <v>1886.7</v>
      </c>
      <c r="T189" s="224">
        <v>20.51</v>
      </c>
      <c r="U189" s="224">
        <v>1886.7</v>
      </c>
      <c r="V189" s="225">
        <f>T189/U189</f>
        <v>1.087083267080087E-2</v>
      </c>
      <c r="W189" s="226">
        <v>76.099999999999994</v>
      </c>
      <c r="X189" s="227">
        <f>V189*W189</f>
        <v>0.82727036624794614</v>
      </c>
      <c r="Y189" s="227">
        <f>V189*60*1000</f>
        <v>652.24996024805228</v>
      </c>
      <c r="Z189" s="262">
        <f>Y189*W189/1000</f>
        <v>49.636221974876776</v>
      </c>
    </row>
    <row r="190" spans="1:26" ht="12.75" customHeight="1" x14ac:dyDescent="0.2">
      <c r="A190" s="261"/>
      <c r="B190" s="204">
        <v>185</v>
      </c>
      <c r="C190" s="205" t="s">
        <v>147</v>
      </c>
      <c r="D190" s="206" t="s">
        <v>148</v>
      </c>
      <c r="E190" s="207">
        <v>-4.7</v>
      </c>
      <c r="F190" s="208">
        <v>1.8579999999999999E-2</v>
      </c>
      <c r="G190" s="209">
        <v>1.0646339999999999</v>
      </c>
      <c r="H190" s="210">
        <v>635.6</v>
      </c>
      <c r="I190" s="211" t="s">
        <v>154</v>
      </c>
      <c r="J190" s="211"/>
      <c r="K190" s="204">
        <v>45</v>
      </c>
      <c r="L190" s="204">
        <v>2007</v>
      </c>
      <c r="M190" s="212">
        <v>38.034500000000001</v>
      </c>
      <c r="N190" s="212">
        <v>6.6681999999999997</v>
      </c>
      <c r="O190" s="212">
        <v>0</v>
      </c>
      <c r="P190" s="212">
        <v>-0.31869999999999998</v>
      </c>
      <c r="Q190" s="212">
        <v>-0.2918</v>
      </c>
      <c r="R190" s="212">
        <v>31.976800000000001</v>
      </c>
      <c r="S190" s="212">
        <v>2898.57</v>
      </c>
      <c r="T190" s="212">
        <v>31.684999999999999</v>
      </c>
      <c r="U190" s="212">
        <v>2898.57</v>
      </c>
      <c r="V190" s="213">
        <v>1.0931252307172156E-2</v>
      </c>
      <c r="W190" s="214">
        <v>57.3</v>
      </c>
      <c r="X190" s="215">
        <v>0.62636075720096451</v>
      </c>
      <c r="Y190" s="215">
        <v>655.87513843032946</v>
      </c>
      <c r="Z190" s="263">
        <v>37.581645432057876</v>
      </c>
    </row>
    <row r="191" spans="1:26" ht="12.75" customHeight="1" x14ac:dyDescent="0.2">
      <c r="A191" s="261"/>
      <c r="B191" s="216">
        <v>186</v>
      </c>
      <c r="C191" s="205" t="s">
        <v>431</v>
      </c>
      <c r="D191" s="206" t="s">
        <v>432</v>
      </c>
      <c r="E191" s="207">
        <v>-6.9</v>
      </c>
      <c r="F191" s="208">
        <v>2.498218E-2</v>
      </c>
      <c r="G191" s="209">
        <v>1.6910437642</v>
      </c>
      <c r="H191" s="210">
        <v>697.2</v>
      </c>
      <c r="I191" s="211" t="s">
        <v>441</v>
      </c>
      <c r="J191" s="211" t="s">
        <v>45</v>
      </c>
      <c r="K191" s="204">
        <v>10</v>
      </c>
      <c r="L191" s="204">
        <v>1963</v>
      </c>
      <c r="M191" s="212">
        <v>7.032</v>
      </c>
      <c r="N191" s="212">
        <v>0.35081699999999999</v>
      </c>
      <c r="O191" s="212">
        <v>1.6609419999999999</v>
      </c>
      <c r="P191" s="212">
        <v>5.7182999999999998E-2</v>
      </c>
      <c r="Q191" s="212">
        <v>0.89334999999999998</v>
      </c>
      <c r="R191" s="212">
        <v>4.0697070000000002</v>
      </c>
      <c r="S191" s="212">
        <v>453.09</v>
      </c>
      <c r="T191" s="212">
        <v>4.9630570000000001</v>
      </c>
      <c r="U191" s="212">
        <v>453.09</v>
      </c>
      <c r="V191" s="213">
        <v>1.095379946588978E-2</v>
      </c>
      <c r="W191" s="214">
        <v>67.69</v>
      </c>
      <c r="X191" s="215">
        <v>0.74146268584607922</v>
      </c>
      <c r="Y191" s="215">
        <v>657.22796795338684</v>
      </c>
      <c r="Z191" s="263">
        <v>44.487761150764754</v>
      </c>
    </row>
    <row r="192" spans="1:26" ht="12.75" customHeight="1" x14ac:dyDescent="0.2">
      <c r="A192" s="261"/>
      <c r="B192" s="218">
        <v>187</v>
      </c>
      <c r="C192" s="205" t="s">
        <v>877</v>
      </c>
      <c r="D192" s="206" t="s">
        <v>841</v>
      </c>
      <c r="E192" s="207">
        <v>-5.0999999999999996</v>
      </c>
      <c r="F192" s="208">
        <v>2.1000000000000001E-2</v>
      </c>
      <c r="G192" s="209">
        <v>1.38</v>
      </c>
      <c r="H192" s="210">
        <v>646.79999999999995</v>
      </c>
      <c r="I192" s="211" t="s">
        <v>848</v>
      </c>
      <c r="J192" s="211" t="s">
        <v>45</v>
      </c>
      <c r="K192" s="204">
        <v>20</v>
      </c>
      <c r="L192" s="204">
        <v>1979</v>
      </c>
      <c r="M192" s="212">
        <v>13.506</v>
      </c>
      <c r="N192" s="212">
        <v>1.093</v>
      </c>
      <c r="O192" s="212">
        <v>1.663</v>
      </c>
      <c r="P192" s="212">
        <v>0.13100000000000001</v>
      </c>
      <c r="Q192" s="212">
        <v>1.911</v>
      </c>
      <c r="R192" s="212">
        <v>8.7070000000000007</v>
      </c>
      <c r="S192" s="212">
        <v>964.06</v>
      </c>
      <c r="T192" s="212">
        <v>10.619</v>
      </c>
      <c r="U192" s="212">
        <v>964.06</v>
      </c>
      <c r="V192" s="213">
        <v>1.1014874592867664E-2</v>
      </c>
      <c r="W192" s="214">
        <v>64.200999999999993</v>
      </c>
      <c r="X192" s="215">
        <v>0.70716596373669682</v>
      </c>
      <c r="Y192" s="215">
        <v>660.89247557205988</v>
      </c>
      <c r="Z192" s="263">
        <v>42.429957824201807</v>
      </c>
    </row>
    <row r="193" spans="1:26" ht="12.75" customHeight="1" x14ac:dyDescent="0.2">
      <c r="A193" s="261"/>
      <c r="B193" s="218">
        <v>188</v>
      </c>
      <c r="C193" s="205" t="s">
        <v>105</v>
      </c>
      <c r="D193" s="206" t="s">
        <v>106</v>
      </c>
      <c r="E193" s="207">
        <v>-5.8</v>
      </c>
      <c r="F193" s="208">
        <v>0.02</v>
      </c>
      <c r="G193" s="209">
        <v>1.226</v>
      </c>
      <c r="H193" s="210">
        <v>666.4</v>
      </c>
      <c r="I193" s="211" t="s">
        <v>110</v>
      </c>
      <c r="J193" s="211"/>
      <c r="K193" s="204">
        <v>38</v>
      </c>
      <c r="L193" s="204">
        <v>2004</v>
      </c>
      <c r="M193" s="212">
        <v>31.04</v>
      </c>
      <c r="N193" s="212">
        <v>4.4848999999999997</v>
      </c>
      <c r="O193" s="212">
        <v>0.152</v>
      </c>
      <c r="P193" s="212">
        <v>3.101E-3</v>
      </c>
      <c r="Q193" s="212">
        <v>0</v>
      </c>
      <c r="R193" s="212">
        <v>26.400002000000001</v>
      </c>
      <c r="S193" s="212">
        <v>2371.6999999999998</v>
      </c>
      <c r="T193" s="212">
        <v>26.400002000000001</v>
      </c>
      <c r="U193" s="212">
        <v>2371.6999999999998</v>
      </c>
      <c r="V193" s="213">
        <v>1.1131256904330228E-2</v>
      </c>
      <c r="W193" s="214">
        <v>61.3</v>
      </c>
      <c r="X193" s="215">
        <v>0.68234604823544298</v>
      </c>
      <c r="Y193" s="215">
        <v>667.87541425981362</v>
      </c>
      <c r="Z193" s="263">
        <v>40.940762894126571</v>
      </c>
    </row>
    <row r="194" spans="1:26" ht="12.75" customHeight="1" x14ac:dyDescent="0.2">
      <c r="A194" s="261"/>
      <c r="B194" s="204">
        <v>189</v>
      </c>
      <c r="C194" s="205" t="s">
        <v>729</v>
      </c>
      <c r="D194" s="206" t="s">
        <v>730</v>
      </c>
      <c r="E194" s="207">
        <v>-6.2</v>
      </c>
      <c r="F194" s="208">
        <v>1.8950000000000002E-2</v>
      </c>
      <c r="G194" s="237">
        <v>1.19</v>
      </c>
      <c r="H194" s="210">
        <v>677.6</v>
      </c>
      <c r="I194" s="205" t="s">
        <v>732</v>
      </c>
      <c r="J194" s="206" t="s">
        <v>47</v>
      </c>
      <c r="K194" s="206">
        <v>30</v>
      </c>
      <c r="L194" s="206">
        <v>2007</v>
      </c>
      <c r="M194" s="212">
        <v>19.91</v>
      </c>
      <c r="N194" s="212">
        <v>2.5857600000000001</v>
      </c>
      <c r="O194" s="212">
        <v>1.6694279999999999</v>
      </c>
      <c r="P194" s="212">
        <v>-0.34175899999999998</v>
      </c>
      <c r="Q194" s="212">
        <v>1.7865709999999999</v>
      </c>
      <c r="R194" s="212">
        <v>14.21</v>
      </c>
      <c r="S194" s="228">
        <v>1423.12</v>
      </c>
      <c r="T194" s="212">
        <v>15.996571000000001</v>
      </c>
      <c r="U194" s="228">
        <v>1423.12</v>
      </c>
      <c r="V194" s="213">
        <v>1.1240493422901794E-2</v>
      </c>
      <c r="W194" s="214">
        <v>62.783999999999999</v>
      </c>
      <c r="X194" s="215">
        <v>0.70572313906346629</v>
      </c>
      <c r="Y194" s="215">
        <v>674.42960537410772</v>
      </c>
      <c r="Z194" s="263">
        <v>42.34338834380798</v>
      </c>
    </row>
    <row r="195" spans="1:26" ht="12.75" customHeight="1" x14ac:dyDescent="0.2">
      <c r="A195" s="261"/>
      <c r="B195" s="216">
        <v>190</v>
      </c>
      <c r="C195" s="217" t="s">
        <v>520</v>
      </c>
      <c r="D195" s="218" t="s">
        <v>521</v>
      </c>
      <c r="E195" s="219">
        <v>-5</v>
      </c>
      <c r="F195" s="220">
        <v>2.1100000000000001E-2</v>
      </c>
      <c r="G195" s="221">
        <f>F195*W195</f>
        <v>1.11619</v>
      </c>
      <c r="H195" s="222">
        <v>644</v>
      </c>
      <c r="I195" s="223" t="s">
        <v>533</v>
      </c>
      <c r="J195" s="223" t="s">
        <v>525</v>
      </c>
      <c r="K195" s="216">
        <v>20</v>
      </c>
      <c r="L195" s="216">
        <v>1981</v>
      </c>
      <c r="M195" s="224">
        <v>16.7</v>
      </c>
      <c r="N195" s="224">
        <v>2.3029999999999999</v>
      </c>
      <c r="O195" s="224">
        <v>2.6640000000000001</v>
      </c>
      <c r="P195" s="224"/>
      <c r="Q195" s="224"/>
      <c r="R195" s="224">
        <v>11.731999999999999</v>
      </c>
      <c r="S195" s="224">
        <v>1033.77</v>
      </c>
      <c r="T195" s="224">
        <v>11.731999999999999</v>
      </c>
      <c r="U195" s="224">
        <v>1033.77</v>
      </c>
      <c r="V195" s="225">
        <f>T195/U195</f>
        <v>1.1348752623891194E-2</v>
      </c>
      <c r="W195" s="226">
        <v>52.9</v>
      </c>
      <c r="X195" s="227">
        <f>V195*W195</f>
        <v>0.6003490138038442</v>
      </c>
      <c r="Y195" s="227">
        <f>V195*60*1000</f>
        <v>680.92515743347155</v>
      </c>
      <c r="Z195" s="262">
        <f>Y195*W195/1000</f>
        <v>36.02094082823065</v>
      </c>
    </row>
    <row r="196" spans="1:26" ht="12.75" customHeight="1" x14ac:dyDescent="0.2">
      <c r="A196" s="261"/>
      <c r="B196" s="218">
        <v>191</v>
      </c>
      <c r="C196" s="217" t="s">
        <v>950</v>
      </c>
      <c r="D196" s="218" t="s">
        <v>951</v>
      </c>
      <c r="E196" s="219">
        <v>-6.1</v>
      </c>
      <c r="F196" s="220">
        <v>1.9765580000000001E-2</v>
      </c>
      <c r="G196" s="221">
        <f>F196*W196</f>
        <v>1.5041606379999999</v>
      </c>
      <c r="H196" s="222">
        <v>674.8</v>
      </c>
      <c r="I196" s="223" t="s">
        <v>956</v>
      </c>
      <c r="J196" s="223" t="s">
        <v>46</v>
      </c>
      <c r="K196" s="216">
        <v>8</v>
      </c>
      <c r="L196" s="216">
        <v>1975</v>
      </c>
      <c r="M196" s="224">
        <v>8.7200000000000006</v>
      </c>
      <c r="N196" s="224">
        <v>0.63</v>
      </c>
      <c r="O196" s="224">
        <v>1.1399999999999999</v>
      </c>
      <c r="P196" s="224">
        <v>0.38</v>
      </c>
      <c r="Q196" s="224">
        <v>0</v>
      </c>
      <c r="R196" s="224">
        <v>6.56</v>
      </c>
      <c r="S196" s="224">
        <v>574.41</v>
      </c>
      <c r="T196" s="224">
        <v>6.56</v>
      </c>
      <c r="U196" s="224">
        <v>574.41</v>
      </c>
      <c r="V196" s="225">
        <f>T196/U196</f>
        <v>1.1420413990007138E-2</v>
      </c>
      <c r="W196" s="226">
        <v>76.099999999999994</v>
      </c>
      <c r="X196" s="227">
        <f>V196*W196</f>
        <v>0.86909350463954316</v>
      </c>
      <c r="Y196" s="227">
        <f>V196*60*1000</f>
        <v>685.22483940042821</v>
      </c>
      <c r="Z196" s="262">
        <f>Y196*W196/1000</f>
        <v>52.14561027837258</v>
      </c>
    </row>
    <row r="197" spans="1:26" ht="12.75" customHeight="1" x14ac:dyDescent="0.2">
      <c r="A197" s="261"/>
      <c r="B197" s="218">
        <v>192</v>
      </c>
      <c r="C197" s="205" t="s">
        <v>1152</v>
      </c>
      <c r="D197" s="206" t="s">
        <v>482</v>
      </c>
      <c r="E197" s="228">
        <v>-7.1</v>
      </c>
      <c r="F197" s="229">
        <v>1.7106E-2</v>
      </c>
      <c r="G197" s="230">
        <v>1.6240265339999997</v>
      </c>
      <c r="H197" s="230">
        <v>702.8</v>
      </c>
      <c r="I197" s="211" t="s">
        <v>491</v>
      </c>
      <c r="J197" s="211" t="s">
        <v>45</v>
      </c>
      <c r="K197" s="204">
        <v>11</v>
      </c>
      <c r="L197" s="204">
        <v>1964</v>
      </c>
      <c r="M197" s="212">
        <v>7.8579999999999997</v>
      </c>
      <c r="N197" s="212">
        <v>0.40699999999999997</v>
      </c>
      <c r="O197" s="212">
        <v>1.222</v>
      </c>
      <c r="P197" s="212"/>
      <c r="Q197" s="212">
        <v>1.1212</v>
      </c>
      <c r="R197" s="212">
        <v>5.1078000000000001</v>
      </c>
      <c r="S197" s="212">
        <v>545.13</v>
      </c>
      <c r="T197" s="212">
        <v>5.74</v>
      </c>
      <c r="U197" s="212">
        <v>501.43</v>
      </c>
      <c r="V197" s="213">
        <v>1.1447260834014717E-2</v>
      </c>
      <c r="W197" s="214">
        <v>94.938999999999993</v>
      </c>
      <c r="X197" s="215">
        <v>1.0867914963205232</v>
      </c>
      <c r="Y197" s="215">
        <v>686.83565004088314</v>
      </c>
      <c r="Z197" s="263">
        <v>65.207489779231395</v>
      </c>
    </row>
    <row r="198" spans="1:26" ht="12.75" customHeight="1" x14ac:dyDescent="0.2">
      <c r="A198" s="261"/>
      <c r="B198" s="204">
        <v>193</v>
      </c>
      <c r="C198" s="205" t="s">
        <v>1152</v>
      </c>
      <c r="D198" s="206" t="s">
        <v>482</v>
      </c>
      <c r="E198" s="228">
        <v>-7.1</v>
      </c>
      <c r="F198" s="229">
        <v>1.7106E-2</v>
      </c>
      <c r="G198" s="230">
        <v>1.6240265339999997</v>
      </c>
      <c r="H198" s="230">
        <v>702.8</v>
      </c>
      <c r="I198" s="211" t="s">
        <v>486</v>
      </c>
      <c r="J198" s="211" t="s">
        <v>45</v>
      </c>
      <c r="K198" s="204">
        <v>11</v>
      </c>
      <c r="L198" s="204">
        <v>1961</v>
      </c>
      <c r="M198" s="212">
        <v>7.8529999999999998</v>
      </c>
      <c r="N198" s="212">
        <v>0.77300000000000002</v>
      </c>
      <c r="O198" s="212">
        <v>1.1645000000000001</v>
      </c>
      <c r="P198" s="212"/>
      <c r="Q198" s="212">
        <v>1.0648</v>
      </c>
      <c r="R198" s="212">
        <v>4.8505000000000003</v>
      </c>
      <c r="S198" s="212">
        <v>524.32000000000005</v>
      </c>
      <c r="T198" s="212">
        <v>5.45</v>
      </c>
      <c r="U198" s="212">
        <v>474.9</v>
      </c>
      <c r="V198" s="213">
        <v>1.1476100231627711E-2</v>
      </c>
      <c r="W198" s="214">
        <v>94.938999999999993</v>
      </c>
      <c r="X198" s="215">
        <v>1.0895294798905033</v>
      </c>
      <c r="Y198" s="215">
        <v>688.56601389766274</v>
      </c>
      <c r="Z198" s="263">
        <v>65.371768793430206</v>
      </c>
    </row>
    <row r="199" spans="1:26" ht="12.75" customHeight="1" x14ac:dyDescent="0.2">
      <c r="A199" s="261"/>
      <c r="B199" s="216">
        <v>194</v>
      </c>
      <c r="C199" s="205" t="s">
        <v>601</v>
      </c>
      <c r="D199" s="206" t="s">
        <v>602</v>
      </c>
      <c r="E199" s="207">
        <v>-4.5999999999999996</v>
      </c>
      <c r="F199" s="208">
        <v>1.4E-2</v>
      </c>
      <c r="G199" s="209">
        <v>9.0579999999999994E-2</v>
      </c>
      <c r="H199" s="210">
        <v>632.79999999999995</v>
      </c>
      <c r="I199" s="211" t="s">
        <v>609</v>
      </c>
      <c r="J199" s="211" t="s">
        <v>604</v>
      </c>
      <c r="K199" s="204">
        <v>20</v>
      </c>
      <c r="L199" s="204"/>
      <c r="M199" s="212">
        <v>17.399999999999999</v>
      </c>
      <c r="N199" s="212">
        <v>1.8</v>
      </c>
      <c r="O199" s="212">
        <v>3.9</v>
      </c>
      <c r="P199" s="212">
        <v>-0.5</v>
      </c>
      <c r="Q199" s="212">
        <v>2.2000000000000002</v>
      </c>
      <c r="R199" s="212">
        <v>10</v>
      </c>
      <c r="S199" s="212">
        <v>1062.4000000000001</v>
      </c>
      <c r="T199" s="212">
        <v>12.2</v>
      </c>
      <c r="U199" s="212">
        <v>1062.4000000000001</v>
      </c>
      <c r="V199" s="213">
        <v>1.1483433734939758E-2</v>
      </c>
      <c r="W199" s="214">
        <v>64.7</v>
      </c>
      <c r="X199" s="215">
        <f>V199*W199</f>
        <v>0.74297816265060235</v>
      </c>
      <c r="Y199" s="215">
        <v>689.00602409638543</v>
      </c>
      <c r="Z199" s="263">
        <f>W199*Y199/1000</f>
        <v>44.578689759036138</v>
      </c>
    </row>
    <row r="200" spans="1:26" ht="12.75" customHeight="1" x14ac:dyDescent="0.2">
      <c r="A200" s="261"/>
      <c r="B200" s="218">
        <v>195</v>
      </c>
      <c r="C200" s="205" t="s">
        <v>687</v>
      </c>
      <c r="D200" s="206" t="s">
        <v>688</v>
      </c>
      <c r="E200" s="207">
        <v>-6.6</v>
      </c>
      <c r="F200" s="208">
        <v>1.7299999999999999E-2</v>
      </c>
      <c r="G200" s="209">
        <v>1.1383399999999999</v>
      </c>
      <c r="H200" s="210">
        <v>688.80000000000007</v>
      </c>
      <c r="I200" s="211" t="s">
        <v>694</v>
      </c>
      <c r="J200" s="211" t="s">
        <v>45</v>
      </c>
      <c r="K200" s="204">
        <v>18</v>
      </c>
      <c r="L200" s="204" t="s">
        <v>58</v>
      </c>
      <c r="M200" s="212">
        <v>14</v>
      </c>
      <c r="N200" s="212">
        <v>1.1859999999999999</v>
      </c>
      <c r="O200" s="212">
        <v>2.4620000000000002</v>
      </c>
      <c r="P200" s="212">
        <v>0</v>
      </c>
      <c r="Q200" s="212">
        <v>3.4161599999999996</v>
      </c>
      <c r="R200" s="212">
        <v>6.9358400000000007</v>
      </c>
      <c r="S200" s="212">
        <v>901.35</v>
      </c>
      <c r="T200" s="212">
        <v>10.352</v>
      </c>
      <c r="U200" s="212">
        <v>901.35</v>
      </c>
      <c r="V200" s="213">
        <v>1.1484994730127032E-2</v>
      </c>
      <c r="W200" s="214">
        <v>65.8</v>
      </c>
      <c r="X200" s="215">
        <v>0.7557126532423587</v>
      </c>
      <c r="Y200" s="215">
        <v>689.09968380762189</v>
      </c>
      <c r="Z200" s="263">
        <v>45.342759194541522</v>
      </c>
    </row>
    <row r="201" spans="1:26" ht="12.75" customHeight="1" x14ac:dyDescent="0.2">
      <c r="A201" s="261"/>
      <c r="B201" s="218">
        <v>196</v>
      </c>
      <c r="C201" s="205" t="s">
        <v>729</v>
      </c>
      <c r="D201" s="206" t="s">
        <v>730</v>
      </c>
      <c r="E201" s="207">
        <v>-6.2</v>
      </c>
      <c r="F201" s="208">
        <v>1.8950000000000002E-2</v>
      </c>
      <c r="G201" s="237">
        <v>1.19</v>
      </c>
      <c r="H201" s="210">
        <v>677.6</v>
      </c>
      <c r="I201" s="205" t="s">
        <v>735</v>
      </c>
      <c r="J201" s="206" t="s">
        <v>45</v>
      </c>
      <c r="K201" s="206">
        <v>12</v>
      </c>
      <c r="L201" s="206">
        <v>1962</v>
      </c>
      <c r="M201" s="212">
        <v>8.31</v>
      </c>
      <c r="N201" s="212">
        <v>0.93884999999999996</v>
      </c>
      <c r="O201" s="212">
        <v>1.095456</v>
      </c>
      <c r="P201" s="212">
        <v>-2.0844999999999999E-2</v>
      </c>
      <c r="Q201" s="212">
        <v>1.095456</v>
      </c>
      <c r="R201" s="212">
        <v>4.9904070000000003</v>
      </c>
      <c r="S201" s="228">
        <v>529</v>
      </c>
      <c r="T201" s="212">
        <v>6.0858629999999998</v>
      </c>
      <c r="U201" s="228">
        <v>529</v>
      </c>
      <c r="V201" s="213">
        <v>1.1504466918714555E-2</v>
      </c>
      <c r="W201" s="214">
        <v>62.783999999999999</v>
      </c>
      <c r="X201" s="215">
        <v>0.72229645102457463</v>
      </c>
      <c r="Y201" s="215">
        <v>690.26801512287329</v>
      </c>
      <c r="Z201" s="263">
        <v>43.337787061474472</v>
      </c>
    </row>
    <row r="202" spans="1:26" ht="12.75" customHeight="1" x14ac:dyDescent="0.2">
      <c r="A202" s="261"/>
      <c r="B202" s="204">
        <v>197</v>
      </c>
      <c r="C202" s="205" t="s">
        <v>105</v>
      </c>
      <c r="D202" s="206" t="s">
        <v>106</v>
      </c>
      <c r="E202" s="207">
        <v>-5.8</v>
      </c>
      <c r="F202" s="208">
        <v>0.02</v>
      </c>
      <c r="G202" s="209">
        <v>1.226</v>
      </c>
      <c r="H202" s="210">
        <v>666.4</v>
      </c>
      <c r="I202" s="211" t="s">
        <v>108</v>
      </c>
      <c r="J202" s="211"/>
      <c r="K202" s="204">
        <v>18</v>
      </c>
      <c r="L202" s="204">
        <v>2006</v>
      </c>
      <c r="M202" s="212">
        <v>25.8</v>
      </c>
      <c r="N202" s="212">
        <v>1.9347650000000001</v>
      </c>
      <c r="O202" s="212">
        <v>0.82899599999999996</v>
      </c>
      <c r="P202" s="212">
        <v>0.15623600000000001</v>
      </c>
      <c r="Q202" s="212">
        <v>0</v>
      </c>
      <c r="R202" s="212">
        <v>22.880000000000003</v>
      </c>
      <c r="S202" s="212">
        <v>1988.27</v>
      </c>
      <c r="T202" s="212">
        <v>18.268142656681437</v>
      </c>
      <c r="U202" s="212">
        <v>1587.5</v>
      </c>
      <c r="V202" s="213">
        <v>1.1507491437279646E-2</v>
      </c>
      <c r="W202" s="214">
        <v>61.3</v>
      </c>
      <c r="X202" s="215">
        <v>0.70540922510524229</v>
      </c>
      <c r="Y202" s="215">
        <v>690.44948623677885</v>
      </c>
      <c r="Z202" s="263">
        <v>42.324553506314544</v>
      </c>
    </row>
    <row r="203" spans="1:26" ht="12.75" customHeight="1" x14ac:dyDescent="0.2">
      <c r="A203" s="261"/>
      <c r="B203" s="216">
        <v>198</v>
      </c>
      <c r="C203" s="239" t="s">
        <v>38</v>
      </c>
      <c r="D203" s="240" t="s">
        <v>39</v>
      </c>
      <c r="E203" s="241">
        <v>-6.1142857142857103</v>
      </c>
      <c r="F203" s="242">
        <v>2.0580000000000001E-2</v>
      </c>
      <c r="G203" s="243">
        <v>1.04</v>
      </c>
      <c r="H203" s="244">
        <v>674.8</v>
      </c>
      <c r="I203" s="245" t="s">
        <v>55</v>
      </c>
      <c r="J203" s="216"/>
      <c r="K203" s="216">
        <v>40</v>
      </c>
      <c r="L203" s="216">
        <v>2007</v>
      </c>
      <c r="M203" s="224">
        <v>33.74</v>
      </c>
      <c r="N203" s="224">
        <v>5.8825770000000004</v>
      </c>
      <c r="O203" s="224">
        <v>0.67791299999999999</v>
      </c>
      <c r="P203" s="224">
        <v>0</v>
      </c>
      <c r="Q203" s="224">
        <v>4.8923120000000004</v>
      </c>
      <c r="R203" s="224">
        <v>27.179408000000002</v>
      </c>
      <c r="S203" s="224">
        <v>2352.7399999999998</v>
      </c>
      <c r="T203" s="224">
        <v>27.179408000000002</v>
      </c>
      <c r="U203" s="224">
        <v>2352.7399999999998</v>
      </c>
      <c r="V203" s="246">
        <v>1.1552236116187936E-2</v>
      </c>
      <c r="W203" s="226">
        <v>50.6</v>
      </c>
      <c r="X203" s="226">
        <v>0.58454314747910963</v>
      </c>
      <c r="Y203" s="226">
        <v>693.13416697127616</v>
      </c>
      <c r="Z203" s="264">
        <v>35.072588848746577</v>
      </c>
    </row>
    <row r="204" spans="1:26" ht="12.75" customHeight="1" x14ac:dyDescent="0.2">
      <c r="A204" s="261"/>
      <c r="B204" s="218">
        <v>199</v>
      </c>
      <c r="C204" s="205" t="s">
        <v>468</v>
      </c>
      <c r="D204" s="206" t="s">
        <v>469</v>
      </c>
      <c r="E204" s="207">
        <v>-6.2</v>
      </c>
      <c r="F204" s="208">
        <v>2.2259999999999999E-2</v>
      </c>
      <c r="G204" s="209">
        <v>1.31</v>
      </c>
      <c r="H204" s="210">
        <v>677.6</v>
      </c>
      <c r="I204" s="211" t="s">
        <v>471</v>
      </c>
      <c r="J204" s="211" t="s">
        <v>45</v>
      </c>
      <c r="K204" s="204">
        <v>40</v>
      </c>
      <c r="L204" s="204">
        <v>1969</v>
      </c>
      <c r="M204" s="212">
        <v>29.8</v>
      </c>
      <c r="N204" s="212">
        <v>3.3090000000000002</v>
      </c>
      <c r="O204" s="212">
        <v>4.6420000000000003</v>
      </c>
      <c r="P204" s="212">
        <v>-0.45300000000000001</v>
      </c>
      <c r="Q204" s="212">
        <v>3.7959999999999998</v>
      </c>
      <c r="R204" s="212">
        <v>18.504999999999999</v>
      </c>
      <c r="S204" s="212">
        <v>1926.48</v>
      </c>
      <c r="T204" s="212">
        <v>22.302</v>
      </c>
      <c r="U204" s="212">
        <v>1926.48</v>
      </c>
      <c r="V204" s="213">
        <v>1.1576554129811885E-2</v>
      </c>
      <c r="W204" s="214">
        <v>58.75</v>
      </c>
      <c r="X204" s="215">
        <v>0.68012255512644826</v>
      </c>
      <c r="Y204" s="215">
        <v>694.59324778871314</v>
      </c>
      <c r="Z204" s="263">
        <v>40.807353307586901</v>
      </c>
    </row>
    <row r="205" spans="1:26" ht="12.75" customHeight="1" x14ac:dyDescent="0.2">
      <c r="A205" s="261"/>
      <c r="B205" s="218">
        <v>200</v>
      </c>
      <c r="C205" s="249" t="s">
        <v>231</v>
      </c>
      <c r="D205" s="250" t="s">
        <v>232</v>
      </c>
      <c r="E205" s="231">
        <v>-6.5</v>
      </c>
      <c r="F205" s="248">
        <v>1.771E-2</v>
      </c>
      <c r="G205" s="221">
        <f>F205*W205</f>
        <v>1.0218670000000001</v>
      </c>
      <c r="H205" s="222">
        <v>686</v>
      </c>
      <c r="I205" s="251" t="s">
        <v>239</v>
      </c>
      <c r="J205" s="252"/>
      <c r="K205" s="253">
        <v>78</v>
      </c>
      <c r="L205" s="254">
        <v>2009</v>
      </c>
      <c r="M205" s="255">
        <v>67.75</v>
      </c>
      <c r="N205" s="255">
        <v>0</v>
      </c>
      <c r="O205" s="255"/>
      <c r="P205" s="255"/>
      <c r="Q205" s="255">
        <v>7.6653000000000002</v>
      </c>
      <c r="R205" s="224">
        <v>60.084699999999998</v>
      </c>
      <c r="S205" s="258">
        <v>5188.47</v>
      </c>
      <c r="T205" s="255">
        <v>60.08</v>
      </c>
      <c r="U205" s="258">
        <v>5188.47</v>
      </c>
      <c r="V205" s="257">
        <f>T205/U205</f>
        <v>1.1579521515976771E-2</v>
      </c>
      <c r="W205" s="226">
        <v>57.7</v>
      </c>
      <c r="X205" s="227">
        <f>V205*W205</f>
        <v>0.66813839147185972</v>
      </c>
      <c r="Y205" s="227">
        <f>V205*60*1000</f>
        <v>694.77129095860619</v>
      </c>
      <c r="Z205" s="262">
        <f>Y205*W205/1000</f>
        <v>40.088303488311574</v>
      </c>
    </row>
    <row r="206" spans="1:26" ht="12.75" customHeight="1" x14ac:dyDescent="0.2">
      <c r="A206" s="261"/>
      <c r="B206" s="204">
        <v>201</v>
      </c>
      <c r="C206" s="205" t="s">
        <v>147</v>
      </c>
      <c r="D206" s="206" t="s">
        <v>148</v>
      </c>
      <c r="E206" s="207">
        <v>-4.7</v>
      </c>
      <c r="F206" s="208">
        <v>1.8579999999999999E-2</v>
      </c>
      <c r="G206" s="209">
        <v>1.0646339999999999</v>
      </c>
      <c r="H206" s="210">
        <v>635.6</v>
      </c>
      <c r="I206" s="211" t="s">
        <v>155</v>
      </c>
      <c r="J206" s="211" t="s">
        <v>45</v>
      </c>
      <c r="K206" s="204">
        <v>58</v>
      </c>
      <c r="L206" s="204">
        <v>1961</v>
      </c>
      <c r="M206" s="212">
        <v>40.959899999999998</v>
      </c>
      <c r="N206" s="212">
        <v>4.8512000000000004</v>
      </c>
      <c r="O206" s="212">
        <v>6</v>
      </c>
      <c r="P206" s="212">
        <v>1.6431</v>
      </c>
      <c r="Q206" s="212">
        <v>5.1238000000000001</v>
      </c>
      <c r="R206" s="212">
        <v>23.341799999999999</v>
      </c>
      <c r="S206" s="212">
        <v>2407.5300000000002</v>
      </c>
      <c r="T206" s="212">
        <v>27.266999999999999</v>
      </c>
      <c r="U206" s="212">
        <v>2340.5500000000002</v>
      </c>
      <c r="V206" s="213">
        <v>1.1649825895622823E-2</v>
      </c>
      <c r="W206" s="214">
        <v>57.3</v>
      </c>
      <c r="X206" s="215">
        <v>0.66753502381918772</v>
      </c>
      <c r="Y206" s="215">
        <v>698.98955373736942</v>
      </c>
      <c r="Z206" s="263">
        <v>40.052101429151271</v>
      </c>
    </row>
    <row r="207" spans="1:26" ht="12.75" customHeight="1" x14ac:dyDescent="0.2">
      <c r="A207" s="261"/>
      <c r="B207" s="216">
        <v>202</v>
      </c>
      <c r="C207" s="205" t="s">
        <v>601</v>
      </c>
      <c r="D207" s="206" t="s">
        <v>602</v>
      </c>
      <c r="E207" s="207">
        <v>-4.5999999999999996</v>
      </c>
      <c r="F207" s="208">
        <v>1.4E-2</v>
      </c>
      <c r="G207" s="209">
        <v>9.0579999999999994E-2</v>
      </c>
      <c r="H207" s="210">
        <v>632.79999999999995</v>
      </c>
      <c r="I207" s="211" t="s">
        <v>610</v>
      </c>
      <c r="J207" s="211" t="s">
        <v>604</v>
      </c>
      <c r="K207" s="204">
        <v>40</v>
      </c>
      <c r="L207" s="204">
        <v>1992</v>
      </c>
      <c r="M207" s="212">
        <v>34.700000000000003</v>
      </c>
      <c r="N207" s="212">
        <v>2.8</v>
      </c>
      <c r="O207" s="212">
        <v>6.1</v>
      </c>
      <c r="P207" s="212">
        <v>0.5</v>
      </c>
      <c r="Q207" s="212">
        <v>0</v>
      </c>
      <c r="R207" s="212">
        <v>25.3</v>
      </c>
      <c r="S207" s="212">
        <v>2169.38</v>
      </c>
      <c r="T207" s="212">
        <v>25.3</v>
      </c>
      <c r="U207" s="212">
        <v>2169.38</v>
      </c>
      <c r="V207" s="213">
        <v>1.1662318266048364E-2</v>
      </c>
      <c r="W207" s="214">
        <v>64.7</v>
      </c>
      <c r="X207" s="215">
        <f>V207*W207</f>
        <v>0.7545519918133291</v>
      </c>
      <c r="Y207" s="215">
        <v>699.73909596290184</v>
      </c>
      <c r="Z207" s="263">
        <f>W207*Y207/1000</f>
        <v>45.273119508799745</v>
      </c>
    </row>
    <row r="208" spans="1:26" ht="12.75" customHeight="1" x14ac:dyDescent="0.2">
      <c r="A208" s="261"/>
      <c r="B208" s="218">
        <v>203</v>
      </c>
      <c r="C208" s="205" t="s">
        <v>601</v>
      </c>
      <c r="D208" s="206" t="s">
        <v>602</v>
      </c>
      <c r="E208" s="207">
        <v>-4.5999999999999996</v>
      </c>
      <c r="F208" s="208">
        <v>1.4E-2</v>
      </c>
      <c r="G208" s="209">
        <v>9.0579999999999994E-2</v>
      </c>
      <c r="H208" s="210">
        <v>632.79999999999995</v>
      </c>
      <c r="I208" s="211" t="s">
        <v>612</v>
      </c>
      <c r="J208" s="211" t="s">
        <v>604</v>
      </c>
      <c r="K208" s="204">
        <v>6</v>
      </c>
      <c r="L208" s="204">
        <v>1979</v>
      </c>
      <c r="M208" s="212">
        <v>5.4</v>
      </c>
      <c r="N208" s="212">
        <v>0.8</v>
      </c>
      <c r="O208" s="212">
        <v>1.2</v>
      </c>
      <c r="P208" s="212">
        <v>-0.3</v>
      </c>
      <c r="Q208" s="212">
        <v>0</v>
      </c>
      <c r="R208" s="212">
        <v>3.7</v>
      </c>
      <c r="S208" s="212">
        <v>316.74</v>
      </c>
      <c r="T208" s="212">
        <v>3.7</v>
      </c>
      <c r="U208" s="212">
        <v>316.74</v>
      </c>
      <c r="V208" s="213">
        <v>1.1681505335606491E-2</v>
      </c>
      <c r="W208" s="214">
        <v>64.7</v>
      </c>
      <c r="X208" s="215">
        <f>V208*W208</f>
        <v>0.75579339521374</v>
      </c>
      <c r="Y208" s="215">
        <v>700.89032013638939</v>
      </c>
      <c r="Z208" s="263">
        <f>W208*Y208/1000</f>
        <v>45.347603712824402</v>
      </c>
    </row>
    <row r="209" spans="1:26" ht="12.75" customHeight="1" x14ac:dyDescent="0.2">
      <c r="A209" s="261"/>
      <c r="B209" s="218">
        <v>204</v>
      </c>
      <c r="C209" s="249" t="s">
        <v>231</v>
      </c>
      <c r="D209" s="250" t="s">
        <v>232</v>
      </c>
      <c r="E209" s="231">
        <v>-6.5</v>
      </c>
      <c r="F209" s="248">
        <v>1.771E-2</v>
      </c>
      <c r="G209" s="221">
        <f>F209*W209</f>
        <v>1.0218670000000001</v>
      </c>
      <c r="H209" s="222">
        <v>686</v>
      </c>
      <c r="I209" s="251" t="s">
        <v>240</v>
      </c>
      <c r="J209" s="252" t="s">
        <v>45</v>
      </c>
      <c r="K209" s="253">
        <v>20</v>
      </c>
      <c r="L209" s="254" t="s">
        <v>58</v>
      </c>
      <c r="M209" s="255">
        <v>13.89</v>
      </c>
      <c r="N209" s="255">
        <v>2.06</v>
      </c>
      <c r="O209" s="255">
        <v>1.71</v>
      </c>
      <c r="P209" s="255">
        <v>-0.43</v>
      </c>
      <c r="Q209" s="255">
        <v>2.649</v>
      </c>
      <c r="R209" s="224">
        <v>7.9</v>
      </c>
      <c r="S209" s="258">
        <v>899.93</v>
      </c>
      <c r="T209" s="255">
        <v>10.545959999999999</v>
      </c>
      <c r="U209" s="258">
        <v>899.93</v>
      </c>
      <c r="V209" s="257">
        <f>T209/U209</f>
        <v>1.1718644783483159E-2</v>
      </c>
      <c r="W209" s="226">
        <v>57.7</v>
      </c>
      <c r="X209" s="227">
        <f>V209*W209</f>
        <v>0.67616580400697834</v>
      </c>
      <c r="Y209" s="227">
        <f>V209*60*1000</f>
        <v>703.11868700898947</v>
      </c>
      <c r="Z209" s="262">
        <f>Y209*W209/1000</f>
        <v>40.56994824041869</v>
      </c>
    </row>
    <row r="210" spans="1:26" ht="12.75" customHeight="1" x14ac:dyDescent="0.2">
      <c r="A210" s="261"/>
      <c r="B210" s="204">
        <v>205</v>
      </c>
      <c r="C210" s="205" t="s">
        <v>105</v>
      </c>
      <c r="D210" s="206" t="s">
        <v>106</v>
      </c>
      <c r="E210" s="207">
        <v>-5.8</v>
      </c>
      <c r="F210" s="208">
        <v>0.02</v>
      </c>
      <c r="G210" s="209">
        <v>1.226</v>
      </c>
      <c r="H210" s="210">
        <v>666.4</v>
      </c>
      <c r="I210" s="211" t="s">
        <v>109</v>
      </c>
      <c r="J210" s="211"/>
      <c r="K210" s="204">
        <v>118</v>
      </c>
      <c r="L210" s="204">
        <v>2007</v>
      </c>
      <c r="M210" s="212">
        <v>120.54</v>
      </c>
      <c r="N210" s="212">
        <v>18.207000000000001</v>
      </c>
      <c r="O210" s="212">
        <v>11.43872</v>
      </c>
      <c r="P210" s="212">
        <v>0</v>
      </c>
      <c r="Q210" s="212">
        <v>0</v>
      </c>
      <c r="R210" s="212">
        <v>90.894338000000005</v>
      </c>
      <c r="S210" s="212">
        <v>7726.7</v>
      </c>
      <c r="T210" s="212">
        <v>82.016767871085975</v>
      </c>
      <c r="U210" s="212">
        <v>6972.04</v>
      </c>
      <c r="V210" s="213">
        <v>1.1763668577788707E-2</v>
      </c>
      <c r="W210" s="214">
        <v>61.3</v>
      </c>
      <c r="X210" s="215">
        <v>0.72111288381844774</v>
      </c>
      <c r="Y210" s="215">
        <v>705.8201146673224</v>
      </c>
      <c r="Z210" s="263">
        <v>43.266773029106858</v>
      </c>
    </row>
    <row r="211" spans="1:26" ht="12.75" customHeight="1" x14ac:dyDescent="0.2">
      <c r="A211" s="261"/>
      <c r="B211" s="216">
        <v>206</v>
      </c>
      <c r="C211" s="239" t="s">
        <v>38</v>
      </c>
      <c r="D211" s="240" t="s">
        <v>39</v>
      </c>
      <c r="E211" s="241">
        <v>-6.1142857142857103</v>
      </c>
      <c r="F211" s="242">
        <v>2.0580000000000001E-2</v>
      </c>
      <c r="G211" s="243">
        <v>1.04</v>
      </c>
      <c r="H211" s="244">
        <v>674.8</v>
      </c>
      <c r="I211" s="245" t="s">
        <v>53</v>
      </c>
      <c r="J211" s="216" t="s">
        <v>42</v>
      </c>
      <c r="K211" s="216">
        <v>61</v>
      </c>
      <c r="L211" s="216">
        <v>1965</v>
      </c>
      <c r="M211" s="224">
        <v>46.31</v>
      </c>
      <c r="N211" s="224">
        <v>7.0856500000000002</v>
      </c>
      <c r="O211" s="224">
        <v>7.3002060000000002</v>
      </c>
      <c r="P211" s="224">
        <v>0.10534499999999999</v>
      </c>
      <c r="Q211" s="224">
        <v>0</v>
      </c>
      <c r="R211" s="224">
        <v>31.818795999999999</v>
      </c>
      <c r="S211" s="224">
        <v>2700.04</v>
      </c>
      <c r="T211" s="224">
        <v>31.818795999999999</v>
      </c>
      <c r="U211" s="224">
        <v>2700.04</v>
      </c>
      <c r="V211" s="246">
        <v>1.1784564673115954E-2</v>
      </c>
      <c r="W211" s="226">
        <v>50.6</v>
      </c>
      <c r="X211" s="226">
        <v>0.59629897245966734</v>
      </c>
      <c r="Y211" s="226">
        <v>707.07388038695728</v>
      </c>
      <c r="Z211" s="264">
        <v>35.77793834758004</v>
      </c>
    </row>
    <row r="212" spans="1:26" ht="12.75" customHeight="1" x14ac:dyDescent="0.2">
      <c r="A212" s="261"/>
      <c r="B212" s="218">
        <v>207</v>
      </c>
      <c r="C212" s="205" t="s">
        <v>687</v>
      </c>
      <c r="D212" s="206" t="s">
        <v>688</v>
      </c>
      <c r="E212" s="207">
        <v>-6.6</v>
      </c>
      <c r="F212" s="208">
        <v>1.7299999999999999E-2</v>
      </c>
      <c r="G212" s="209">
        <v>1.1383399999999999</v>
      </c>
      <c r="H212" s="210">
        <v>688.80000000000007</v>
      </c>
      <c r="I212" s="211" t="s">
        <v>695</v>
      </c>
      <c r="J212" s="211" t="s">
        <v>45</v>
      </c>
      <c r="K212" s="204">
        <v>36</v>
      </c>
      <c r="L212" s="204" t="s">
        <v>58</v>
      </c>
      <c r="M212" s="212">
        <v>19.776809999999998</v>
      </c>
      <c r="N212" s="212">
        <v>1.744</v>
      </c>
      <c r="O212" s="212">
        <v>0</v>
      </c>
      <c r="P212" s="212">
        <v>0.55080999999999991</v>
      </c>
      <c r="Q212" s="212">
        <v>5.7690599999999996</v>
      </c>
      <c r="R212" s="212">
        <v>11.71294</v>
      </c>
      <c r="S212" s="212">
        <v>1482.56</v>
      </c>
      <c r="T212" s="212">
        <v>17.481999999999999</v>
      </c>
      <c r="U212" s="212">
        <v>1482.56</v>
      </c>
      <c r="V212" s="213">
        <v>1.1791765594647096E-2</v>
      </c>
      <c r="W212" s="214">
        <v>65.8</v>
      </c>
      <c r="X212" s="215">
        <v>0.77589817612777889</v>
      </c>
      <c r="Y212" s="215">
        <v>707.50593567882584</v>
      </c>
      <c r="Z212" s="263">
        <v>46.553890567666734</v>
      </c>
    </row>
    <row r="213" spans="1:26" ht="12.75" customHeight="1" x14ac:dyDescent="0.2">
      <c r="A213" s="261"/>
      <c r="B213" s="218">
        <v>208</v>
      </c>
      <c r="C213" s="249" t="s">
        <v>231</v>
      </c>
      <c r="D213" s="250" t="s">
        <v>232</v>
      </c>
      <c r="E213" s="231">
        <v>-6.5</v>
      </c>
      <c r="F213" s="248">
        <v>1.771E-2</v>
      </c>
      <c r="G213" s="221">
        <f>F213*W213</f>
        <v>1.0218670000000001</v>
      </c>
      <c r="H213" s="222">
        <v>686</v>
      </c>
      <c r="I213" s="251" t="s">
        <v>241</v>
      </c>
      <c r="J213" s="252" t="s">
        <v>45</v>
      </c>
      <c r="K213" s="253">
        <v>45</v>
      </c>
      <c r="L213" s="254" t="s">
        <v>237</v>
      </c>
      <c r="M213" s="255">
        <v>37.14</v>
      </c>
      <c r="N213" s="255">
        <v>4.76</v>
      </c>
      <c r="O213" s="255">
        <v>5.28</v>
      </c>
      <c r="P213" s="255">
        <v>-0.37</v>
      </c>
      <c r="Q213" s="255">
        <v>4.9463999999999997</v>
      </c>
      <c r="R213" s="224">
        <v>22.53</v>
      </c>
      <c r="S213" s="258">
        <v>2319.88</v>
      </c>
      <c r="T213" s="255">
        <v>27.48</v>
      </c>
      <c r="U213" s="258">
        <v>2319.88</v>
      </c>
      <c r="V213" s="257">
        <f>T213/U213</f>
        <v>1.1845440281393865E-2</v>
      </c>
      <c r="W213" s="226">
        <v>57.7</v>
      </c>
      <c r="X213" s="227">
        <f>V213*W213</f>
        <v>0.68348190423642607</v>
      </c>
      <c r="Y213" s="227">
        <f>V213*60*1000</f>
        <v>710.72641688363194</v>
      </c>
      <c r="Z213" s="262">
        <f>Y213*W213/1000</f>
        <v>41.008914254185562</v>
      </c>
    </row>
    <row r="214" spans="1:26" ht="12.75" customHeight="1" x14ac:dyDescent="0.2">
      <c r="A214" s="261"/>
      <c r="B214" s="204">
        <v>209</v>
      </c>
      <c r="C214" s="205" t="s">
        <v>601</v>
      </c>
      <c r="D214" s="206" t="s">
        <v>602</v>
      </c>
      <c r="E214" s="207">
        <v>-4.5999999999999996</v>
      </c>
      <c r="F214" s="208">
        <v>1.4E-2</v>
      </c>
      <c r="G214" s="209">
        <v>9.0579999999999994E-2</v>
      </c>
      <c r="H214" s="210">
        <v>632.79999999999995</v>
      </c>
      <c r="I214" s="211" t="s">
        <v>613</v>
      </c>
      <c r="J214" s="211" t="s">
        <v>604</v>
      </c>
      <c r="K214" s="204">
        <v>6</v>
      </c>
      <c r="L214" s="204">
        <v>1978</v>
      </c>
      <c r="M214" s="212">
        <v>5.2</v>
      </c>
      <c r="N214" s="212">
        <v>0.5</v>
      </c>
      <c r="O214" s="212">
        <v>1.2</v>
      </c>
      <c r="P214" s="212">
        <v>-0.2</v>
      </c>
      <c r="Q214" s="212">
        <v>0</v>
      </c>
      <c r="R214" s="212">
        <v>3.7</v>
      </c>
      <c r="S214" s="212">
        <v>311.56</v>
      </c>
      <c r="T214" s="212">
        <v>3.7</v>
      </c>
      <c r="U214" s="212">
        <v>311.56</v>
      </c>
      <c r="V214" s="213">
        <v>1.1875722172294262E-2</v>
      </c>
      <c r="W214" s="214">
        <v>64.7</v>
      </c>
      <c r="X214" s="215">
        <f>V214*W214</f>
        <v>0.76835922454743877</v>
      </c>
      <c r="Y214" s="215">
        <v>712.54333033765568</v>
      </c>
      <c r="Z214" s="263">
        <f>W214*Y214/1000</f>
        <v>46.101553472846327</v>
      </c>
    </row>
    <row r="215" spans="1:26" ht="12.75" customHeight="1" x14ac:dyDescent="0.2">
      <c r="A215" s="261"/>
      <c r="B215" s="216">
        <v>210</v>
      </c>
      <c r="C215" s="205" t="s">
        <v>468</v>
      </c>
      <c r="D215" s="206" t="s">
        <v>469</v>
      </c>
      <c r="E215" s="207">
        <v>-6.2</v>
      </c>
      <c r="F215" s="208">
        <v>2.2259999999999999E-2</v>
      </c>
      <c r="G215" s="209">
        <v>1.31</v>
      </c>
      <c r="H215" s="210">
        <v>677.6</v>
      </c>
      <c r="I215" s="211" t="s">
        <v>470</v>
      </c>
      <c r="J215" s="211" t="s">
        <v>45</v>
      </c>
      <c r="K215" s="204">
        <v>14</v>
      </c>
      <c r="L215" s="204">
        <v>1981</v>
      </c>
      <c r="M215" s="212">
        <v>29</v>
      </c>
      <c r="N215" s="212">
        <v>1.4650000000000001</v>
      </c>
      <c r="O215" s="212">
        <v>1.6519999999999999</v>
      </c>
      <c r="P215" s="212">
        <v>1.4E-2</v>
      </c>
      <c r="Q215" s="212">
        <v>1.7929999999999999</v>
      </c>
      <c r="R215" s="212">
        <v>7.157</v>
      </c>
      <c r="S215" s="212">
        <v>536.74</v>
      </c>
      <c r="T215" s="212">
        <v>8.9499999999999993</v>
      </c>
      <c r="U215" s="212">
        <v>751.79</v>
      </c>
      <c r="V215" s="213">
        <v>1.1904920256986659E-2</v>
      </c>
      <c r="W215" s="214">
        <v>58.75</v>
      </c>
      <c r="X215" s="215">
        <v>0.69941406509796622</v>
      </c>
      <c r="Y215" s="215">
        <v>714.29521541919951</v>
      </c>
      <c r="Z215" s="263">
        <v>41.96484390587797</v>
      </c>
    </row>
    <row r="216" spans="1:26" ht="12.75" customHeight="1" x14ac:dyDescent="0.2">
      <c r="A216" s="261"/>
      <c r="B216" s="218">
        <v>211</v>
      </c>
      <c r="C216" s="217" t="s">
        <v>950</v>
      </c>
      <c r="D216" s="218" t="s">
        <v>951</v>
      </c>
      <c r="E216" s="219">
        <v>-6.1</v>
      </c>
      <c r="F216" s="220">
        <v>1.9765580000000001E-2</v>
      </c>
      <c r="G216" s="221">
        <f>F216*W216</f>
        <v>1.5041606379999999</v>
      </c>
      <c r="H216" s="222">
        <v>674.8</v>
      </c>
      <c r="I216" s="223" t="s">
        <v>957</v>
      </c>
      <c r="J216" s="223" t="s">
        <v>46</v>
      </c>
      <c r="K216" s="216">
        <v>23</v>
      </c>
      <c r="L216" s="216">
        <v>1983</v>
      </c>
      <c r="M216" s="224">
        <v>21.81</v>
      </c>
      <c r="N216" s="224">
        <v>2.17</v>
      </c>
      <c r="O216" s="224">
        <v>5.57</v>
      </c>
      <c r="P216" s="224">
        <v>-0.128</v>
      </c>
      <c r="Q216" s="224">
        <v>0</v>
      </c>
      <c r="R216" s="224">
        <v>14.196</v>
      </c>
      <c r="S216" s="224">
        <v>1192.3</v>
      </c>
      <c r="T216" s="224">
        <v>14.2</v>
      </c>
      <c r="U216" s="224">
        <v>1192.3399999999999</v>
      </c>
      <c r="V216" s="225">
        <f>T216/U216</f>
        <v>1.1909354714259355E-2</v>
      </c>
      <c r="W216" s="226">
        <v>76.099999999999994</v>
      </c>
      <c r="X216" s="227">
        <f>V216*W216</f>
        <v>0.90630189375513692</v>
      </c>
      <c r="Y216" s="227">
        <f>V216*60*1000</f>
        <v>714.56128285556133</v>
      </c>
      <c r="Z216" s="262">
        <f>Y216*W216/1000</f>
        <v>54.378113625308217</v>
      </c>
    </row>
    <row r="217" spans="1:26" ht="12.75" customHeight="1" x14ac:dyDescent="0.2">
      <c r="A217" s="261"/>
      <c r="B217" s="218">
        <v>212</v>
      </c>
      <c r="C217" s="217" t="s">
        <v>950</v>
      </c>
      <c r="D217" s="218" t="s">
        <v>951</v>
      </c>
      <c r="E217" s="219">
        <v>-6.1</v>
      </c>
      <c r="F217" s="220">
        <v>1.9765580000000001E-2</v>
      </c>
      <c r="G217" s="221">
        <f>F217*W217</f>
        <v>1.5041606379999999</v>
      </c>
      <c r="H217" s="222">
        <v>674.8</v>
      </c>
      <c r="I217" s="223" t="s">
        <v>958</v>
      </c>
      <c r="J217" s="223" t="s">
        <v>46</v>
      </c>
      <c r="K217" s="216">
        <v>12</v>
      </c>
      <c r="L217" s="216">
        <v>1961</v>
      </c>
      <c r="M217" s="224">
        <v>10</v>
      </c>
      <c r="N217" s="224">
        <v>0.92</v>
      </c>
      <c r="O217" s="224">
        <v>2.4500000000000002</v>
      </c>
      <c r="P217" s="224">
        <v>-0.05</v>
      </c>
      <c r="Q217" s="224">
        <v>0</v>
      </c>
      <c r="R217" s="224">
        <v>6.68</v>
      </c>
      <c r="S217" s="224">
        <v>560.30999999999995</v>
      </c>
      <c r="T217" s="224">
        <v>6.68</v>
      </c>
      <c r="U217" s="224">
        <v>560.30999999999995</v>
      </c>
      <c r="V217" s="225">
        <f>T217/U217</f>
        <v>1.1921971765629742E-2</v>
      </c>
      <c r="W217" s="226">
        <v>76.099999999999994</v>
      </c>
      <c r="X217" s="227">
        <f>V217*W217</f>
        <v>0.90726205136442328</v>
      </c>
      <c r="Y217" s="227">
        <f>V217*60*1000</f>
        <v>715.31830593778454</v>
      </c>
      <c r="Z217" s="262">
        <f>Y217*W217/1000</f>
        <v>54.435723081865397</v>
      </c>
    </row>
    <row r="218" spans="1:26" ht="12.75" customHeight="1" x14ac:dyDescent="0.2">
      <c r="A218" s="261"/>
      <c r="B218" s="204">
        <v>213</v>
      </c>
      <c r="C218" s="205" t="s">
        <v>601</v>
      </c>
      <c r="D218" s="206" t="s">
        <v>602</v>
      </c>
      <c r="E218" s="207">
        <v>-4.5999999999999996</v>
      </c>
      <c r="F218" s="208">
        <v>1.4E-2</v>
      </c>
      <c r="G218" s="209">
        <v>9.0579999999999994E-2</v>
      </c>
      <c r="H218" s="210">
        <v>632.79999999999995</v>
      </c>
      <c r="I218" s="211" t="s">
        <v>611</v>
      </c>
      <c r="J218" s="211" t="s">
        <v>604</v>
      </c>
      <c r="K218" s="204">
        <v>40</v>
      </c>
      <c r="L218" s="204">
        <v>1990</v>
      </c>
      <c r="M218" s="212">
        <v>35.800000000000004</v>
      </c>
      <c r="N218" s="212">
        <v>1.6</v>
      </c>
      <c r="O218" s="212">
        <v>6.2</v>
      </c>
      <c r="P218" s="212">
        <v>0.4</v>
      </c>
      <c r="Q218" s="212">
        <v>0</v>
      </c>
      <c r="R218" s="212">
        <v>27.6</v>
      </c>
      <c r="S218" s="212">
        <v>2290.61</v>
      </c>
      <c r="T218" s="212">
        <v>27.6</v>
      </c>
      <c r="U218" s="212">
        <v>2290.61</v>
      </c>
      <c r="V218" s="213">
        <v>1.2049192136592436E-2</v>
      </c>
      <c r="W218" s="214">
        <v>64.7</v>
      </c>
      <c r="X218" s="215">
        <f>V218*W218</f>
        <v>0.77958273123753064</v>
      </c>
      <c r="Y218" s="215">
        <v>722.95152819554608</v>
      </c>
      <c r="Z218" s="263">
        <f>W218*Y218/1000</f>
        <v>46.774963874251839</v>
      </c>
    </row>
    <row r="219" spans="1:26" ht="12.75" customHeight="1" x14ac:dyDescent="0.2">
      <c r="A219" s="261"/>
      <c r="B219" s="216">
        <v>214</v>
      </c>
      <c r="C219" s="249" t="s">
        <v>231</v>
      </c>
      <c r="D219" s="250" t="s">
        <v>232</v>
      </c>
      <c r="E219" s="231">
        <v>-6.5</v>
      </c>
      <c r="F219" s="248">
        <v>1.771E-2</v>
      </c>
      <c r="G219" s="221">
        <f>F219*W219</f>
        <v>1.0218670000000001</v>
      </c>
      <c r="H219" s="222">
        <v>686</v>
      </c>
      <c r="I219" s="251" t="s">
        <v>242</v>
      </c>
      <c r="J219" s="252"/>
      <c r="K219" s="253">
        <v>17</v>
      </c>
      <c r="L219" s="254">
        <v>2009</v>
      </c>
      <c r="M219" s="255">
        <v>25.42</v>
      </c>
      <c r="N219" s="255">
        <v>0</v>
      </c>
      <c r="O219" s="255"/>
      <c r="P219" s="255"/>
      <c r="Q219" s="255">
        <v>7.6167999999999996</v>
      </c>
      <c r="R219" s="224">
        <v>17.803200000000004</v>
      </c>
      <c r="S219" s="258">
        <v>1463.65</v>
      </c>
      <c r="T219" s="255">
        <v>17.803000000000001</v>
      </c>
      <c r="U219" s="258">
        <v>1463.65</v>
      </c>
      <c r="V219" s="257">
        <f>T219/U219</f>
        <v>1.2163427048816315E-2</v>
      </c>
      <c r="W219" s="226">
        <v>57.7</v>
      </c>
      <c r="X219" s="227">
        <f>V219*W219</f>
        <v>0.70182974071670134</v>
      </c>
      <c r="Y219" s="227">
        <f>V219*60*1000</f>
        <v>729.80562292897889</v>
      </c>
      <c r="Z219" s="262">
        <f>Y219*W219/1000</f>
        <v>42.109784443002084</v>
      </c>
    </row>
    <row r="220" spans="1:26" ht="12.75" customHeight="1" x14ac:dyDescent="0.2">
      <c r="A220" s="261"/>
      <c r="B220" s="218">
        <v>215</v>
      </c>
      <c r="C220" s="249" t="s">
        <v>231</v>
      </c>
      <c r="D220" s="250" t="s">
        <v>232</v>
      </c>
      <c r="E220" s="231">
        <v>-6.5</v>
      </c>
      <c r="F220" s="248">
        <v>1.771E-2</v>
      </c>
      <c r="G220" s="221">
        <f>F220*W220</f>
        <v>1.0218670000000001</v>
      </c>
      <c r="H220" s="222">
        <v>686</v>
      </c>
      <c r="I220" s="251" t="s">
        <v>243</v>
      </c>
      <c r="J220" s="252" t="s">
        <v>45</v>
      </c>
      <c r="K220" s="253">
        <v>40</v>
      </c>
      <c r="L220" s="254" t="s">
        <v>58</v>
      </c>
      <c r="M220" s="255">
        <v>39.71</v>
      </c>
      <c r="N220" s="255">
        <v>3.61</v>
      </c>
      <c r="O220" s="255">
        <v>4.3600000000000003</v>
      </c>
      <c r="P220" s="255">
        <v>-0.19</v>
      </c>
      <c r="Q220" s="255">
        <v>5.7492000000000001</v>
      </c>
      <c r="R220" s="224">
        <v>26.19</v>
      </c>
      <c r="S220" s="258">
        <v>2612.13</v>
      </c>
      <c r="T220" s="255">
        <v>31.94</v>
      </c>
      <c r="U220" s="258">
        <v>2612.13</v>
      </c>
      <c r="V220" s="257">
        <f>T220/U220</f>
        <v>1.2227569071983401E-2</v>
      </c>
      <c r="W220" s="226">
        <v>57.7</v>
      </c>
      <c r="X220" s="227">
        <f>V220*W220</f>
        <v>0.70553073545344225</v>
      </c>
      <c r="Y220" s="227">
        <f>V220*60*1000</f>
        <v>733.65414431900399</v>
      </c>
      <c r="Z220" s="262">
        <f>Y220*W220/1000</f>
        <v>42.33184412720653</v>
      </c>
    </row>
    <row r="221" spans="1:26" ht="12.75" customHeight="1" x14ac:dyDescent="0.2">
      <c r="A221" s="261"/>
      <c r="B221" s="218">
        <v>216</v>
      </c>
      <c r="C221" s="217" t="s">
        <v>520</v>
      </c>
      <c r="D221" s="218" t="s">
        <v>521</v>
      </c>
      <c r="E221" s="219">
        <v>-5</v>
      </c>
      <c r="F221" s="220">
        <v>2.1100000000000001E-2</v>
      </c>
      <c r="G221" s="221">
        <f>F221*W221</f>
        <v>1.11619</v>
      </c>
      <c r="H221" s="222">
        <v>644</v>
      </c>
      <c r="I221" s="223" t="s">
        <v>522</v>
      </c>
      <c r="J221" s="223" t="s">
        <v>523</v>
      </c>
      <c r="K221" s="216">
        <v>79</v>
      </c>
      <c r="L221" s="216">
        <v>2008</v>
      </c>
      <c r="M221" s="224">
        <v>94.68</v>
      </c>
      <c r="N221" s="224">
        <v>9.8049999999999997</v>
      </c>
      <c r="O221" s="224">
        <v>1.7230000000000001</v>
      </c>
      <c r="P221" s="224"/>
      <c r="Q221" s="224">
        <v>2.74</v>
      </c>
      <c r="R221" s="224">
        <v>80.412999999999997</v>
      </c>
      <c r="S221" s="224">
        <v>6542.75</v>
      </c>
      <c r="T221" s="224">
        <v>80.412999999999997</v>
      </c>
      <c r="U221" s="224">
        <v>6542.75</v>
      </c>
      <c r="V221" s="225">
        <f>T221/U221</f>
        <v>1.229039776852241E-2</v>
      </c>
      <c r="W221" s="226">
        <v>52.9</v>
      </c>
      <c r="X221" s="227">
        <f>V221*W221</f>
        <v>0.65016204195483551</v>
      </c>
      <c r="Y221" s="227">
        <f>V221*60*1000</f>
        <v>737.42386611134464</v>
      </c>
      <c r="Z221" s="262">
        <f>Y221*W221/1000</f>
        <v>39.009722517290129</v>
      </c>
    </row>
    <row r="222" spans="1:26" ht="12.75" customHeight="1" x14ac:dyDescent="0.2">
      <c r="A222" s="261"/>
      <c r="B222" s="204">
        <v>217</v>
      </c>
      <c r="C222" s="205" t="s">
        <v>729</v>
      </c>
      <c r="D222" s="206" t="s">
        <v>730</v>
      </c>
      <c r="E222" s="207">
        <v>-6.2</v>
      </c>
      <c r="F222" s="208">
        <v>1.8950000000000002E-2</v>
      </c>
      <c r="G222" s="237">
        <v>1.19</v>
      </c>
      <c r="H222" s="210">
        <v>677.6</v>
      </c>
      <c r="I222" s="205" t="s">
        <v>736</v>
      </c>
      <c r="J222" s="206" t="s">
        <v>45</v>
      </c>
      <c r="K222" s="206">
        <v>12</v>
      </c>
      <c r="L222" s="206">
        <v>1962</v>
      </c>
      <c r="M222" s="212">
        <v>8.5</v>
      </c>
      <c r="N222" s="212">
        <v>0.62053000000000003</v>
      </c>
      <c r="O222" s="212">
        <v>1.2940179999999999</v>
      </c>
      <c r="P222" s="212">
        <v>-8.5290000000000001E-3</v>
      </c>
      <c r="Q222" s="212">
        <v>1.186917</v>
      </c>
      <c r="R222" s="212">
        <v>5.4070590000000003</v>
      </c>
      <c r="S222" s="228">
        <v>533.70000000000005</v>
      </c>
      <c r="T222" s="212">
        <v>6.5939760000000005</v>
      </c>
      <c r="U222" s="228">
        <v>533.70000000000005</v>
      </c>
      <c r="V222" s="213">
        <v>1.2355210792580101E-2</v>
      </c>
      <c r="W222" s="214">
        <v>62.783999999999999</v>
      </c>
      <c r="X222" s="215">
        <v>0.77570955440134903</v>
      </c>
      <c r="Y222" s="215">
        <v>741.31264755480606</v>
      </c>
      <c r="Z222" s="263">
        <v>46.542573264080943</v>
      </c>
    </row>
    <row r="223" spans="1:26" ht="12.75" customHeight="1" x14ac:dyDescent="0.2">
      <c r="A223" s="261"/>
      <c r="B223" s="216">
        <v>218</v>
      </c>
      <c r="C223" s="217" t="s">
        <v>1150</v>
      </c>
      <c r="D223" s="218" t="s">
        <v>1151</v>
      </c>
      <c r="E223" s="247">
        <v>-5.8</v>
      </c>
      <c r="F223" s="248"/>
      <c r="G223" s="218"/>
      <c r="H223" s="244">
        <v>641.6</v>
      </c>
      <c r="I223" s="63" t="s">
        <v>1125</v>
      </c>
      <c r="J223" s="217"/>
      <c r="K223" s="58">
        <v>48</v>
      </c>
      <c r="L223" s="58">
        <v>1962</v>
      </c>
      <c r="M223" s="84">
        <v>23.6</v>
      </c>
      <c r="N223" s="84">
        <v>0</v>
      </c>
      <c r="O223" s="84">
        <v>0</v>
      </c>
      <c r="P223" s="231"/>
      <c r="Q223" s="231"/>
      <c r="R223" s="84">
        <v>23.6</v>
      </c>
      <c r="S223" s="84">
        <v>1908.69</v>
      </c>
      <c r="T223" s="84">
        <v>23.6</v>
      </c>
      <c r="U223" s="84">
        <v>1908.69</v>
      </c>
      <c r="V223" s="57">
        <v>1.236450130717927E-2</v>
      </c>
      <c r="W223" s="93">
        <v>73.099999999999994</v>
      </c>
      <c r="X223" s="93">
        <v>0.9038450455548046</v>
      </c>
      <c r="Y223" s="93">
        <v>741.87007843075617</v>
      </c>
      <c r="Z223" s="265">
        <v>54.230702733288268</v>
      </c>
    </row>
    <row r="224" spans="1:26" ht="12.75" customHeight="1" x14ac:dyDescent="0.2">
      <c r="A224" s="261"/>
      <c r="B224" s="218">
        <v>219</v>
      </c>
      <c r="C224" s="205" t="s">
        <v>105</v>
      </c>
      <c r="D224" s="206" t="s">
        <v>106</v>
      </c>
      <c r="E224" s="207">
        <v>-5.8</v>
      </c>
      <c r="F224" s="208">
        <v>0.02</v>
      </c>
      <c r="G224" s="209">
        <v>1.226</v>
      </c>
      <c r="H224" s="210">
        <v>666.4</v>
      </c>
      <c r="I224" s="211" t="s">
        <v>115</v>
      </c>
      <c r="J224" s="211"/>
      <c r="K224" s="204">
        <v>72</v>
      </c>
      <c r="L224" s="204">
        <v>2005</v>
      </c>
      <c r="M224" s="212">
        <v>81.239999999999995</v>
      </c>
      <c r="N224" s="212">
        <v>10.97236</v>
      </c>
      <c r="O224" s="212">
        <v>2.6460309999999998</v>
      </c>
      <c r="P224" s="212">
        <v>1.4716370000000001</v>
      </c>
      <c r="Q224" s="212">
        <v>0</v>
      </c>
      <c r="R224" s="212">
        <v>66.149997999999997</v>
      </c>
      <c r="S224" s="212">
        <v>5346.21</v>
      </c>
      <c r="T224" s="212">
        <v>66.149997999999997</v>
      </c>
      <c r="U224" s="212">
        <v>5346.21</v>
      </c>
      <c r="V224" s="213">
        <v>1.2373250957220161E-2</v>
      </c>
      <c r="W224" s="214">
        <v>61.3</v>
      </c>
      <c r="X224" s="215">
        <v>0.7584802836775959</v>
      </c>
      <c r="Y224" s="215">
        <v>742.39505743320967</v>
      </c>
      <c r="Z224" s="263">
        <v>45.508817020655748</v>
      </c>
    </row>
    <row r="225" spans="1:26" ht="12.75" customHeight="1" x14ac:dyDescent="0.2">
      <c r="A225" s="261"/>
      <c r="B225" s="218">
        <v>220</v>
      </c>
      <c r="C225" s="205" t="s">
        <v>729</v>
      </c>
      <c r="D225" s="206" t="s">
        <v>730</v>
      </c>
      <c r="E225" s="207">
        <v>-6.2</v>
      </c>
      <c r="F225" s="208">
        <v>1.8950000000000002E-2</v>
      </c>
      <c r="G225" s="237">
        <v>1.19</v>
      </c>
      <c r="H225" s="210">
        <v>677.6</v>
      </c>
      <c r="I225" s="205" t="s">
        <v>739</v>
      </c>
      <c r="J225" s="206" t="s">
        <v>45</v>
      </c>
      <c r="K225" s="206">
        <v>12</v>
      </c>
      <c r="L225" s="206">
        <v>1983</v>
      </c>
      <c r="M225" s="212">
        <v>9.5399999999999991</v>
      </c>
      <c r="N225" s="212"/>
      <c r="O225" s="212"/>
      <c r="P225" s="212"/>
      <c r="Q225" s="260"/>
      <c r="R225" s="212">
        <v>9.5399999999999991</v>
      </c>
      <c r="S225" s="228">
        <v>762.17</v>
      </c>
      <c r="T225" s="212">
        <v>9.5399999999999991</v>
      </c>
      <c r="U225" s="228">
        <v>762.17</v>
      </c>
      <c r="V225" s="213">
        <v>1.2516892556778672E-2</v>
      </c>
      <c r="W225" s="214">
        <v>62.783999999999999</v>
      </c>
      <c r="X225" s="215">
        <v>0.78586058228479216</v>
      </c>
      <c r="Y225" s="215">
        <v>751.01355340672023</v>
      </c>
      <c r="Z225" s="263">
        <v>47.151634937087522</v>
      </c>
    </row>
    <row r="226" spans="1:26" ht="12.75" customHeight="1" x14ac:dyDescent="0.2">
      <c r="A226" s="261"/>
      <c r="B226" s="204">
        <v>221</v>
      </c>
      <c r="C226" s="217" t="s">
        <v>950</v>
      </c>
      <c r="D226" s="218" t="s">
        <v>951</v>
      </c>
      <c r="E226" s="219">
        <v>-6.1</v>
      </c>
      <c r="F226" s="220">
        <v>1.9765580000000001E-2</v>
      </c>
      <c r="G226" s="221">
        <f>F226*W226</f>
        <v>1.5041606379999999</v>
      </c>
      <c r="H226" s="222">
        <v>674.8</v>
      </c>
      <c r="I226" s="223" t="s">
        <v>959</v>
      </c>
      <c r="J226" s="223" t="s">
        <v>46</v>
      </c>
      <c r="K226" s="216">
        <v>12</v>
      </c>
      <c r="L226" s="216">
        <v>1975</v>
      </c>
      <c r="M226" s="224">
        <v>11.683999999999999</v>
      </c>
      <c r="N226" s="224">
        <v>1.85</v>
      </c>
      <c r="O226" s="224">
        <v>1.39</v>
      </c>
      <c r="P226" s="224">
        <v>-0.37</v>
      </c>
      <c r="Q226" s="224">
        <v>0</v>
      </c>
      <c r="R226" s="224">
        <v>8.81</v>
      </c>
      <c r="S226" s="224">
        <v>703.43</v>
      </c>
      <c r="T226" s="224">
        <v>8.81</v>
      </c>
      <c r="U226" s="224">
        <v>703.43</v>
      </c>
      <c r="V226" s="225">
        <f>T226/U226</f>
        <v>1.2524344995237623E-2</v>
      </c>
      <c r="W226" s="226">
        <v>76.099999999999994</v>
      </c>
      <c r="X226" s="227">
        <f>V226*W226</f>
        <v>0.95310265413758299</v>
      </c>
      <c r="Y226" s="227">
        <f>V226*60*1000</f>
        <v>751.46069971425732</v>
      </c>
      <c r="Z226" s="262">
        <f>Y226*W226/1000</f>
        <v>57.186159248254974</v>
      </c>
    </row>
    <row r="227" spans="1:26" ht="12.75" customHeight="1" x14ac:dyDescent="0.2">
      <c r="A227" s="261"/>
      <c r="B227" s="216">
        <v>222</v>
      </c>
      <c r="C227" s="205" t="s">
        <v>147</v>
      </c>
      <c r="D227" s="206" t="s">
        <v>148</v>
      </c>
      <c r="E227" s="207">
        <v>-4.7</v>
      </c>
      <c r="F227" s="208">
        <v>1.8579999999999999E-2</v>
      </c>
      <c r="G227" s="209">
        <v>1.0646339999999999</v>
      </c>
      <c r="H227" s="210">
        <v>635.6</v>
      </c>
      <c r="I227" s="211" t="s">
        <v>156</v>
      </c>
      <c r="J227" s="211" t="s">
        <v>45</v>
      </c>
      <c r="K227" s="204">
        <v>24</v>
      </c>
      <c r="L227" s="204">
        <v>1980</v>
      </c>
      <c r="M227" s="212">
        <v>24.9009</v>
      </c>
      <c r="N227" s="212">
        <v>2.3492999999999999</v>
      </c>
      <c r="O227" s="212">
        <v>2.68</v>
      </c>
      <c r="P227" s="212">
        <v>-9.1200000000000003E-2</v>
      </c>
      <c r="Q227" s="212">
        <v>3.5933000000000002</v>
      </c>
      <c r="R227" s="212">
        <v>16.369499999999999</v>
      </c>
      <c r="S227" s="212">
        <v>1472</v>
      </c>
      <c r="T227" s="212">
        <v>15.850199999999999</v>
      </c>
      <c r="U227" s="212">
        <v>1265.0899999999999</v>
      </c>
      <c r="V227" s="213">
        <v>1.2528910986570125E-2</v>
      </c>
      <c r="W227" s="214">
        <v>57.3</v>
      </c>
      <c r="X227" s="215">
        <v>0.71790659953046809</v>
      </c>
      <c r="Y227" s="215">
        <v>751.73465919420744</v>
      </c>
      <c r="Z227" s="263">
        <v>43.074395971828082</v>
      </c>
    </row>
    <row r="228" spans="1:26" ht="12.75" customHeight="1" x14ac:dyDescent="0.2">
      <c r="A228" s="261"/>
      <c r="B228" s="218">
        <v>223</v>
      </c>
      <c r="C228" s="205" t="s">
        <v>687</v>
      </c>
      <c r="D228" s="206" t="s">
        <v>688</v>
      </c>
      <c r="E228" s="207">
        <v>-6.6</v>
      </c>
      <c r="F228" s="208">
        <v>1.7299999999999999E-2</v>
      </c>
      <c r="G228" s="209">
        <v>1.1383399999999999</v>
      </c>
      <c r="H228" s="210">
        <v>688.80000000000007</v>
      </c>
      <c r="I228" s="211" t="s">
        <v>696</v>
      </c>
      <c r="J228" s="211" t="s">
        <v>45</v>
      </c>
      <c r="K228" s="204">
        <v>20</v>
      </c>
      <c r="L228" s="204" t="s">
        <v>58</v>
      </c>
      <c r="M228" s="212">
        <v>17</v>
      </c>
      <c r="N228" s="212">
        <v>1.5509999999999999</v>
      </c>
      <c r="O228" s="212">
        <v>2.1419999999999999</v>
      </c>
      <c r="P228" s="212">
        <v>0</v>
      </c>
      <c r="Q228" s="212">
        <v>4.3913099999999989</v>
      </c>
      <c r="R228" s="212">
        <v>8.9156900000000014</v>
      </c>
      <c r="S228" s="212">
        <v>1054.0899999999999</v>
      </c>
      <c r="T228" s="212">
        <v>13.307</v>
      </c>
      <c r="U228" s="212">
        <v>1054.0899999999999</v>
      </c>
      <c r="V228" s="213">
        <v>1.2624159227390451E-2</v>
      </c>
      <c r="W228" s="214">
        <v>65.8</v>
      </c>
      <c r="X228" s="215">
        <v>0.83066967716229168</v>
      </c>
      <c r="Y228" s="215">
        <v>757.44955364342707</v>
      </c>
      <c r="Z228" s="263">
        <v>49.840180629737503</v>
      </c>
    </row>
    <row r="229" spans="1:26" ht="12.75" customHeight="1" x14ac:dyDescent="0.2">
      <c r="A229" s="261"/>
      <c r="B229" s="218">
        <v>224</v>
      </c>
      <c r="C229" s="217" t="s">
        <v>1150</v>
      </c>
      <c r="D229" s="218" t="s">
        <v>1151</v>
      </c>
      <c r="E229" s="247">
        <v>-5.8</v>
      </c>
      <c r="F229" s="248"/>
      <c r="G229" s="218"/>
      <c r="H229" s="244">
        <v>641.6</v>
      </c>
      <c r="I229" s="59" t="s">
        <v>1126</v>
      </c>
      <c r="J229" s="217"/>
      <c r="K229" s="58">
        <v>47</v>
      </c>
      <c r="L229" s="58">
        <v>1964</v>
      </c>
      <c r="M229" s="84">
        <v>25.6</v>
      </c>
      <c r="N229" s="84">
        <v>0</v>
      </c>
      <c r="O229" s="84">
        <v>4.8000000000000001E-2</v>
      </c>
      <c r="P229" s="231"/>
      <c r="Q229" s="231"/>
      <c r="R229" s="84">
        <v>25.6</v>
      </c>
      <c r="S229" s="84">
        <v>2011.69</v>
      </c>
      <c r="T229" s="84">
        <v>25.6</v>
      </c>
      <c r="U229" s="84">
        <v>2011.69</v>
      </c>
      <c r="V229" s="57">
        <v>1.27256187583574E-2</v>
      </c>
      <c r="W229" s="93">
        <v>73.099999999999994</v>
      </c>
      <c r="X229" s="93">
        <v>0.93024273123592593</v>
      </c>
      <c r="Y229" s="93">
        <v>763.53712550144405</v>
      </c>
      <c r="Z229" s="265">
        <v>55.81456387415556</v>
      </c>
    </row>
    <row r="230" spans="1:26" ht="12.75" customHeight="1" x14ac:dyDescent="0.2">
      <c r="A230" s="261"/>
      <c r="B230" s="204">
        <v>225</v>
      </c>
      <c r="C230" s="217" t="s">
        <v>950</v>
      </c>
      <c r="D230" s="218" t="s">
        <v>951</v>
      </c>
      <c r="E230" s="219">
        <v>-6.1</v>
      </c>
      <c r="F230" s="220">
        <v>1.9765580000000001E-2</v>
      </c>
      <c r="G230" s="221">
        <f>F230*W230</f>
        <v>1.5041606379999999</v>
      </c>
      <c r="H230" s="222">
        <v>674.8</v>
      </c>
      <c r="I230" s="223" t="s">
        <v>960</v>
      </c>
      <c r="J230" s="223" t="s">
        <v>46</v>
      </c>
      <c r="K230" s="216">
        <v>9</v>
      </c>
      <c r="L230" s="216">
        <v>1979</v>
      </c>
      <c r="M230" s="224">
        <v>8.5</v>
      </c>
      <c r="N230" s="224">
        <v>0.66</v>
      </c>
      <c r="O230" s="224">
        <v>1.27</v>
      </c>
      <c r="P230" s="224">
        <v>-0.04</v>
      </c>
      <c r="Q230" s="224">
        <v>0</v>
      </c>
      <c r="R230" s="224">
        <v>6.61</v>
      </c>
      <c r="S230" s="224">
        <v>513.1</v>
      </c>
      <c r="T230" s="224">
        <v>6.61</v>
      </c>
      <c r="U230" s="224">
        <v>513.1</v>
      </c>
      <c r="V230" s="225">
        <f>T230/U230</f>
        <v>1.288247904891834E-2</v>
      </c>
      <c r="W230" s="226">
        <v>76.099999999999994</v>
      </c>
      <c r="X230" s="227">
        <f>V230*W230</f>
        <v>0.98035665562268559</v>
      </c>
      <c r="Y230" s="227">
        <f>V230*60*1000</f>
        <v>772.94874293510043</v>
      </c>
      <c r="Z230" s="262">
        <f>Y230*W230/1000</f>
        <v>58.821399337361136</v>
      </c>
    </row>
    <row r="231" spans="1:26" ht="12.75" customHeight="1" x14ac:dyDescent="0.2">
      <c r="A231" s="261"/>
      <c r="B231" s="216">
        <v>226</v>
      </c>
      <c r="C231" s="205" t="s">
        <v>687</v>
      </c>
      <c r="D231" s="206" t="s">
        <v>688</v>
      </c>
      <c r="E231" s="207">
        <v>-6.6</v>
      </c>
      <c r="F231" s="208">
        <v>1.7299999999999999E-2</v>
      </c>
      <c r="G231" s="209">
        <v>1.1383399999999999</v>
      </c>
      <c r="H231" s="210">
        <v>688.80000000000007</v>
      </c>
      <c r="I231" s="211" t="s">
        <v>697</v>
      </c>
      <c r="J231" s="211" t="s">
        <v>45</v>
      </c>
      <c r="K231" s="204">
        <v>16</v>
      </c>
      <c r="L231" s="204" t="s">
        <v>58</v>
      </c>
      <c r="M231" s="212">
        <v>13.620999999999999</v>
      </c>
      <c r="N231" s="212">
        <v>0.72899999999999998</v>
      </c>
      <c r="O231" s="212">
        <v>2.1309999999999998</v>
      </c>
      <c r="P231" s="212">
        <v>0</v>
      </c>
      <c r="Q231" s="212">
        <v>3.5511299999999997</v>
      </c>
      <c r="R231" s="212">
        <v>7.2098699999999996</v>
      </c>
      <c r="S231" s="212">
        <v>824.49</v>
      </c>
      <c r="T231" s="212">
        <v>10.760999999999999</v>
      </c>
      <c r="U231" s="212">
        <v>824.49</v>
      </c>
      <c r="V231" s="213">
        <v>1.3051704690172106E-2</v>
      </c>
      <c r="W231" s="214">
        <v>65.8</v>
      </c>
      <c r="X231" s="215">
        <v>0.85880216861332459</v>
      </c>
      <c r="Y231" s="215">
        <v>783.10228141032633</v>
      </c>
      <c r="Z231" s="263">
        <v>51.528130116799467</v>
      </c>
    </row>
    <row r="232" spans="1:26" ht="12.75" customHeight="1" x14ac:dyDescent="0.2">
      <c r="A232" s="261"/>
      <c r="B232" s="218">
        <v>227</v>
      </c>
      <c r="C232" s="205" t="s">
        <v>105</v>
      </c>
      <c r="D232" s="206" t="s">
        <v>106</v>
      </c>
      <c r="E232" s="207">
        <v>-5.8</v>
      </c>
      <c r="F232" s="208">
        <v>0.02</v>
      </c>
      <c r="G232" s="209">
        <v>1.226</v>
      </c>
      <c r="H232" s="210">
        <v>666.4</v>
      </c>
      <c r="I232" s="211" t="s">
        <v>114</v>
      </c>
      <c r="J232" s="211"/>
      <c r="K232" s="204">
        <v>51</v>
      </c>
      <c r="L232" s="204">
        <v>2005</v>
      </c>
      <c r="M232" s="212">
        <v>47.35</v>
      </c>
      <c r="N232" s="212">
        <v>6.4260000000000002</v>
      </c>
      <c r="O232" s="212">
        <v>0.30013499999999999</v>
      </c>
      <c r="P232" s="212">
        <v>0</v>
      </c>
      <c r="Q232" s="212">
        <v>0</v>
      </c>
      <c r="R232" s="212">
        <v>40.623854000000001</v>
      </c>
      <c r="S232" s="212">
        <v>3073.94</v>
      </c>
      <c r="T232" s="212">
        <v>39.66863295888664</v>
      </c>
      <c r="U232" s="212">
        <v>3001.66</v>
      </c>
      <c r="V232" s="213">
        <v>1.3215565040306578E-2</v>
      </c>
      <c r="W232" s="214">
        <v>61.3</v>
      </c>
      <c r="X232" s="215">
        <v>0.81011413697079315</v>
      </c>
      <c r="Y232" s="215">
        <v>792.93390241839472</v>
      </c>
      <c r="Z232" s="263">
        <v>48.606848218247592</v>
      </c>
    </row>
    <row r="233" spans="1:26" ht="12.75" customHeight="1" x14ac:dyDescent="0.2">
      <c r="A233" s="261"/>
      <c r="B233" s="218">
        <v>228</v>
      </c>
      <c r="C233" s="239" t="s">
        <v>38</v>
      </c>
      <c r="D233" s="240" t="s">
        <v>39</v>
      </c>
      <c r="E233" s="241">
        <v>-6.1142857142857103</v>
      </c>
      <c r="F233" s="242">
        <v>2.0580000000000001E-2</v>
      </c>
      <c r="G233" s="243">
        <v>1.04</v>
      </c>
      <c r="H233" s="244">
        <v>674.8</v>
      </c>
      <c r="I233" s="245" t="s">
        <v>57</v>
      </c>
      <c r="J233" s="216" t="s">
        <v>41</v>
      </c>
      <c r="K233" s="216">
        <v>22</v>
      </c>
      <c r="L233" s="216" t="s">
        <v>58</v>
      </c>
      <c r="M233" s="224">
        <v>22.56</v>
      </c>
      <c r="N233" s="224">
        <v>2.8544879999999999</v>
      </c>
      <c r="O233" s="224">
        <v>3.2655829999999999</v>
      </c>
      <c r="P233" s="224">
        <v>0</v>
      </c>
      <c r="Q233" s="224">
        <v>2.8303959999999999</v>
      </c>
      <c r="R233" s="224">
        <v>15.724381000000001</v>
      </c>
      <c r="S233" s="224">
        <v>1186.6500000000001</v>
      </c>
      <c r="T233" s="224">
        <v>15.724381000000001</v>
      </c>
      <c r="U233" s="224">
        <v>1186.6500000000001</v>
      </c>
      <c r="V233" s="246">
        <v>1.325106897568786E-2</v>
      </c>
      <c r="W233" s="226">
        <v>50.6</v>
      </c>
      <c r="X233" s="226">
        <v>0.67050409016980572</v>
      </c>
      <c r="Y233" s="226">
        <v>795.06413854127152</v>
      </c>
      <c r="Z233" s="264">
        <v>40.230245410188338</v>
      </c>
    </row>
    <row r="234" spans="1:26" ht="12.75" customHeight="1" x14ac:dyDescent="0.2">
      <c r="A234" s="261"/>
      <c r="B234" s="204">
        <v>229</v>
      </c>
      <c r="C234" s="205" t="s">
        <v>105</v>
      </c>
      <c r="D234" s="206" t="s">
        <v>106</v>
      </c>
      <c r="E234" s="207">
        <v>-5.8</v>
      </c>
      <c r="F234" s="208">
        <v>0.02</v>
      </c>
      <c r="G234" s="209">
        <v>1.226</v>
      </c>
      <c r="H234" s="210">
        <v>666.4</v>
      </c>
      <c r="I234" s="211" t="s">
        <v>113</v>
      </c>
      <c r="J234" s="211"/>
      <c r="K234" s="204">
        <v>22</v>
      </c>
      <c r="L234" s="204">
        <v>2006</v>
      </c>
      <c r="M234" s="212">
        <v>27.97</v>
      </c>
      <c r="N234" s="212">
        <v>4.8959999999999999</v>
      </c>
      <c r="O234" s="212">
        <v>0.46518999999999999</v>
      </c>
      <c r="P234" s="212">
        <v>0</v>
      </c>
      <c r="Q234" s="212">
        <v>0</v>
      </c>
      <c r="R234" s="212">
        <v>22.608816000000001</v>
      </c>
      <c r="S234" s="212">
        <v>1697.77</v>
      </c>
      <c r="T234" s="212">
        <v>22.608816000000001</v>
      </c>
      <c r="U234" s="212">
        <v>1697.77</v>
      </c>
      <c r="V234" s="213">
        <v>1.3316772000918853E-2</v>
      </c>
      <c r="W234" s="214">
        <v>61.3</v>
      </c>
      <c r="X234" s="215">
        <v>0.81631812365632561</v>
      </c>
      <c r="Y234" s="215">
        <v>799.00632005513114</v>
      </c>
      <c r="Z234" s="263">
        <v>48.979087419379539</v>
      </c>
    </row>
    <row r="235" spans="1:26" ht="12.75" customHeight="1" x14ac:dyDescent="0.2">
      <c r="A235" s="261"/>
      <c r="B235" s="216">
        <v>230</v>
      </c>
      <c r="C235" s="217" t="s">
        <v>950</v>
      </c>
      <c r="D235" s="218" t="s">
        <v>951</v>
      </c>
      <c r="E235" s="219">
        <v>-6.1</v>
      </c>
      <c r="F235" s="220">
        <v>1.9765580000000001E-2</v>
      </c>
      <c r="G235" s="221">
        <f>F235*W235</f>
        <v>1.5041606379999999</v>
      </c>
      <c r="H235" s="222">
        <v>674.8</v>
      </c>
      <c r="I235" s="223" t="s">
        <v>961</v>
      </c>
      <c r="J235" s="223" t="s">
        <v>45</v>
      </c>
      <c r="K235" s="216">
        <v>10</v>
      </c>
      <c r="L235" s="216" t="s">
        <v>58</v>
      </c>
      <c r="M235" s="224">
        <v>5.2960000000000003</v>
      </c>
      <c r="N235" s="224">
        <v>0</v>
      </c>
      <c r="O235" s="224">
        <v>0</v>
      </c>
      <c r="P235" s="224">
        <v>0</v>
      </c>
      <c r="Q235" s="224">
        <v>0</v>
      </c>
      <c r="R235" s="224">
        <v>5.3</v>
      </c>
      <c r="S235" s="224">
        <v>397.1</v>
      </c>
      <c r="T235" s="224">
        <v>5.3</v>
      </c>
      <c r="U235" s="224">
        <v>397.1</v>
      </c>
      <c r="V235" s="225">
        <f>T235/U235</f>
        <v>1.3346764039284814E-2</v>
      </c>
      <c r="W235" s="226">
        <v>76.099999999999994</v>
      </c>
      <c r="X235" s="227">
        <f>V235*W235</f>
        <v>1.0156887433895743</v>
      </c>
      <c r="Y235" s="227">
        <f>V235*60*1000</f>
        <v>800.80584235708886</v>
      </c>
      <c r="Z235" s="262">
        <f>Y235*W235/1000</f>
        <v>60.941324603374461</v>
      </c>
    </row>
    <row r="236" spans="1:26" ht="12.75" customHeight="1" x14ac:dyDescent="0.2">
      <c r="A236" s="261"/>
      <c r="B236" s="218">
        <v>231</v>
      </c>
      <c r="C236" s="205" t="s">
        <v>147</v>
      </c>
      <c r="D236" s="206" t="s">
        <v>148</v>
      </c>
      <c r="E236" s="207">
        <v>-4.7</v>
      </c>
      <c r="F236" s="208">
        <v>1.8579999999999999E-2</v>
      </c>
      <c r="G236" s="209">
        <v>1.0646339999999999</v>
      </c>
      <c r="H236" s="210">
        <v>635.6</v>
      </c>
      <c r="I236" s="211" t="s">
        <v>157</v>
      </c>
      <c r="J236" s="211" t="s">
        <v>45</v>
      </c>
      <c r="K236" s="204">
        <v>6</v>
      </c>
      <c r="L236" s="204">
        <v>1933</v>
      </c>
      <c r="M236" s="212">
        <v>5.2175000000000002</v>
      </c>
      <c r="N236" s="212">
        <v>0.51</v>
      </c>
      <c r="O236" s="212">
        <v>-0.33389999999999997</v>
      </c>
      <c r="P236" s="212">
        <v>7.6499999999999999E-2</v>
      </c>
      <c r="Q236" s="212">
        <v>1.4472</v>
      </c>
      <c r="R236" s="212">
        <v>3.5177</v>
      </c>
      <c r="S236" s="212">
        <v>367.52</v>
      </c>
      <c r="T236" s="212">
        <v>4.9649000000000001</v>
      </c>
      <c r="U236" s="212">
        <v>367.52</v>
      </c>
      <c r="V236" s="213">
        <v>1.3509196778406618E-2</v>
      </c>
      <c r="W236" s="214">
        <v>57.3</v>
      </c>
      <c r="X236" s="215">
        <v>0.77407697540269915</v>
      </c>
      <c r="Y236" s="215">
        <v>810.55180670439711</v>
      </c>
      <c r="Z236" s="263">
        <v>46.444618524161953</v>
      </c>
    </row>
    <row r="237" spans="1:26" ht="12.75" customHeight="1" x14ac:dyDescent="0.2">
      <c r="A237" s="261"/>
      <c r="B237" s="218">
        <v>232</v>
      </c>
      <c r="C237" s="205" t="s">
        <v>729</v>
      </c>
      <c r="D237" s="206" t="s">
        <v>730</v>
      </c>
      <c r="E237" s="207">
        <v>-6.2</v>
      </c>
      <c r="F237" s="208">
        <v>1.8950000000000002E-2</v>
      </c>
      <c r="G237" s="237">
        <v>1.19</v>
      </c>
      <c r="H237" s="210">
        <v>677.6</v>
      </c>
      <c r="I237" s="205" t="s">
        <v>734</v>
      </c>
      <c r="J237" s="206" t="s">
        <v>45</v>
      </c>
      <c r="K237" s="206">
        <v>12</v>
      </c>
      <c r="L237" s="206">
        <v>1962</v>
      </c>
      <c r="M237" s="212">
        <v>9.82</v>
      </c>
      <c r="N237" s="212">
        <v>1.1258300000000001</v>
      </c>
      <c r="O237" s="212">
        <v>1.372268</v>
      </c>
      <c r="P237" s="212">
        <v>-3.8279999999999998E-3</v>
      </c>
      <c r="Q237" s="212">
        <v>1.3186310000000001</v>
      </c>
      <c r="R237" s="212">
        <v>6.0070959999999998</v>
      </c>
      <c r="S237" s="228">
        <v>533.5</v>
      </c>
      <c r="T237" s="212">
        <v>7.3257269999999997</v>
      </c>
      <c r="U237" s="228">
        <v>533.5</v>
      </c>
      <c r="V237" s="213">
        <v>1.3731447047797562E-2</v>
      </c>
      <c r="W237" s="214">
        <v>62.783999999999999</v>
      </c>
      <c r="X237" s="215">
        <v>0.86211517144892214</v>
      </c>
      <c r="Y237" s="215">
        <v>823.88682286785377</v>
      </c>
      <c r="Z237" s="263">
        <v>51.726910286935329</v>
      </c>
    </row>
    <row r="238" spans="1:26" ht="12.75" customHeight="1" x14ac:dyDescent="0.2">
      <c r="A238" s="261"/>
      <c r="B238" s="204">
        <v>233</v>
      </c>
      <c r="C238" s="217" t="s">
        <v>1150</v>
      </c>
      <c r="D238" s="218" t="s">
        <v>1151</v>
      </c>
      <c r="E238" s="247">
        <v>-5.8</v>
      </c>
      <c r="F238" s="248"/>
      <c r="G238" s="218"/>
      <c r="H238" s="244">
        <v>641.6</v>
      </c>
      <c r="I238" s="63" t="s">
        <v>1127</v>
      </c>
      <c r="J238" s="217"/>
      <c r="K238" s="58">
        <v>8</v>
      </c>
      <c r="L238" s="58">
        <v>1966</v>
      </c>
      <c r="M238" s="84">
        <v>4.9000000000000004</v>
      </c>
      <c r="N238" s="84">
        <v>0</v>
      </c>
      <c r="O238" s="84">
        <v>0</v>
      </c>
      <c r="P238" s="231"/>
      <c r="Q238" s="231"/>
      <c r="R238" s="84">
        <v>4.9000000000000004</v>
      </c>
      <c r="S238" s="84">
        <v>350.21</v>
      </c>
      <c r="T238" s="84">
        <v>4.9000000000000004</v>
      </c>
      <c r="U238" s="84">
        <v>350.21</v>
      </c>
      <c r="V238" s="57">
        <v>1.3991605036977816E-2</v>
      </c>
      <c r="W238" s="93">
        <v>73.099999999999994</v>
      </c>
      <c r="X238" s="93">
        <v>1.0227863282030782</v>
      </c>
      <c r="Y238" s="93">
        <v>839.49630221866892</v>
      </c>
      <c r="Z238" s="265">
        <v>61.367179692184692</v>
      </c>
    </row>
    <row r="239" spans="1:26" ht="12.75" customHeight="1" x14ac:dyDescent="0.2">
      <c r="A239" s="261"/>
      <c r="B239" s="216">
        <v>234</v>
      </c>
      <c r="C239" s="205" t="s">
        <v>729</v>
      </c>
      <c r="D239" s="206" t="s">
        <v>730</v>
      </c>
      <c r="E239" s="207">
        <v>-6.2</v>
      </c>
      <c r="F239" s="208">
        <v>1.8950000000000002E-2</v>
      </c>
      <c r="G239" s="237">
        <v>1.19</v>
      </c>
      <c r="H239" s="210">
        <v>677.6</v>
      </c>
      <c r="I239" s="205" t="s">
        <v>731</v>
      </c>
      <c r="J239" s="206" t="s">
        <v>47</v>
      </c>
      <c r="K239" s="206">
        <v>30</v>
      </c>
      <c r="L239" s="206">
        <v>2000</v>
      </c>
      <c r="M239" s="212">
        <v>25.55</v>
      </c>
      <c r="N239" s="212">
        <v>2.4079899999999999</v>
      </c>
      <c r="O239" s="212">
        <v>3.4169670000000001</v>
      </c>
      <c r="P239" s="212">
        <v>-6.1991999999999998E-2</v>
      </c>
      <c r="Q239" s="212">
        <v>10.16503</v>
      </c>
      <c r="R239" s="212">
        <v>9.6219999999999999</v>
      </c>
      <c r="S239" s="228">
        <v>1411.56</v>
      </c>
      <c r="T239" s="212">
        <v>19.787030000000001</v>
      </c>
      <c r="U239" s="228">
        <v>1411.56</v>
      </c>
      <c r="V239" s="213">
        <v>1.4017845504264787E-2</v>
      </c>
      <c r="W239" s="214">
        <v>62.783999999999999</v>
      </c>
      <c r="X239" s="215">
        <v>0.88009641213976042</v>
      </c>
      <c r="Y239" s="215">
        <v>841.07073025588716</v>
      </c>
      <c r="Z239" s="263">
        <v>52.805784728385618</v>
      </c>
    </row>
    <row r="240" spans="1:26" ht="12.75" customHeight="1" x14ac:dyDescent="0.2">
      <c r="A240" s="261"/>
      <c r="B240" s="218">
        <v>235</v>
      </c>
      <c r="C240" s="205" t="s">
        <v>687</v>
      </c>
      <c r="D240" s="206" t="s">
        <v>688</v>
      </c>
      <c r="E240" s="207">
        <v>-6.6</v>
      </c>
      <c r="F240" s="208">
        <v>1.7299999999999999E-2</v>
      </c>
      <c r="G240" s="209">
        <v>1.1383399999999999</v>
      </c>
      <c r="H240" s="210">
        <v>688.80000000000007</v>
      </c>
      <c r="I240" s="211" t="s">
        <v>698</v>
      </c>
      <c r="J240" s="211" t="s">
        <v>46</v>
      </c>
      <c r="K240" s="204">
        <v>20</v>
      </c>
      <c r="L240" s="204">
        <v>2011</v>
      </c>
      <c r="M240" s="212">
        <v>18.074999999999999</v>
      </c>
      <c r="N240" s="212">
        <v>2.2949999999999999</v>
      </c>
      <c r="O240" s="212">
        <v>4.9000000000000002E-2</v>
      </c>
      <c r="P240" s="212">
        <v>0</v>
      </c>
      <c r="Q240" s="212">
        <v>5.1912299999999991</v>
      </c>
      <c r="R240" s="212">
        <v>10.539770000000001</v>
      </c>
      <c r="S240" s="212">
        <v>1113.22</v>
      </c>
      <c r="T240" s="212">
        <v>15.731</v>
      </c>
      <c r="U240" s="212">
        <v>1113.22</v>
      </c>
      <c r="V240" s="213">
        <v>1.4131079211656275E-2</v>
      </c>
      <c r="W240" s="214">
        <v>65.8</v>
      </c>
      <c r="X240" s="215">
        <v>0.92982501212698287</v>
      </c>
      <c r="Y240" s="215">
        <v>847.8647526993766</v>
      </c>
      <c r="Z240" s="263">
        <v>55.789500727618979</v>
      </c>
    </row>
    <row r="241" spans="1:26" ht="12.75" customHeight="1" x14ac:dyDescent="0.2">
      <c r="A241" s="261"/>
      <c r="B241" s="218">
        <v>236</v>
      </c>
      <c r="C241" s="239" t="s">
        <v>38</v>
      </c>
      <c r="D241" s="240" t="s">
        <v>39</v>
      </c>
      <c r="E241" s="241">
        <v>-6.1142857142857103</v>
      </c>
      <c r="F241" s="242">
        <v>2.0580000000000001E-2</v>
      </c>
      <c r="G241" s="243">
        <v>1.04</v>
      </c>
      <c r="H241" s="244">
        <v>674.8</v>
      </c>
      <c r="I241" s="245" t="s">
        <v>60</v>
      </c>
      <c r="J241" s="216"/>
      <c r="K241" s="216">
        <v>46</v>
      </c>
      <c r="L241" s="216">
        <v>2001</v>
      </c>
      <c r="M241" s="224">
        <v>57.58</v>
      </c>
      <c r="N241" s="224">
        <v>5.6067629999999999</v>
      </c>
      <c r="O241" s="224">
        <v>6.5163830000000003</v>
      </c>
      <c r="P241" s="224">
        <v>3.235E-3</v>
      </c>
      <c r="Q241" s="224">
        <v>0</v>
      </c>
      <c r="R241" s="224">
        <v>45.453612</v>
      </c>
      <c r="S241" s="224">
        <v>3175.32</v>
      </c>
      <c r="T241" s="224">
        <v>45.453612</v>
      </c>
      <c r="U241" s="224">
        <v>3175.32</v>
      </c>
      <c r="V241" s="246">
        <v>1.4314655530781149E-2</v>
      </c>
      <c r="W241" s="226">
        <v>50.6</v>
      </c>
      <c r="X241" s="226">
        <v>0.72432156985752616</v>
      </c>
      <c r="Y241" s="226">
        <v>858.87933184686892</v>
      </c>
      <c r="Z241" s="264">
        <v>43.459294191451569</v>
      </c>
    </row>
    <row r="242" spans="1:26" ht="12.75" customHeight="1" x14ac:dyDescent="0.2">
      <c r="A242" s="261"/>
      <c r="B242" s="204">
        <v>237</v>
      </c>
      <c r="C242" s="205" t="s">
        <v>105</v>
      </c>
      <c r="D242" s="206" t="s">
        <v>106</v>
      </c>
      <c r="E242" s="207">
        <v>-5.8</v>
      </c>
      <c r="F242" s="208">
        <v>0.02</v>
      </c>
      <c r="G242" s="209">
        <v>1.226</v>
      </c>
      <c r="H242" s="210">
        <v>666.4</v>
      </c>
      <c r="I242" s="211" t="s">
        <v>116</v>
      </c>
      <c r="J242" s="211"/>
      <c r="K242" s="204">
        <v>39</v>
      </c>
      <c r="L242" s="204">
        <v>2007</v>
      </c>
      <c r="M242" s="212">
        <v>40.53</v>
      </c>
      <c r="N242" s="212">
        <v>5.7119999999999997</v>
      </c>
      <c r="O242" s="212">
        <v>0.895791</v>
      </c>
      <c r="P242" s="212">
        <v>0</v>
      </c>
      <c r="Q242" s="212">
        <v>0</v>
      </c>
      <c r="R242" s="212">
        <v>33.922204000000001</v>
      </c>
      <c r="S242" s="212">
        <v>2368.7800000000002</v>
      </c>
      <c r="T242" s="212">
        <v>33.922204000000001</v>
      </c>
      <c r="U242" s="212">
        <v>2368.7800000000002</v>
      </c>
      <c r="V242" s="213">
        <v>1.4320537998463343E-2</v>
      </c>
      <c r="W242" s="214">
        <v>61.3</v>
      </c>
      <c r="X242" s="215">
        <v>0.87784897930580286</v>
      </c>
      <c r="Y242" s="215">
        <v>859.2322799078006</v>
      </c>
      <c r="Z242" s="263">
        <v>52.670938758348171</v>
      </c>
    </row>
    <row r="243" spans="1:26" ht="12.75" customHeight="1" x14ac:dyDescent="0.2">
      <c r="A243" s="261"/>
      <c r="B243" s="216">
        <v>238</v>
      </c>
      <c r="C243" s="217" t="s">
        <v>1150</v>
      </c>
      <c r="D243" s="218" t="s">
        <v>1151</v>
      </c>
      <c r="E243" s="247">
        <v>-5.8</v>
      </c>
      <c r="F243" s="248"/>
      <c r="G243" s="218"/>
      <c r="H243" s="244">
        <v>641.6</v>
      </c>
      <c r="I243" s="63" t="s">
        <v>1128</v>
      </c>
      <c r="J243" s="217"/>
      <c r="K243" s="58">
        <v>10</v>
      </c>
      <c r="L243" s="58">
        <v>1997</v>
      </c>
      <c r="M243" s="84">
        <v>11.8</v>
      </c>
      <c r="N243" s="84">
        <v>0</v>
      </c>
      <c r="O243" s="84">
        <v>0</v>
      </c>
      <c r="P243" s="231"/>
      <c r="Q243" s="231"/>
      <c r="R243" s="84">
        <v>11.8</v>
      </c>
      <c r="S243" s="84">
        <v>822.7</v>
      </c>
      <c r="T243" s="84">
        <v>11.8</v>
      </c>
      <c r="U243" s="84">
        <v>822.7</v>
      </c>
      <c r="V243" s="57">
        <v>1.43430168955877E-2</v>
      </c>
      <c r="W243" s="93">
        <v>73.099999999999994</v>
      </c>
      <c r="X243" s="93">
        <v>1.0484745350674607</v>
      </c>
      <c r="Y243" s="93">
        <v>860.58101373526199</v>
      </c>
      <c r="Z243" s="265">
        <v>62.908472104047647</v>
      </c>
    </row>
    <row r="244" spans="1:26" ht="12.75" customHeight="1" x14ac:dyDescent="0.2">
      <c r="A244" s="261"/>
      <c r="B244" s="218">
        <v>239</v>
      </c>
      <c r="C244" s="205" t="s">
        <v>147</v>
      </c>
      <c r="D244" s="206" t="s">
        <v>148</v>
      </c>
      <c r="E244" s="207">
        <v>-4.7</v>
      </c>
      <c r="F244" s="208">
        <v>1.8579999999999999E-2</v>
      </c>
      <c r="G244" s="209">
        <v>1.0646339999999999</v>
      </c>
      <c r="H244" s="210">
        <v>635.6</v>
      </c>
      <c r="I244" s="211" t="s">
        <v>158</v>
      </c>
      <c r="J244" s="211"/>
      <c r="K244" s="204">
        <v>13</v>
      </c>
      <c r="L244" s="204">
        <v>2017</v>
      </c>
      <c r="M244" s="212">
        <v>11.700100000000001</v>
      </c>
      <c r="N244" s="212">
        <v>0.6885</v>
      </c>
      <c r="O244" s="212">
        <v>0</v>
      </c>
      <c r="P244" s="212">
        <v>-0.255</v>
      </c>
      <c r="Q244" s="212">
        <v>-3.6928999999999998</v>
      </c>
      <c r="R244" s="212">
        <v>14.73</v>
      </c>
      <c r="S244" s="212">
        <v>879.67</v>
      </c>
      <c r="T244" s="212">
        <v>9.9464000000000006</v>
      </c>
      <c r="U244" s="212">
        <v>692.42</v>
      </c>
      <c r="V244" s="213">
        <v>1.4364691949972561E-2</v>
      </c>
      <c r="W244" s="214">
        <v>57.3</v>
      </c>
      <c r="X244" s="215">
        <v>0.8230968487334277</v>
      </c>
      <c r="Y244" s="215">
        <v>861.88151699835373</v>
      </c>
      <c r="Z244" s="263">
        <v>49.385810924005668</v>
      </c>
    </row>
    <row r="245" spans="1:26" ht="12.75" customHeight="1" x14ac:dyDescent="0.2">
      <c r="A245" s="261"/>
      <c r="B245" s="218">
        <v>240</v>
      </c>
      <c r="C245" s="239" t="s">
        <v>38</v>
      </c>
      <c r="D245" s="240" t="s">
        <v>39</v>
      </c>
      <c r="E245" s="241">
        <v>-6.1142857142857103</v>
      </c>
      <c r="F245" s="242">
        <v>2.0580000000000001E-2</v>
      </c>
      <c r="G245" s="243">
        <v>1.04</v>
      </c>
      <c r="H245" s="244">
        <v>674.8</v>
      </c>
      <c r="I245" s="245" t="s">
        <v>59</v>
      </c>
      <c r="J245" s="216"/>
      <c r="K245" s="216">
        <v>49</v>
      </c>
      <c r="L245" s="216">
        <v>2007</v>
      </c>
      <c r="M245" s="224">
        <v>44.652000000000001</v>
      </c>
      <c r="N245" s="224">
        <v>5.8663109999999996</v>
      </c>
      <c r="O245" s="224">
        <v>2.1868249999999998</v>
      </c>
      <c r="P245" s="224">
        <v>-0.154312</v>
      </c>
      <c r="Q245" s="224">
        <v>6.6155730000000004</v>
      </c>
      <c r="R245" s="224">
        <v>36.753007000000004</v>
      </c>
      <c r="S245" s="224">
        <v>2531.39</v>
      </c>
      <c r="T245" s="224">
        <v>36.753007000000004</v>
      </c>
      <c r="U245" s="224">
        <v>2531.39</v>
      </c>
      <c r="V245" s="246">
        <v>1.4518903448303108E-2</v>
      </c>
      <c r="W245" s="226">
        <v>50.6</v>
      </c>
      <c r="X245" s="226">
        <v>0.73465651448413727</v>
      </c>
      <c r="Y245" s="226">
        <v>871.13420689818645</v>
      </c>
      <c r="Z245" s="264">
        <v>44.079390869048233</v>
      </c>
    </row>
    <row r="246" spans="1:26" ht="12.75" customHeight="1" x14ac:dyDescent="0.2">
      <c r="A246" s="261"/>
      <c r="B246" s="204">
        <v>241</v>
      </c>
      <c r="C246" s="239" t="s">
        <v>38</v>
      </c>
      <c r="D246" s="240" t="s">
        <v>39</v>
      </c>
      <c r="E246" s="241">
        <v>-6.1142857142857103</v>
      </c>
      <c r="F246" s="242">
        <v>2.0580000000000001E-2</v>
      </c>
      <c r="G246" s="243">
        <v>1.04</v>
      </c>
      <c r="H246" s="244">
        <v>674.8</v>
      </c>
      <c r="I246" s="245" t="s">
        <v>56</v>
      </c>
      <c r="J246" s="216" t="s">
        <v>43</v>
      </c>
      <c r="K246" s="216">
        <v>60</v>
      </c>
      <c r="L246" s="216">
        <v>1978</v>
      </c>
      <c r="M246" s="224">
        <v>74.144999999999996</v>
      </c>
      <c r="N246" s="224">
        <v>8.1922619999999995</v>
      </c>
      <c r="O246" s="224">
        <v>12.106750999999999</v>
      </c>
      <c r="P246" s="224">
        <v>-0.13426299999999999</v>
      </c>
      <c r="Q246" s="224">
        <v>0</v>
      </c>
      <c r="R246" s="224">
        <v>53.980249000000001</v>
      </c>
      <c r="S246" s="224">
        <v>3663.79</v>
      </c>
      <c r="T246" s="224">
        <v>53.980249000000001</v>
      </c>
      <c r="U246" s="224">
        <v>3663.79</v>
      </c>
      <c r="V246" s="246">
        <v>1.4733445148330008E-2</v>
      </c>
      <c r="W246" s="226">
        <v>50.6</v>
      </c>
      <c r="X246" s="226">
        <v>0.74551232450549842</v>
      </c>
      <c r="Y246" s="226">
        <v>884.00670889980051</v>
      </c>
      <c r="Z246" s="264">
        <v>44.730739470329908</v>
      </c>
    </row>
    <row r="247" spans="1:26" ht="12.75" customHeight="1" x14ac:dyDescent="0.2">
      <c r="A247" s="261"/>
      <c r="B247" s="216">
        <v>242</v>
      </c>
      <c r="C247" s="239" t="s">
        <v>38</v>
      </c>
      <c r="D247" s="240" t="s">
        <v>39</v>
      </c>
      <c r="E247" s="241">
        <v>-6.1142857142857103</v>
      </c>
      <c r="F247" s="242">
        <v>2.0580000000000001E-2</v>
      </c>
      <c r="G247" s="243">
        <v>1.04</v>
      </c>
      <c r="H247" s="244">
        <v>674.8</v>
      </c>
      <c r="I247" s="245" t="s">
        <v>65</v>
      </c>
      <c r="J247" s="216"/>
      <c r="K247" s="216">
        <v>23</v>
      </c>
      <c r="L247" s="216">
        <v>2002</v>
      </c>
      <c r="M247" s="224">
        <v>26.050999999999998</v>
      </c>
      <c r="N247" s="224">
        <v>0</v>
      </c>
      <c r="O247" s="224">
        <v>0</v>
      </c>
      <c r="P247" s="224">
        <v>0</v>
      </c>
      <c r="Q247" s="224">
        <v>0</v>
      </c>
      <c r="R247" s="224">
        <v>26.051000000000002</v>
      </c>
      <c r="S247" s="224">
        <v>1743.26</v>
      </c>
      <c r="T247" s="224">
        <v>26.051000000000002</v>
      </c>
      <c r="U247" s="224">
        <v>1743.26</v>
      </c>
      <c r="V247" s="246">
        <v>1.4943840849901909E-2</v>
      </c>
      <c r="W247" s="226">
        <v>50.6</v>
      </c>
      <c r="X247" s="226">
        <v>0.75615834700503659</v>
      </c>
      <c r="Y247" s="226">
        <v>896.63045099411454</v>
      </c>
      <c r="Z247" s="264">
        <v>45.369500820302193</v>
      </c>
    </row>
    <row r="248" spans="1:26" ht="12.75" customHeight="1" x14ac:dyDescent="0.2">
      <c r="A248" s="261"/>
      <c r="B248" s="218">
        <v>243</v>
      </c>
      <c r="C248" s="239" t="s">
        <v>38</v>
      </c>
      <c r="D248" s="240" t="s">
        <v>39</v>
      </c>
      <c r="E248" s="241">
        <v>-6.1142857142857103</v>
      </c>
      <c r="F248" s="242">
        <v>2.0580000000000001E-2</v>
      </c>
      <c r="G248" s="243">
        <v>1.04</v>
      </c>
      <c r="H248" s="244">
        <v>674.8</v>
      </c>
      <c r="I248" s="245" t="s">
        <v>62</v>
      </c>
      <c r="J248" s="216"/>
      <c r="K248" s="216">
        <v>34</v>
      </c>
      <c r="L248" s="216">
        <v>2003</v>
      </c>
      <c r="M248" s="224">
        <v>46.127000000000002</v>
      </c>
      <c r="N248" s="224">
        <v>5.3706259999999997</v>
      </c>
      <c r="O248" s="224">
        <v>4.4180650000000004</v>
      </c>
      <c r="P248" s="224">
        <v>-0.11762599999999999</v>
      </c>
      <c r="Q248" s="224">
        <v>0</v>
      </c>
      <c r="R248" s="224">
        <v>36.455936000000001</v>
      </c>
      <c r="S248" s="224">
        <v>2349.59</v>
      </c>
      <c r="T248" s="224">
        <v>36.455936000000001</v>
      </c>
      <c r="U248" s="224">
        <v>2349.59</v>
      </c>
      <c r="V248" s="246">
        <v>1.5515871279670069E-2</v>
      </c>
      <c r="W248" s="226">
        <v>50.6</v>
      </c>
      <c r="X248" s="226">
        <v>0.78510308675130547</v>
      </c>
      <c r="Y248" s="226">
        <v>930.9522767802041</v>
      </c>
      <c r="Z248" s="264">
        <v>47.106185205078326</v>
      </c>
    </row>
    <row r="249" spans="1:26" ht="12.75" customHeight="1" x14ac:dyDescent="0.2">
      <c r="A249" s="261"/>
      <c r="B249" s="218">
        <v>244</v>
      </c>
      <c r="C249" s="239" t="s">
        <v>38</v>
      </c>
      <c r="D249" s="240" t="s">
        <v>39</v>
      </c>
      <c r="E249" s="241">
        <v>-6.1142857142857103</v>
      </c>
      <c r="F249" s="242">
        <v>2.0580000000000001E-2</v>
      </c>
      <c r="G249" s="243">
        <v>1.04</v>
      </c>
      <c r="H249" s="244">
        <v>674.8</v>
      </c>
      <c r="I249" s="245" t="s">
        <v>66</v>
      </c>
      <c r="J249" s="216"/>
      <c r="K249" s="216">
        <v>46</v>
      </c>
      <c r="L249" s="216">
        <v>2007</v>
      </c>
      <c r="M249" s="224">
        <v>54.137999999999998</v>
      </c>
      <c r="N249" s="224">
        <v>9.0285489999999999</v>
      </c>
      <c r="O249" s="224">
        <v>0.64861199999999997</v>
      </c>
      <c r="P249" s="224">
        <v>-0.15454999999999999</v>
      </c>
      <c r="Q249" s="224">
        <v>8.0307700000000004</v>
      </c>
      <c r="R249" s="224">
        <v>44.615208000000003</v>
      </c>
      <c r="S249" s="224">
        <v>2821.98</v>
      </c>
      <c r="T249" s="224">
        <v>44.615208000000003</v>
      </c>
      <c r="U249" s="224">
        <v>2821.98</v>
      </c>
      <c r="V249" s="246">
        <v>1.5809895179980014E-2</v>
      </c>
      <c r="W249" s="226">
        <v>50.6</v>
      </c>
      <c r="X249" s="226">
        <v>0.79998069610698874</v>
      </c>
      <c r="Y249" s="226">
        <v>948.59371079880088</v>
      </c>
      <c r="Z249" s="264">
        <v>47.998841766419325</v>
      </c>
    </row>
    <row r="250" spans="1:26" ht="12.75" customHeight="1" x14ac:dyDescent="0.2">
      <c r="A250" s="261"/>
      <c r="B250" s="204">
        <v>245</v>
      </c>
      <c r="C250" s="239" t="s">
        <v>38</v>
      </c>
      <c r="D250" s="240" t="s">
        <v>39</v>
      </c>
      <c r="E250" s="241">
        <v>-6.1142857142857103</v>
      </c>
      <c r="F250" s="242">
        <v>2.0580000000000001E-2</v>
      </c>
      <c r="G250" s="243">
        <v>1.04</v>
      </c>
      <c r="H250" s="244">
        <v>674.8</v>
      </c>
      <c r="I250" s="217" t="s">
        <v>63</v>
      </c>
      <c r="J250" s="217"/>
      <c r="K250" s="216">
        <v>28</v>
      </c>
      <c r="L250" s="216">
        <v>2001</v>
      </c>
      <c r="M250" s="224">
        <v>45.219000000000001</v>
      </c>
      <c r="N250" s="224">
        <v>3.0060799999999999</v>
      </c>
      <c r="O250" s="224">
        <v>2.999136</v>
      </c>
      <c r="P250" s="224">
        <v>0</v>
      </c>
      <c r="Q250" s="224">
        <v>0</v>
      </c>
      <c r="R250" s="224">
        <v>38.700863999999996</v>
      </c>
      <c r="S250" s="224">
        <v>2440.5300000000002</v>
      </c>
      <c r="T250" s="224">
        <v>38.700863999999996</v>
      </c>
      <c r="U250" s="224">
        <v>2440.5300000000002</v>
      </c>
      <c r="V250" s="246">
        <v>1.5857565364900243E-2</v>
      </c>
      <c r="W250" s="226">
        <v>50.6</v>
      </c>
      <c r="X250" s="226">
        <v>0.80239280746395225</v>
      </c>
      <c r="Y250" s="226">
        <v>951.45392189401457</v>
      </c>
      <c r="Z250" s="264">
        <v>48.14356844783714</v>
      </c>
    </row>
    <row r="251" spans="1:26" ht="12.75" customHeight="1" x14ac:dyDescent="0.2">
      <c r="A251" s="261"/>
      <c r="B251" s="216">
        <v>246</v>
      </c>
      <c r="C251" s="239" t="s">
        <v>38</v>
      </c>
      <c r="D251" s="240" t="s">
        <v>39</v>
      </c>
      <c r="E251" s="241">
        <v>-6.1142857142857103</v>
      </c>
      <c r="F251" s="242">
        <v>2.0580000000000001E-2</v>
      </c>
      <c r="G251" s="243">
        <v>1.04</v>
      </c>
      <c r="H251" s="244">
        <v>674.8</v>
      </c>
      <c r="I251" s="217" t="s">
        <v>61</v>
      </c>
      <c r="J251" s="217"/>
      <c r="K251" s="216">
        <v>16</v>
      </c>
      <c r="L251" s="216">
        <v>2005</v>
      </c>
      <c r="M251" s="224">
        <v>20.731999999999999</v>
      </c>
      <c r="N251" s="224">
        <v>2.3452250000000001</v>
      </c>
      <c r="O251" s="224">
        <v>0</v>
      </c>
      <c r="P251" s="224">
        <v>-5.0223999999999998E-2</v>
      </c>
      <c r="Q251" s="224">
        <v>0</v>
      </c>
      <c r="R251" s="224">
        <v>18.437002</v>
      </c>
      <c r="S251" s="224">
        <v>1150.31</v>
      </c>
      <c r="T251" s="224">
        <v>18.437002</v>
      </c>
      <c r="U251" s="224">
        <v>1150.31</v>
      </c>
      <c r="V251" s="246">
        <v>1.6027855099929586E-2</v>
      </c>
      <c r="W251" s="226">
        <v>50.6</v>
      </c>
      <c r="X251" s="226">
        <v>0.81100946805643703</v>
      </c>
      <c r="Y251" s="226">
        <v>961.67130599577513</v>
      </c>
      <c r="Z251" s="264">
        <v>48.660568083386224</v>
      </c>
    </row>
    <row r="252" spans="1:26" ht="12.75" customHeight="1" x14ac:dyDescent="0.2">
      <c r="A252" s="261"/>
      <c r="B252" s="218">
        <v>247</v>
      </c>
      <c r="C252" s="239" t="s">
        <v>38</v>
      </c>
      <c r="D252" s="240" t="s">
        <v>39</v>
      </c>
      <c r="E252" s="241">
        <v>-6.1142857142857103</v>
      </c>
      <c r="F252" s="242">
        <v>2.0580000000000001E-2</v>
      </c>
      <c r="G252" s="243">
        <v>1.04</v>
      </c>
      <c r="H252" s="244">
        <v>674.8</v>
      </c>
      <c r="I252" s="217" t="s">
        <v>64</v>
      </c>
      <c r="J252" s="217"/>
      <c r="K252" s="216">
        <v>50</v>
      </c>
      <c r="L252" s="216">
        <v>2006</v>
      </c>
      <c r="M252" s="224">
        <v>48.154000000000003</v>
      </c>
      <c r="N252" s="224">
        <v>6.6957740000000001</v>
      </c>
      <c r="O252" s="224">
        <v>0</v>
      </c>
      <c r="P252" s="224">
        <v>-1.477E-2</v>
      </c>
      <c r="Q252" s="224">
        <v>0</v>
      </c>
      <c r="R252" s="224">
        <v>41.473002000000001</v>
      </c>
      <c r="S252" s="224">
        <v>2532.42</v>
      </c>
      <c r="T252" s="224">
        <v>41.473002000000001</v>
      </c>
      <c r="U252" s="224">
        <v>2532.42</v>
      </c>
      <c r="V252" s="246">
        <v>1.6376826118890232E-2</v>
      </c>
      <c r="W252" s="226">
        <v>50.6</v>
      </c>
      <c r="X252" s="226">
        <v>0.82866740161584573</v>
      </c>
      <c r="Y252" s="226">
        <v>982.60956713341386</v>
      </c>
      <c r="Z252" s="264">
        <v>49.720044096950737</v>
      </c>
    </row>
    <row r="253" spans="1:26" ht="12.75" customHeight="1" x14ac:dyDescent="0.2">
      <c r="A253" s="261"/>
      <c r="B253" s="218">
        <v>248</v>
      </c>
      <c r="C253" s="239" t="s">
        <v>38</v>
      </c>
      <c r="D253" s="240" t="s">
        <v>39</v>
      </c>
      <c r="E253" s="241">
        <v>-6.1142857142857103</v>
      </c>
      <c r="F253" s="242">
        <v>2.0580000000000001E-2</v>
      </c>
      <c r="G253" s="243">
        <v>1.04</v>
      </c>
      <c r="H253" s="244">
        <v>674.8</v>
      </c>
      <c r="I253" s="217" t="s">
        <v>68</v>
      </c>
      <c r="J253" s="217"/>
      <c r="K253" s="216">
        <v>72</v>
      </c>
      <c r="L253" s="216">
        <v>1985</v>
      </c>
      <c r="M253" s="224">
        <v>101.75</v>
      </c>
      <c r="N253" s="224">
        <v>9.8696599999999997</v>
      </c>
      <c r="O253" s="224">
        <v>16.602429999999998</v>
      </c>
      <c r="P253" s="224">
        <v>-0.33266499999999999</v>
      </c>
      <c r="Q253" s="224">
        <v>13.609892</v>
      </c>
      <c r="R253" s="224">
        <v>75.610160999999991</v>
      </c>
      <c r="S253" s="224">
        <v>4428.07</v>
      </c>
      <c r="T253" s="224">
        <v>75.610160999999991</v>
      </c>
      <c r="U253" s="224">
        <v>4428.07</v>
      </c>
      <c r="V253" s="246">
        <v>1.707519551407272E-2</v>
      </c>
      <c r="W253" s="226">
        <v>50.6</v>
      </c>
      <c r="X253" s="226">
        <v>0.86400489301207961</v>
      </c>
      <c r="Y253" s="226">
        <v>1024.5117308443632</v>
      </c>
      <c r="Z253" s="264">
        <v>51.840293580724776</v>
      </c>
    </row>
    <row r="254" spans="1:26" ht="12.75" customHeight="1" x14ac:dyDescent="0.2">
      <c r="A254" s="261"/>
      <c r="B254" s="204">
        <v>249</v>
      </c>
      <c r="C254" s="239" t="s">
        <v>38</v>
      </c>
      <c r="D254" s="240" t="s">
        <v>39</v>
      </c>
      <c r="E254" s="241">
        <v>-6.1142857142857103</v>
      </c>
      <c r="F254" s="242">
        <v>2.0580000000000001E-2</v>
      </c>
      <c r="G254" s="243">
        <v>1.04</v>
      </c>
      <c r="H254" s="244">
        <v>674.8</v>
      </c>
      <c r="I254" s="217" t="s">
        <v>69</v>
      </c>
      <c r="J254" s="217"/>
      <c r="K254" s="216">
        <v>37</v>
      </c>
      <c r="L254" s="216">
        <v>1985</v>
      </c>
      <c r="M254" s="224">
        <v>51.732999999999997</v>
      </c>
      <c r="N254" s="224">
        <v>4.5618910000000001</v>
      </c>
      <c r="O254" s="224">
        <v>8.8688880000000001</v>
      </c>
      <c r="P254" s="224">
        <v>-0.17588899999999999</v>
      </c>
      <c r="Q254" s="224">
        <v>6.9260580000000003</v>
      </c>
      <c r="R254" s="224">
        <v>38.477927999999999</v>
      </c>
      <c r="S254" s="224">
        <v>2212.4</v>
      </c>
      <c r="T254" s="224">
        <v>38.477927999999999</v>
      </c>
      <c r="U254" s="224">
        <v>2212.4</v>
      </c>
      <c r="V254" s="246">
        <v>1.7391939974688121E-2</v>
      </c>
      <c r="W254" s="226">
        <v>50.6</v>
      </c>
      <c r="X254" s="226">
        <v>0.88003216271921891</v>
      </c>
      <c r="Y254" s="226">
        <v>1043.5163984812873</v>
      </c>
      <c r="Z254" s="264">
        <v>52.80192976315314</v>
      </c>
    </row>
    <row r="255" spans="1:26" ht="12.75" customHeight="1" x14ac:dyDescent="0.2">
      <c r="A255" s="261"/>
      <c r="B255" s="216">
        <v>250</v>
      </c>
      <c r="C255" s="239" t="s">
        <v>38</v>
      </c>
      <c r="D255" s="240" t="s">
        <v>39</v>
      </c>
      <c r="E255" s="241">
        <v>-6.1142857142857103</v>
      </c>
      <c r="F255" s="242">
        <v>2.0580000000000001E-2</v>
      </c>
      <c r="G255" s="243">
        <v>1.04</v>
      </c>
      <c r="H255" s="244">
        <v>674.8</v>
      </c>
      <c r="I255" s="217" t="s">
        <v>67</v>
      </c>
      <c r="J255" s="217"/>
      <c r="K255" s="216">
        <v>20</v>
      </c>
      <c r="L255" s="216">
        <v>1982</v>
      </c>
      <c r="M255" s="224">
        <v>25.762</v>
      </c>
      <c r="N255" s="224">
        <v>2.1217009999999998</v>
      </c>
      <c r="O255" s="224">
        <v>4.2690479999999997</v>
      </c>
      <c r="P255" s="224">
        <v>-0.13270299999999999</v>
      </c>
      <c r="Q255" s="224">
        <v>3.51071</v>
      </c>
      <c r="R255" s="224">
        <v>19.503928999999999</v>
      </c>
      <c r="S255" s="224">
        <v>1071.97</v>
      </c>
      <c r="T255" s="224">
        <v>19.503928999999999</v>
      </c>
      <c r="U255" s="224">
        <v>1071.97</v>
      </c>
      <c r="V255" s="246">
        <v>1.8194472793081895E-2</v>
      </c>
      <c r="W255" s="226">
        <v>50.6</v>
      </c>
      <c r="X255" s="226">
        <v>0.92064032332994394</v>
      </c>
      <c r="Y255" s="226">
        <v>1091.6683675849138</v>
      </c>
      <c r="Z255" s="264">
        <v>55.238419399796634</v>
      </c>
    </row>
    <row r="256" spans="1:26" ht="12.75" customHeight="1" x14ac:dyDescent="0.2">
      <c r="A256" s="261"/>
      <c r="B256" s="218">
        <v>251</v>
      </c>
      <c r="C256" s="205" t="s">
        <v>877</v>
      </c>
      <c r="D256" s="206" t="s">
        <v>841</v>
      </c>
      <c r="E256" s="207">
        <v>-5.0999999999999996</v>
      </c>
      <c r="F256" s="208">
        <v>2.1000000000000001E-2</v>
      </c>
      <c r="G256" s="209">
        <v>1.38</v>
      </c>
      <c r="H256" s="210">
        <v>646.79999999999995</v>
      </c>
      <c r="I256" s="211" t="s">
        <v>849</v>
      </c>
      <c r="J256" s="211" t="s">
        <v>523</v>
      </c>
      <c r="K256" s="204">
        <v>24</v>
      </c>
      <c r="L256" s="204">
        <v>2011</v>
      </c>
      <c r="M256" s="212">
        <v>23.067</v>
      </c>
      <c r="N256" s="212">
        <v>1.581</v>
      </c>
      <c r="O256" s="212">
        <v>1.032</v>
      </c>
      <c r="P256" s="212">
        <v>0</v>
      </c>
      <c r="Q256" s="212">
        <v>2.6030000000000002</v>
      </c>
      <c r="R256" s="212">
        <v>17.850999999999999</v>
      </c>
      <c r="S256" s="212">
        <v>1123.75</v>
      </c>
      <c r="T256" s="212">
        <v>20.454000000000001</v>
      </c>
      <c r="U256" s="212">
        <v>1123.75</v>
      </c>
      <c r="V256" s="213">
        <v>1.8201557285873193E-2</v>
      </c>
      <c r="W256" s="214">
        <v>64.200999999999993</v>
      </c>
      <c r="X256" s="215">
        <v>1.1685581793103448</v>
      </c>
      <c r="Y256" s="215">
        <v>1092.0934371523915</v>
      </c>
      <c r="Z256" s="263">
        <v>70.113490758620685</v>
      </c>
    </row>
    <row r="257" spans="1:26" ht="12.75" customHeight="1" thickBot="1" x14ac:dyDescent="0.25">
      <c r="A257" s="266"/>
      <c r="B257" s="267">
        <v>252</v>
      </c>
      <c r="C257" s="268" t="s">
        <v>231</v>
      </c>
      <c r="D257" s="269" t="s">
        <v>232</v>
      </c>
      <c r="E257" s="270">
        <v>-6.5</v>
      </c>
      <c r="F257" s="271">
        <v>1.771E-2</v>
      </c>
      <c r="G257" s="272">
        <f>F257*W257</f>
        <v>1.0218670000000001</v>
      </c>
      <c r="H257" s="273">
        <v>686</v>
      </c>
      <c r="I257" s="274" t="s">
        <v>244</v>
      </c>
      <c r="J257" s="275" t="s">
        <v>45</v>
      </c>
      <c r="K257" s="276">
        <v>4</v>
      </c>
      <c r="L257" s="277" t="s">
        <v>58</v>
      </c>
      <c r="M257" s="278">
        <v>4.29</v>
      </c>
      <c r="N257" s="278">
        <v>0.37</v>
      </c>
      <c r="O257" s="278">
        <v>0</v>
      </c>
      <c r="P257" s="278">
        <v>-0.01</v>
      </c>
      <c r="Q257" s="278">
        <v>0.70740000000000003</v>
      </c>
      <c r="R257" s="279">
        <v>3.22</v>
      </c>
      <c r="S257" s="280">
        <v>193.25</v>
      </c>
      <c r="T257" s="278">
        <v>3.93</v>
      </c>
      <c r="U257" s="280">
        <v>193.25</v>
      </c>
      <c r="V257" s="281">
        <f>T257/U257</f>
        <v>2.0336351875808539E-2</v>
      </c>
      <c r="W257" s="282">
        <v>57.7</v>
      </c>
      <c r="X257" s="283">
        <f>V257*W257</f>
        <v>1.1734075032341529</v>
      </c>
      <c r="Y257" s="283">
        <f>V257*60*1000</f>
        <v>1220.1811125485124</v>
      </c>
      <c r="Z257" s="284">
        <f>Y257*W257/1000</f>
        <v>70.404450194049161</v>
      </c>
    </row>
    <row r="258" spans="1:26" ht="11.25" customHeight="1" x14ac:dyDescent="0.2">
      <c r="A258" s="172" t="s">
        <v>1155</v>
      </c>
      <c r="B258" s="173">
        <v>253</v>
      </c>
      <c r="C258" s="174" t="s">
        <v>687</v>
      </c>
      <c r="D258" s="175" t="s">
        <v>688</v>
      </c>
      <c r="E258" s="176">
        <v>-6.6</v>
      </c>
      <c r="F258" s="177">
        <v>1.7299999999999999E-2</v>
      </c>
      <c r="G258" s="178">
        <v>1.1383399999999999</v>
      </c>
      <c r="H258" s="179">
        <v>688.80000000000007</v>
      </c>
      <c r="I258" s="180" t="s">
        <v>699</v>
      </c>
      <c r="J258" s="180" t="s">
        <v>46</v>
      </c>
      <c r="K258" s="173">
        <v>18</v>
      </c>
      <c r="L258" s="173" t="s">
        <v>58</v>
      </c>
      <c r="M258" s="181">
        <v>12.62673</v>
      </c>
      <c r="N258" s="181">
        <v>1.5429999999999999</v>
      </c>
      <c r="O258" s="181">
        <v>3.8769999999999998</v>
      </c>
      <c r="P258" s="181">
        <v>8.8730000000000003E-2</v>
      </c>
      <c r="Q258" s="181">
        <v>0</v>
      </c>
      <c r="R258" s="181">
        <v>7.1180000000000003</v>
      </c>
      <c r="S258" s="181">
        <v>967.9</v>
      </c>
      <c r="T258" s="181">
        <v>7.1180000000000003</v>
      </c>
      <c r="U258" s="181">
        <v>967.9</v>
      </c>
      <c r="V258" s="182">
        <v>7.3540655026345702E-3</v>
      </c>
      <c r="W258" s="183">
        <v>65.8</v>
      </c>
      <c r="X258" s="184">
        <v>0.48389751007335469</v>
      </c>
      <c r="Y258" s="184">
        <v>441.24393015807425</v>
      </c>
      <c r="Z258" s="185">
        <v>29.033850604401284</v>
      </c>
    </row>
    <row r="259" spans="1:26" ht="12.75" customHeight="1" x14ac:dyDescent="0.2">
      <c r="A259" s="186"/>
      <c r="B259" s="28">
        <v>254</v>
      </c>
      <c r="C259" s="40" t="s">
        <v>105</v>
      </c>
      <c r="D259" s="97" t="s">
        <v>106</v>
      </c>
      <c r="E259" s="79">
        <v>-5.8</v>
      </c>
      <c r="F259" s="98">
        <v>0.02</v>
      </c>
      <c r="G259" s="99">
        <v>1.226</v>
      </c>
      <c r="H259" s="100">
        <v>666.4</v>
      </c>
      <c r="I259" s="46" t="s">
        <v>123</v>
      </c>
      <c r="J259" s="46"/>
      <c r="K259" s="45">
        <v>38</v>
      </c>
      <c r="L259" s="45">
        <v>1990</v>
      </c>
      <c r="M259" s="43">
        <v>30.04</v>
      </c>
      <c r="N259" s="43">
        <v>5.3286870000000004</v>
      </c>
      <c r="O259" s="43">
        <v>7.5469900000000001</v>
      </c>
      <c r="P259" s="43">
        <v>0.43430299999999999</v>
      </c>
      <c r="Q259" s="43">
        <v>0</v>
      </c>
      <c r="R259" s="43">
        <v>16.73</v>
      </c>
      <c r="S259" s="43">
        <v>2118.5700000000002</v>
      </c>
      <c r="T259" s="43">
        <v>16.73</v>
      </c>
      <c r="U259" s="43">
        <v>2118.5700000000002</v>
      </c>
      <c r="V259" s="47">
        <v>7.8968360733891255E-3</v>
      </c>
      <c r="W259" s="27">
        <v>61.3</v>
      </c>
      <c r="X259" s="88">
        <v>0.48407605129875336</v>
      </c>
      <c r="Y259" s="88">
        <v>473.81016440334753</v>
      </c>
      <c r="Z259" s="187">
        <v>29.044563077925201</v>
      </c>
    </row>
    <row r="260" spans="1:26" ht="12.75" customHeight="1" x14ac:dyDescent="0.2">
      <c r="A260" s="186"/>
      <c r="B260" s="14">
        <v>255</v>
      </c>
      <c r="C260" s="15" t="s">
        <v>1080</v>
      </c>
      <c r="D260" s="14" t="s">
        <v>1081</v>
      </c>
      <c r="E260" s="101">
        <v>-5.4</v>
      </c>
      <c r="F260" s="102">
        <v>1.6788000000000001E-2</v>
      </c>
      <c r="G260" s="103">
        <f>F260*W260</f>
        <v>1.323011916</v>
      </c>
      <c r="H260" s="104">
        <v>655.20000000000005</v>
      </c>
      <c r="I260" s="49" t="s">
        <v>1092</v>
      </c>
      <c r="J260" s="29" t="s">
        <v>45</v>
      </c>
      <c r="K260" s="50">
        <v>30</v>
      </c>
      <c r="L260" s="28">
        <v>1974</v>
      </c>
      <c r="M260" s="72">
        <f>N260+O260+P260+Q260+R260</f>
        <v>21.649957000000001</v>
      </c>
      <c r="N260" s="82">
        <v>2.2898160000000001</v>
      </c>
      <c r="O260" s="82">
        <v>3.7746600000000003</v>
      </c>
      <c r="P260" s="82">
        <v>6.1281999999999996E-2</v>
      </c>
      <c r="Q260" s="72">
        <v>0</v>
      </c>
      <c r="R260" s="82">
        <v>15.524199000000001</v>
      </c>
      <c r="S260" s="82">
        <v>1748.56</v>
      </c>
      <c r="T260" s="82">
        <v>15.524199000000001</v>
      </c>
      <c r="U260" s="82">
        <v>1748.56</v>
      </c>
      <c r="V260" s="30">
        <f>T260/U260</f>
        <v>8.8782764103033356E-3</v>
      </c>
      <c r="W260" s="31">
        <v>78.807000000000002</v>
      </c>
      <c r="X260" s="90">
        <f>V260*W260</f>
        <v>0.69967032906677495</v>
      </c>
      <c r="Y260" s="90">
        <f>V260*60*1000</f>
        <v>532.69658461820018</v>
      </c>
      <c r="Z260" s="188">
        <f>Y260*W260/1000</f>
        <v>41.980219744006497</v>
      </c>
    </row>
    <row r="261" spans="1:26" ht="12.75" customHeight="1" x14ac:dyDescent="0.2">
      <c r="A261" s="186"/>
      <c r="B261" s="14">
        <v>256</v>
      </c>
      <c r="C261" s="40" t="s">
        <v>685</v>
      </c>
      <c r="D261" s="97" t="s">
        <v>686</v>
      </c>
      <c r="E261" s="78">
        <v>-5.2</v>
      </c>
      <c r="F261" s="105">
        <v>1.9012000000000001E-2</v>
      </c>
      <c r="G261" s="99">
        <v>1.45688956</v>
      </c>
      <c r="H261" s="92">
        <v>649.6</v>
      </c>
      <c r="I261" s="46" t="s">
        <v>656</v>
      </c>
      <c r="J261" s="46" t="s">
        <v>367</v>
      </c>
      <c r="K261" s="45">
        <v>25</v>
      </c>
      <c r="L261" s="45">
        <v>1978</v>
      </c>
      <c r="M261" s="43">
        <v>15.737</v>
      </c>
      <c r="N261" s="43">
        <v>1.7718929999999999</v>
      </c>
      <c r="O261" s="43">
        <v>2.6530800000000001</v>
      </c>
      <c r="P261" s="43">
        <v>0</v>
      </c>
      <c r="Q261" s="43">
        <v>2.036165</v>
      </c>
      <c r="R261" s="43">
        <v>11.312027</v>
      </c>
      <c r="S261" s="43">
        <v>1273.79</v>
      </c>
      <c r="T261" s="79">
        <v>11.312027</v>
      </c>
      <c r="U261" s="43">
        <v>1273.79</v>
      </c>
      <c r="V261" s="47">
        <v>8.8806059083522404E-3</v>
      </c>
      <c r="W261" s="27">
        <v>76.63</v>
      </c>
      <c r="X261" s="88">
        <v>0.68052083075703218</v>
      </c>
      <c r="Y261" s="88">
        <v>532.83635450113445</v>
      </c>
      <c r="Z261" s="187">
        <v>40.831249845421929</v>
      </c>
    </row>
    <row r="262" spans="1:26" ht="12.75" customHeight="1" x14ac:dyDescent="0.2">
      <c r="A262" s="186"/>
      <c r="B262" s="45">
        <v>257</v>
      </c>
      <c r="C262" s="40" t="s">
        <v>685</v>
      </c>
      <c r="D262" s="97" t="s">
        <v>686</v>
      </c>
      <c r="E262" s="78">
        <v>-5.2</v>
      </c>
      <c r="F262" s="105">
        <v>1.9012000000000001E-2</v>
      </c>
      <c r="G262" s="99">
        <v>1.45688956</v>
      </c>
      <c r="H262" s="92">
        <v>649.6</v>
      </c>
      <c r="I262" s="46" t="s">
        <v>657</v>
      </c>
      <c r="J262" s="46" t="s">
        <v>367</v>
      </c>
      <c r="K262" s="45">
        <v>25</v>
      </c>
      <c r="L262" s="45">
        <v>1973</v>
      </c>
      <c r="M262" s="43">
        <v>15.941000000000001</v>
      </c>
      <c r="N262" s="43">
        <v>1.5583050000000001</v>
      </c>
      <c r="O262" s="43">
        <v>2.8599250000000001</v>
      </c>
      <c r="P262" s="43">
        <v>0</v>
      </c>
      <c r="Q262" s="43">
        <v>2.0741010000000002</v>
      </c>
      <c r="R262" s="43">
        <v>11.52277</v>
      </c>
      <c r="S262" s="43">
        <v>1292.74</v>
      </c>
      <c r="T262" s="79">
        <v>11.52277</v>
      </c>
      <c r="U262" s="43">
        <v>1292.74</v>
      </c>
      <c r="V262" s="47">
        <v>8.9134474062843253E-3</v>
      </c>
      <c r="W262" s="27">
        <v>76.63</v>
      </c>
      <c r="X262" s="88">
        <v>0.6830374747435678</v>
      </c>
      <c r="Y262" s="88">
        <v>534.80684437705952</v>
      </c>
      <c r="Z262" s="187">
        <v>40.982248484614068</v>
      </c>
    </row>
    <row r="263" spans="1:26" ht="12.75" customHeight="1" x14ac:dyDescent="0.2">
      <c r="A263" s="186"/>
      <c r="B263" s="28">
        <v>258</v>
      </c>
      <c r="C263" s="15" t="s">
        <v>364</v>
      </c>
      <c r="D263" s="14" t="s">
        <v>365</v>
      </c>
      <c r="E263" s="101">
        <v>-5.52</v>
      </c>
      <c r="F263" s="102">
        <v>1.7000000000000001E-2</v>
      </c>
      <c r="G263" s="103">
        <v>0.98099999999999998</v>
      </c>
      <c r="H263" s="104">
        <v>658.56</v>
      </c>
      <c r="I263" s="29" t="s">
        <v>377</v>
      </c>
      <c r="J263" s="29" t="s">
        <v>367</v>
      </c>
      <c r="K263" s="28">
        <v>45</v>
      </c>
      <c r="L263" s="28" t="s">
        <v>58</v>
      </c>
      <c r="M263" s="72">
        <f>N263+O263+P263+Q263+R263</f>
        <v>28.035001000000001</v>
      </c>
      <c r="N263" s="72">
        <v>3.2130000000000001</v>
      </c>
      <c r="O263" s="72">
        <v>4.6601610000000004</v>
      </c>
      <c r="P263" s="72">
        <v>-0.76500000000000001</v>
      </c>
      <c r="Q263" s="72">
        <v>0</v>
      </c>
      <c r="R263" s="72">
        <v>20.926840000000002</v>
      </c>
      <c r="S263" s="72">
        <v>2331.34</v>
      </c>
      <c r="T263" s="72">
        <v>20.926840000000002</v>
      </c>
      <c r="U263" s="72">
        <v>2331.34</v>
      </c>
      <c r="V263" s="30">
        <f>T263/U263</f>
        <v>8.9763140511465514E-3</v>
      </c>
      <c r="W263" s="31">
        <v>57.7</v>
      </c>
      <c r="X263" s="90">
        <f>V263*W263</f>
        <v>0.51793332075115606</v>
      </c>
      <c r="Y263" s="90">
        <f>V263*60*1000</f>
        <v>538.57884306879316</v>
      </c>
      <c r="Z263" s="188">
        <f>Y263*W263/1000</f>
        <v>31.075999245069369</v>
      </c>
    </row>
    <row r="264" spans="1:26" ht="12.75" customHeight="1" x14ac:dyDescent="0.2">
      <c r="A264" s="186"/>
      <c r="B264" s="14">
        <v>259</v>
      </c>
      <c r="C264" s="40" t="s">
        <v>279</v>
      </c>
      <c r="D264" s="97" t="s">
        <v>280</v>
      </c>
      <c r="E264" s="78">
        <v>-5.4</v>
      </c>
      <c r="F264" s="105">
        <v>9.0729999999999995E-3</v>
      </c>
      <c r="G264" s="97">
        <v>0.52</v>
      </c>
      <c r="H264" s="92">
        <v>655.20000000000005</v>
      </c>
      <c r="I264" s="40" t="s">
        <v>292</v>
      </c>
      <c r="J264" s="40" t="s">
        <v>282</v>
      </c>
      <c r="K264" s="40">
        <v>30</v>
      </c>
      <c r="L264" s="45">
        <v>1972</v>
      </c>
      <c r="M264" s="78">
        <v>22.531635999999999</v>
      </c>
      <c r="N264" s="78">
        <v>2.6756250000000001</v>
      </c>
      <c r="O264" s="78">
        <v>4.24071</v>
      </c>
      <c r="P264" s="43">
        <v>7.8E-2</v>
      </c>
      <c r="Q264" s="78">
        <v>0</v>
      </c>
      <c r="R264" s="78">
        <v>15.615301000000001</v>
      </c>
      <c r="S264" s="78">
        <v>1721.03</v>
      </c>
      <c r="T264" s="78">
        <v>15.615301000000001</v>
      </c>
      <c r="U264" s="78">
        <v>1721.03</v>
      </c>
      <c r="V264" s="41">
        <v>9.0732299843698256E-3</v>
      </c>
      <c r="W264" s="92">
        <v>56.898000000000003</v>
      </c>
      <c r="X264" s="92">
        <v>0.52</v>
      </c>
      <c r="Y264" s="88">
        <v>544.39379906218949</v>
      </c>
      <c r="Z264" s="187">
        <v>30.97491837904046</v>
      </c>
    </row>
    <row r="265" spans="1:26" ht="12.75" customHeight="1" x14ac:dyDescent="0.2">
      <c r="A265" s="186"/>
      <c r="B265" s="14">
        <v>260</v>
      </c>
      <c r="C265" s="15" t="s">
        <v>364</v>
      </c>
      <c r="D265" s="14" t="s">
        <v>365</v>
      </c>
      <c r="E265" s="16">
        <v>-5.52</v>
      </c>
      <c r="F265" s="102">
        <v>1.7000000000000001E-2</v>
      </c>
      <c r="G265" s="103">
        <v>0.98099999999999998</v>
      </c>
      <c r="H265" s="18">
        <v>658.56</v>
      </c>
      <c r="I265" s="29" t="s">
        <v>378</v>
      </c>
      <c r="J265" s="29" t="s">
        <v>367</v>
      </c>
      <c r="K265" s="28">
        <v>28</v>
      </c>
      <c r="L265" s="28" t="s">
        <v>58</v>
      </c>
      <c r="M265" s="72">
        <f>N265+O265+P265+Q265+R265</f>
        <v>18.726492999999998</v>
      </c>
      <c r="N265" s="72">
        <v>2.025414</v>
      </c>
      <c r="O265" s="72">
        <v>2.7526299999999999</v>
      </c>
      <c r="P265" s="72">
        <v>-8.160000000000001E-4</v>
      </c>
      <c r="Q265" s="72">
        <v>0</v>
      </c>
      <c r="R265" s="72">
        <v>13.949265</v>
      </c>
      <c r="S265" s="72">
        <v>1536.77</v>
      </c>
      <c r="T265" s="72">
        <v>13.949265</v>
      </c>
      <c r="U265" s="72">
        <v>1536.77</v>
      </c>
      <c r="V265" s="30">
        <f>T265/U265</f>
        <v>9.0770024141543625E-3</v>
      </c>
      <c r="W265" s="31">
        <v>57.7</v>
      </c>
      <c r="X265" s="90">
        <f>V265*W265</f>
        <v>0.52374303929670674</v>
      </c>
      <c r="Y265" s="90">
        <f>V265*60*1000</f>
        <v>544.62014484926181</v>
      </c>
      <c r="Z265" s="188">
        <f>Y265*W265/1000</f>
        <v>31.424582357802407</v>
      </c>
    </row>
    <row r="266" spans="1:26" ht="12.75" customHeight="1" x14ac:dyDescent="0.2">
      <c r="A266" s="186"/>
      <c r="B266" s="45">
        <v>261</v>
      </c>
      <c r="C266" s="15" t="s">
        <v>1080</v>
      </c>
      <c r="D266" s="14" t="s">
        <v>1081</v>
      </c>
      <c r="E266" s="101">
        <v>-5.4</v>
      </c>
      <c r="F266" s="102">
        <v>1.6788000000000001E-2</v>
      </c>
      <c r="G266" s="103">
        <f>F266*W266</f>
        <v>1.323011916</v>
      </c>
      <c r="H266" s="104">
        <v>655.20000000000005</v>
      </c>
      <c r="I266" s="49" t="s">
        <v>1093</v>
      </c>
      <c r="J266" s="29" t="s">
        <v>45</v>
      </c>
      <c r="K266" s="50">
        <v>20</v>
      </c>
      <c r="L266" s="28">
        <v>1987</v>
      </c>
      <c r="M266" s="72">
        <f>N266+O266+P266+Q266+R266</f>
        <v>14.906978000000001</v>
      </c>
      <c r="N266" s="82">
        <v>1.8721479999999999</v>
      </c>
      <c r="O266" s="82">
        <v>3.2745199999999999</v>
      </c>
      <c r="P266" s="82">
        <v>0</v>
      </c>
      <c r="Q266" s="72">
        <v>0</v>
      </c>
      <c r="R266" s="82">
        <v>9.7603100000000005</v>
      </c>
      <c r="S266" s="82">
        <v>1074.52</v>
      </c>
      <c r="T266" s="82">
        <v>9.7603100000000005</v>
      </c>
      <c r="U266" s="82">
        <v>1074.52</v>
      </c>
      <c r="V266" s="30">
        <f>T266/U266</f>
        <v>9.0834139895022894E-3</v>
      </c>
      <c r="W266" s="31">
        <v>78.807000000000002</v>
      </c>
      <c r="X266" s="90">
        <f>V266*W266</f>
        <v>0.71583660627070689</v>
      </c>
      <c r="Y266" s="90">
        <f>V266*60*1000</f>
        <v>545.00483937013735</v>
      </c>
      <c r="Z266" s="188">
        <f>Y266*W266/1000</f>
        <v>42.95019637624241</v>
      </c>
    </row>
    <row r="267" spans="1:26" ht="12.75" customHeight="1" x14ac:dyDescent="0.2">
      <c r="A267" s="186"/>
      <c r="B267" s="28">
        <v>262</v>
      </c>
      <c r="C267" s="40" t="s">
        <v>685</v>
      </c>
      <c r="D267" s="97" t="s">
        <v>686</v>
      </c>
      <c r="E267" s="78">
        <v>-5.2</v>
      </c>
      <c r="F267" s="105">
        <v>1.9012000000000001E-2</v>
      </c>
      <c r="G267" s="99">
        <v>1.45688956</v>
      </c>
      <c r="H267" s="92">
        <v>649.6</v>
      </c>
      <c r="I267" s="46" t="s">
        <v>658</v>
      </c>
      <c r="J267" s="46" t="s">
        <v>367</v>
      </c>
      <c r="K267" s="45">
        <v>32</v>
      </c>
      <c r="L267" s="45">
        <v>1962</v>
      </c>
      <c r="M267" s="43">
        <v>18.446999999999999</v>
      </c>
      <c r="N267" s="43">
        <v>2.2282410000000001</v>
      </c>
      <c r="O267" s="43">
        <v>3.6748889999999999</v>
      </c>
      <c r="P267" s="43">
        <v>0</v>
      </c>
      <c r="Q267" s="43">
        <v>2.257895</v>
      </c>
      <c r="R267" s="43">
        <v>12.543869999999998</v>
      </c>
      <c r="S267" s="43">
        <v>1378.95</v>
      </c>
      <c r="T267" s="79">
        <v>11.759463088871966</v>
      </c>
      <c r="U267" s="43">
        <v>1292.72</v>
      </c>
      <c r="V267" s="47">
        <v>9.0966822582399642E-3</v>
      </c>
      <c r="W267" s="27">
        <v>76.63</v>
      </c>
      <c r="X267" s="88">
        <v>0.69707876144892844</v>
      </c>
      <c r="Y267" s="88">
        <v>545.80093549439789</v>
      </c>
      <c r="Z267" s="187">
        <v>41.824725686935707</v>
      </c>
    </row>
    <row r="268" spans="1:26" ht="12.75" customHeight="1" x14ac:dyDescent="0.2">
      <c r="A268" s="186"/>
      <c r="B268" s="14">
        <v>263</v>
      </c>
      <c r="C268" s="40" t="s">
        <v>685</v>
      </c>
      <c r="D268" s="97" t="s">
        <v>686</v>
      </c>
      <c r="E268" s="78">
        <v>-5.2</v>
      </c>
      <c r="F268" s="105">
        <v>1.9012000000000001E-2</v>
      </c>
      <c r="G268" s="99">
        <v>1.45688956</v>
      </c>
      <c r="H268" s="92">
        <v>649.6</v>
      </c>
      <c r="I268" s="46" t="s">
        <v>659</v>
      </c>
      <c r="J268" s="46" t="s">
        <v>367</v>
      </c>
      <c r="K268" s="45">
        <v>38</v>
      </c>
      <c r="L268" s="45">
        <v>1983</v>
      </c>
      <c r="M268" s="43">
        <v>27.934000000000001</v>
      </c>
      <c r="N268" s="43">
        <v>3.9602210000000002</v>
      </c>
      <c r="O268" s="43">
        <v>4.6062289999999999</v>
      </c>
      <c r="P268" s="43">
        <v>0</v>
      </c>
      <c r="Q268" s="43">
        <v>3.4861599999999999</v>
      </c>
      <c r="R268" s="43">
        <v>19.367550000000001</v>
      </c>
      <c r="S268" s="43">
        <v>2085.7600000000002</v>
      </c>
      <c r="T268" s="79">
        <v>19.367550000000001</v>
      </c>
      <c r="U268" s="43">
        <v>2085.7600000000002</v>
      </c>
      <c r="V268" s="47">
        <v>9.2856081236575641E-3</v>
      </c>
      <c r="W268" s="27">
        <v>76.63</v>
      </c>
      <c r="X268" s="88">
        <v>0.71155615051587906</v>
      </c>
      <c r="Y268" s="88">
        <v>557.13648741945383</v>
      </c>
      <c r="Z268" s="187">
        <v>42.693369030952745</v>
      </c>
    </row>
    <row r="269" spans="1:26" ht="12.75" customHeight="1" x14ac:dyDescent="0.2">
      <c r="A269" s="186"/>
      <c r="B269" s="14">
        <v>264</v>
      </c>
      <c r="C269" s="106" t="s">
        <v>813</v>
      </c>
      <c r="D269" s="14" t="s">
        <v>814</v>
      </c>
      <c r="E269" s="16">
        <v>-6.5</v>
      </c>
      <c r="F269" s="102">
        <v>2.14617E-2</v>
      </c>
      <c r="G269" s="103">
        <v>1.27</v>
      </c>
      <c r="H269" s="18">
        <v>686</v>
      </c>
      <c r="I269" s="107" t="s">
        <v>825</v>
      </c>
      <c r="J269" s="29" t="s">
        <v>818</v>
      </c>
      <c r="K269" s="108">
        <v>10</v>
      </c>
      <c r="L269" s="108">
        <v>1968</v>
      </c>
      <c r="M269" s="72">
        <f>SUM(N269+O269+P269+Q269+R269)</f>
        <v>12.19</v>
      </c>
      <c r="N269" s="72">
        <v>0.9</v>
      </c>
      <c r="O269" s="72">
        <v>5.0999999999999996</v>
      </c>
      <c r="P269" s="72">
        <v>-0.01</v>
      </c>
      <c r="Q269" s="72">
        <v>1.1000000000000001</v>
      </c>
      <c r="R269" s="72">
        <v>5.0999999999999996</v>
      </c>
      <c r="S269" s="109">
        <v>665.3</v>
      </c>
      <c r="T269" s="72">
        <v>6.2</v>
      </c>
      <c r="U269" s="109">
        <v>665.3</v>
      </c>
      <c r="V269" s="30">
        <f>T269/U269</f>
        <v>9.3191041635352478E-3</v>
      </c>
      <c r="W269" s="31">
        <v>59.405000000000001</v>
      </c>
      <c r="X269" s="90">
        <f>V269*W269</f>
        <v>0.55360138283481142</v>
      </c>
      <c r="Y269" s="90">
        <f>V269*60*1000</f>
        <v>559.14624981211489</v>
      </c>
      <c r="Z269" s="188">
        <f>Y269*W269/1000</f>
        <v>33.216082970088685</v>
      </c>
    </row>
    <row r="270" spans="1:26" ht="12.75" customHeight="1" x14ac:dyDescent="0.2">
      <c r="A270" s="186"/>
      <c r="B270" s="45">
        <v>265</v>
      </c>
      <c r="C270" s="106" t="s">
        <v>813</v>
      </c>
      <c r="D270" s="14" t="s">
        <v>814</v>
      </c>
      <c r="E270" s="16">
        <v>-6.5</v>
      </c>
      <c r="F270" s="102">
        <v>2.14617E-2</v>
      </c>
      <c r="G270" s="103">
        <v>1.27</v>
      </c>
      <c r="H270" s="18">
        <v>686</v>
      </c>
      <c r="I270" s="29" t="s">
        <v>817</v>
      </c>
      <c r="J270" s="29" t="s">
        <v>818</v>
      </c>
      <c r="K270" s="28">
        <v>50</v>
      </c>
      <c r="L270" s="28">
        <v>1975</v>
      </c>
      <c r="M270" s="72">
        <f>SUM(N270+O270+P270+Q270+R270)</f>
        <v>33.76</v>
      </c>
      <c r="N270" s="72">
        <v>3.9</v>
      </c>
      <c r="O270" s="72">
        <v>5.6</v>
      </c>
      <c r="P270" s="72">
        <v>-0.04</v>
      </c>
      <c r="Q270" s="72">
        <v>4.4000000000000004</v>
      </c>
      <c r="R270" s="72">
        <v>19.899999999999999</v>
      </c>
      <c r="S270" s="72">
        <v>2599.5700000000002</v>
      </c>
      <c r="T270" s="72">
        <v>23.8</v>
      </c>
      <c r="U270" s="72">
        <v>2549.31</v>
      </c>
      <c r="V270" s="30">
        <f>T270/U270</f>
        <v>9.3358595070823086E-3</v>
      </c>
      <c r="W270" s="31">
        <v>59.405000000000001</v>
      </c>
      <c r="X270" s="90">
        <f>V270*W270</f>
        <v>0.55459673401822451</v>
      </c>
      <c r="Y270" s="90">
        <f>V270*60*1000</f>
        <v>560.15157042493843</v>
      </c>
      <c r="Z270" s="188">
        <f>Y270*W270/1000</f>
        <v>33.275804041093473</v>
      </c>
    </row>
    <row r="271" spans="1:26" ht="12.75" customHeight="1" x14ac:dyDescent="0.2">
      <c r="A271" s="186"/>
      <c r="B271" s="28">
        <v>266</v>
      </c>
      <c r="C271" s="15" t="s">
        <v>364</v>
      </c>
      <c r="D271" s="14" t="s">
        <v>365</v>
      </c>
      <c r="E271" s="16">
        <v>-5.52</v>
      </c>
      <c r="F271" s="102">
        <v>1.7000000000000001E-2</v>
      </c>
      <c r="G271" s="103">
        <v>0.98099999999999998</v>
      </c>
      <c r="H271" s="18">
        <v>658.56</v>
      </c>
      <c r="I271" s="29" t="s">
        <v>379</v>
      </c>
      <c r="J271" s="29" t="s">
        <v>367</v>
      </c>
      <c r="K271" s="28">
        <v>24</v>
      </c>
      <c r="L271" s="28" t="s">
        <v>58</v>
      </c>
      <c r="M271" s="72">
        <f>N271+O271+P271+Q271+R271</f>
        <v>16.245056999999999</v>
      </c>
      <c r="N271" s="72">
        <v>2.3969999999999998</v>
      </c>
      <c r="O271" s="72">
        <v>2.6526850000000004</v>
      </c>
      <c r="P271" s="72">
        <v>0.85205699999999995</v>
      </c>
      <c r="Q271" s="72">
        <v>1.775906</v>
      </c>
      <c r="R271" s="72">
        <v>8.5674089999999996</v>
      </c>
      <c r="S271" s="72">
        <v>1107.3600000000001</v>
      </c>
      <c r="T271" s="72">
        <v>10.343</v>
      </c>
      <c r="U271" s="72">
        <v>1107.3600000000001</v>
      </c>
      <c r="V271" s="30">
        <f>T271/U271</f>
        <v>9.3402326253431579E-3</v>
      </c>
      <c r="W271" s="31">
        <v>57.7</v>
      </c>
      <c r="X271" s="90">
        <f>V271*W271</f>
        <v>0.53893142248230019</v>
      </c>
      <c r="Y271" s="90">
        <f>V271*60*1000</f>
        <v>560.41395752058941</v>
      </c>
      <c r="Z271" s="188">
        <f>Y271*W271/1000</f>
        <v>32.335885348938007</v>
      </c>
    </row>
    <row r="272" spans="1:26" ht="12.75" customHeight="1" x14ac:dyDescent="0.2">
      <c r="A272" s="186"/>
      <c r="B272" s="14">
        <v>267</v>
      </c>
      <c r="C272" s="15" t="s">
        <v>1080</v>
      </c>
      <c r="D272" s="14" t="s">
        <v>1081</v>
      </c>
      <c r="E272" s="101">
        <v>-5.4</v>
      </c>
      <c r="F272" s="102">
        <v>1.6788000000000001E-2</v>
      </c>
      <c r="G272" s="103">
        <f>F272*W272</f>
        <v>1.323011916</v>
      </c>
      <c r="H272" s="104">
        <v>655.20000000000005</v>
      </c>
      <c r="I272" s="49" t="s">
        <v>1094</v>
      </c>
      <c r="J272" s="29" t="s">
        <v>45</v>
      </c>
      <c r="K272" s="50">
        <v>18</v>
      </c>
      <c r="L272" s="28">
        <v>1989</v>
      </c>
      <c r="M272" s="72">
        <f>N272+O272+P272+Q272+R272</f>
        <v>11.343976999999999</v>
      </c>
      <c r="N272" s="82">
        <v>0.81533500000000003</v>
      </c>
      <c r="O272" s="82">
        <v>1.7674050000000001</v>
      </c>
      <c r="P272" s="82">
        <v>0</v>
      </c>
      <c r="Q272" s="72">
        <v>0</v>
      </c>
      <c r="R272" s="82">
        <v>8.7612369999999995</v>
      </c>
      <c r="S272" s="82">
        <v>937.87</v>
      </c>
      <c r="T272" s="82">
        <v>8.7612369999999995</v>
      </c>
      <c r="U272" s="82">
        <v>937.87</v>
      </c>
      <c r="V272" s="30">
        <f>T272/U272</f>
        <v>9.3416326356531281E-3</v>
      </c>
      <c r="W272" s="31">
        <v>78.807000000000002</v>
      </c>
      <c r="X272" s="90">
        <f>V272*W272</f>
        <v>0.73618604311791613</v>
      </c>
      <c r="Y272" s="90">
        <f>V272*60*1000</f>
        <v>560.49795813918763</v>
      </c>
      <c r="Z272" s="188">
        <f>Y272*W272/1000</f>
        <v>44.17116258707496</v>
      </c>
    </row>
    <row r="273" spans="1:26" ht="12.75" customHeight="1" x14ac:dyDescent="0.2">
      <c r="A273" s="186"/>
      <c r="B273" s="14">
        <v>268</v>
      </c>
      <c r="C273" s="40" t="s">
        <v>279</v>
      </c>
      <c r="D273" s="97" t="s">
        <v>280</v>
      </c>
      <c r="E273" s="78">
        <v>-5.4</v>
      </c>
      <c r="F273" s="105">
        <v>9.3819999999999997E-3</v>
      </c>
      <c r="G273" s="97">
        <v>0.53</v>
      </c>
      <c r="H273" s="92">
        <v>655.20000000000005</v>
      </c>
      <c r="I273" s="40" t="s">
        <v>293</v>
      </c>
      <c r="J273" s="40" t="s">
        <v>282</v>
      </c>
      <c r="K273" s="40">
        <v>20</v>
      </c>
      <c r="L273" s="45">
        <v>1985</v>
      </c>
      <c r="M273" s="78">
        <v>15.926474000000001</v>
      </c>
      <c r="N273" s="78">
        <v>1.8364659999999999</v>
      </c>
      <c r="O273" s="78">
        <v>3.91208</v>
      </c>
      <c r="P273" s="43">
        <v>0.254</v>
      </c>
      <c r="Q273" s="78">
        <v>0</v>
      </c>
      <c r="R273" s="78">
        <v>10.177928</v>
      </c>
      <c r="S273" s="78">
        <v>1084.74</v>
      </c>
      <c r="T273" s="78">
        <v>10.177928</v>
      </c>
      <c r="U273" s="78">
        <v>1084.74</v>
      </c>
      <c r="V273" s="41">
        <v>9.3828272212696118E-3</v>
      </c>
      <c r="W273" s="92">
        <v>56.898000000000003</v>
      </c>
      <c r="X273" s="92">
        <v>0.53</v>
      </c>
      <c r="Y273" s="88">
        <v>562.96963327617664</v>
      </c>
      <c r="Z273" s="187">
        <v>32.031846194147903</v>
      </c>
    </row>
    <row r="274" spans="1:26" ht="12.75" customHeight="1" x14ac:dyDescent="0.2">
      <c r="A274" s="186"/>
      <c r="B274" s="45">
        <v>269</v>
      </c>
      <c r="C274" s="40" t="s">
        <v>685</v>
      </c>
      <c r="D274" s="97" t="s">
        <v>686</v>
      </c>
      <c r="E274" s="78">
        <v>-5.2</v>
      </c>
      <c r="F274" s="105">
        <v>1.9012000000000001E-2</v>
      </c>
      <c r="G274" s="99">
        <v>1.45688956</v>
      </c>
      <c r="H274" s="92">
        <v>649.6</v>
      </c>
      <c r="I274" s="46" t="s">
        <v>660</v>
      </c>
      <c r="J274" s="46" t="s">
        <v>367</v>
      </c>
      <c r="K274" s="45">
        <v>36</v>
      </c>
      <c r="L274" s="45">
        <v>1973</v>
      </c>
      <c r="M274" s="43">
        <v>24.559000000000001</v>
      </c>
      <c r="N274" s="43">
        <v>4.28451</v>
      </c>
      <c r="O274" s="43">
        <v>2.8240599999999998</v>
      </c>
      <c r="P274" s="43">
        <v>0</v>
      </c>
      <c r="Q274" s="43">
        <v>3.1410779999999998</v>
      </c>
      <c r="R274" s="43">
        <v>17.450430000000001</v>
      </c>
      <c r="S274" s="43">
        <v>1855.02</v>
      </c>
      <c r="T274" s="79">
        <v>17.148554926577614</v>
      </c>
      <c r="U274" s="43">
        <v>1822.93</v>
      </c>
      <c r="V274" s="47">
        <v>9.407138467509785E-3</v>
      </c>
      <c r="W274" s="27">
        <v>76.63</v>
      </c>
      <c r="X274" s="88">
        <v>0.72086902076527481</v>
      </c>
      <c r="Y274" s="88">
        <v>564.42830805058713</v>
      </c>
      <c r="Z274" s="187">
        <v>43.252141245916491</v>
      </c>
    </row>
    <row r="275" spans="1:26" ht="12.75" customHeight="1" x14ac:dyDescent="0.2">
      <c r="A275" s="186"/>
      <c r="B275" s="28">
        <v>270</v>
      </c>
      <c r="C275" s="15" t="s">
        <v>364</v>
      </c>
      <c r="D275" s="14" t="s">
        <v>365</v>
      </c>
      <c r="E275" s="16">
        <v>-5.52</v>
      </c>
      <c r="F275" s="102">
        <v>1.7000000000000001E-2</v>
      </c>
      <c r="G275" s="103">
        <v>0.98099999999999998</v>
      </c>
      <c r="H275" s="104">
        <v>658.56</v>
      </c>
      <c r="I275" s="29" t="s">
        <v>380</v>
      </c>
      <c r="J275" s="29" t="s">
        <v>367</v>
      </c>
      <c r="K275" s="28">
        <v>45</v>
      </c>
      <c r="L275" s="28" t="s">
        <v>58</v>
      </c>
      <c r="M275" s="72">
        <f>N275+O275+P275+Q275+R275</f>
        <v>31.380874999999996</v>
      </c>
      <c r="N275" s="72">
        <v>4.2330000000000005</v>
      </c>
      <c r="O275" s="72">
        <v>5.0073750000000006</v>
      </c>
      <c r="P275" s="72">
        <v>5.0999999999999997E-2</v>
      </c>
      <c r="Q275" s="72">
        <v>0</v>
      </c>
      <c r="R275" s="72">
        <v>22.089499999999997</v>
      </c>
      <c r="S275" s="72">
        <v>2335.09</v>
      </c>
      <c r="T275" s="72">
        <v>22.089499999999997</v>
      </c>
      <c r="U275" s="72">
        <v>2335.09</v>
      </c>
      <c r="V275" s="30">
        <f>T275/U275</f>
        <v>9.4598066883931648E-3</v>
      </c>
      <c r="W275" s="31">
        <v>57.7</v>
      </c>
      <c r="X275" s="90">
        <f>V275*W275</f>
        <v>0.54583084592028563</v>
      </c>
      <c r="Y275" s="90">
        <f>V275*60*1000</f>
        <v>567.58840130358988</v>
      </c>
      <c r="Z275" s="188">
        <f>Y275*W275/1000</f>
        <v>32.749850755217139</v>
      </c>
    </row>
    <row r="276" spans="1:26" ht="12.75" customHeight="1" x14ac:dyDescent="0.2">
      <c r="A276" s="186"/>
      <c r="B276" s="14">
        <v>271</v>
      </c>
      <c r="C276" s="40" t="s">
        <v>685</v>
      </c>
      <c r="D276" s="97" t="s">
        <v>686</v>
      </c>
      <c r="E276" s="78">
        <v>-5.2</v>
      </c>
      <c r="F276" s="105">
        <v>1.9012000000000001E-2</v>
      </c>
      <c r="G276" s="99">
        <v>1.45688956</v>
      </c>
      <c r="H276" s="92">
        <v>649.6</v>
      </c>
      <c r="I276" s="46" t="s">
        <v>661</v>
      </c>
      <c r="J276" s="46" t="s">
        <v>367</v>
      </c>
      <c r="K276" s="45">
        <v>22</v>
      </c>
      <c r="L276" s="45">
        <v>1983</v>
      </c>
      <c r="M276" s="43">
        <v>15.616</v>
      </c>
      <c r="N276" s="43">
        <v>1.4044380000000001</v>
      </c>
      <c r="O276" s="43">
        <v>3.1178509999999999</v>
      </c>
      <c r="P276" s="43">
        <v>0</v>
      </c>
      <c r="Q276" s="43">
        <v>1.996869</v>
      </c>
      <c r="R276" s="43">
        <v>11.093710999999999</v>
      </c>
      <c r="S276" s="43">
        <v>1172.44</v>
      </c>
      <c r="T276" s="79">
        <v>10.767553398613147</v>
      </c>
      <c r="U276" s="43">
        <v>1137.97</v>
      </c>
      <c r="V276" s="47">
        <v>9.4620714066391449E-3</v>
      </c>
      <c r="W276" s="27">
        <v>76.63</v>
      </c>
      <c r="X276" s="88">
        <v>0.72507853189075766</v>
      </c>
      <c r="Y276" s="88">
        <v>567.72428439834869</v>
      </c>
      <c r="Z276" s="187">
        <v>43.504711913445455</v>
      </c>
    </row>
    <row r="277" spans="1:26" ht="12.75" customHeight="1" x14ac:dyDescent="0.2">
      <c r="A277" s="186"/>
      <c r="B277" s="14">
        <v>272</v>
      </c>
      <c r="C277" s="40" t="s">
        <v>279</v>
      </c>
      <c r="D277" s="97" t="s">
        <v>280</v>
      </c>
      <c r="E277" s="78">
        <v>-5.4</v>
      </c>
      <c r="F277" s="105">
        <v>9.4699999999999993E-3</v>
      </c>
      <c r="G277" s="97">
        <v>0.54</v>
      </c>
      <c r="H277" s="92">
        <v>655.20000000000005</v>
      </c>
      <c r="I277" s="40" t="s">
        <v>294</v>
      </c>
      <c r="J277" s="40" t="s">
        <v>46</v>
      </c>
      <c r="K277" s="40">
        <v>40</v>
      </c>
      <c r="L277" s="45">
        <v>1984</v>
      </c>
      <c r="M277" s="78">
        <v>31.352926</v>
      </c>
      <c r="N277" s="78">
        <v>4.2059220000000002</v>
      </c>
      <c r="O277" s="78">
        <v>5.7641439999999999</v>
      </c>
      <c r="P277" s="43">
        <v>-0.22700000000000001</v>
      </c>
      <c r="Q277" s="78">
        <v>0</v>
      </c>
      <c r="R277" s="78">
        <v>21.382860000000001</v>
      </c>
      <c r="S277" s="78">
        <v>2257.88</v>
      </c>
      <c r="T277" s="78">
        <v>21.382860000000001</v>
      </c>
      <c r="U277" s="78">
        <v>2257.88</v>
      </c>
      <c r="V277" s="41">
        <v>9.4703261466508402E-3</v>
      </c>
      <c r="W277" s="92">
        <v>56.898000000000003</v>
      </c>
      <c r="X277" s="92">
        <v>0.54</v>
      </c>
      <c r="Y277" s="88">
        <v>568.21956879905042</v>
      </c>
      <c r="Z277" s="187">
        <v>32.330557025528371</v>
      </c>
    </row>
    <row r="278" spans="1:26" ht="12.75" customHeight="1" x14ac:dyDescent="0.2">
      <c r="A278" s="186"/>
      <c r="B278" s="45">
        <v>273</v>
      </c>
      <c r="C278" s="15" t="s">
        <v>364</v>
      </c>
      <c r="D278" s="14" t="s">
        <v>365</v>
      </c>
      <c r="E278" s="16">
        <v>-5.52</v>
      </c>
      <c r="F278" s="102">
        <v>1.7000000000000001E-2</v>
      </c>
      <c r="G278" s="103">
        <v>0.98099999999999998</v>
      </c>
      <c r="H278" s="18">
        <v>658.56</v>
      </c>
      <c r="I278" s="29" t="s">
        <v>381</v>
      </c>
      <c r="J278" s="29" t="s">
        <v>367</v>
      </c>
      <c r="K278" s="28">
        <v>20</v>
      </c>
      <c r="L278" s="28" t="s">
        <v>58</v>
      </c>
      <c r="M278" s="72">
        <f>N278+O278+P278+Q278+R278</f>
        <v>13.339465000000001</v>
      </c>
      <c r="N278" s="72">
        <v>1.3260000000000001</v>
      </c>
      <c r="O278" s="72">
        <v>3.0519910000000001</v>
      </c>
      <c r="P278" s="72">
        <v>-0.123726</v>
      </c>
      <c r="Q278" s="72">
        <v>0</v>
      </c>
      <c r="R278" s="72">
        <v>9.0852000000000004</v>
      </c>
      <c r="S278" s="72">
        <v>952.58</v>
      </c>
      <c r="T278" s="72">
        <v>9.0852000000000004</v>
      </c>
      <c r="U278" s="72">
        <v>952.58</v>
      </c>
      <c r="V278" s="30">
        <f>T278/U278</f>
        <v>9.5374666694660812E-3</v>
      </c>
      <c r="W278" s="31">
        <v>57.7</v>
      </c>
      <c r="X278" s="90">
        <f>V278*W278</f>
        <v>0.55031182682819291</v>
      </c>
      <c r="Y278" s="90">
        <f>V278*60*1000</f>
        <v>572.24800016796485</v>
      </c>
      <c r="Z278" s="188">
        <f>Y278*W278/1000</f>
        <v>33.01870960969157</v>
      </c>
    </row>
    <row r="279" spans="1:26" ht="12.75" customHeight="1" x14ac:dyDescent="0.2">
      <c r="A279" s="186"/>
      <c r="B279" s="28">
        <v>274</v>
      </c>
      <c r="C279" s="15" t="s">
        <v>1080</v>
      </c>
      <c r="D279" s="14" t="s">
        <v>1081</v>
      </c>
      <c r="E279" s="101">
        <v>-5.4</v>
      </c>
      <c r="F279" s="102">
        <v>1.6788000000000001E-2</v>
      </c>
      <c r="G279" s="103">
        <f>F279*W279</f>
        <v>1.323011916</v>
      </c>
      <c r="H279" s="104">
        <v>655.20000000000005</v>
      </c>
      <c r="I279" s="49" t="s">
        <v>1095</v>
      </c>
      <c r="J279" s="29" t="s">
        <v>45</v>
      </c>
      <c r="K279" s="50">
        <v>30</v>
      </c>
      <c r="L279" s="28">
        <v>1974</v>
      </c>
      <c r="M279" s="72">
        <f>N279+O279+P279+Q279+R279</f>
        <v>25.218933</v>
      </c>
      <c r="N279" s="82">
        <v>2.125953</v>
      </c>
      <c r="O279" s="82">
        <v>6.2020500000000007</v>
      </c>
      <c r="P279" s="82">
        <v>1.6046999999999999E-2</v>
      </c>
      <c r="Q279" s="72">
        <v>0</v>
      </c>
      <c r="R279" s="82">
        <v>16.874883000000001</v>
      </c>
      <c r="S279" s="82">
        <v>1743.53</v>
      </c>
      <c r="T279" s="82">
        <v>16.874883000000001</v>
      </c>
      <c r="U279" s="82">
        <v>1743.53</v>
      </c>
      <c r="V279" s="30">
        <f>T279/U279</f>
        <v>9.6785733540575725E-3</v>
      </c>
      <c r="W279" s="31">
        <v>78.807000000000002</v>
      </c>
      <c r="X279" s="90">
        <f>V279*W279</f>
        <v>0.76273933031321517</v>
      </c>
      <c r="Y279" s="90">
        <f>V279*60*1000</f>
        <v>580.71440124345429</v>
      </c>
      <c r="Z279" s="188">
        <f>Y279*W279/1000</f>
        <v>45.764359818792904</v>
      </c>
    </row>
    <row r="280" spans="1:26" ht="12.75" customHeight="1" x14ac:dyDescent="0.2">
      <c r="A280" s="186"/>
      <c r="B280" s="14">
        <v>275</v>
      </c>
      <c r="C280" s="40" t="s">
        <v>279</v>
      </c>
      <c r="D280" s="97" t="s">
        <v>280</v>
      </c>
      <c r="E280" s="78">
        <v>-5.4</v>
      </c>
      <c r="F280" s="105">
        <v>9.6880000000000004E-3</v>
      </c>
      <c r="G280" s="97">
        <v>0.55000000000000004</v>
      </c>
      <c r="H280" s="92">
        <v>655.20000000000005</v>
      </c>
      <c r="I280" s="40" t="s">
        <v>295</v>
      </c>
      <c r="J280" s="40" t="s">
        <v>46</v>
      </c>
      <c r="K280" s="40">
        <v>21</v>
      </c>
      <c r="L280" s="45">
        <v>1984</v>
      </c>
      <c r="M280" s="78">
        <v>15.338505</v>
      </c>
      <c r="N280" s="78">
        <v>1.6319999999999999</v>
      </c>
      <c r="O280" s="78">
        <v>2.9920800000000001</v>
      </c>
      <c r="P280" s="43">
        <v>0.255</v>
      </c>
      <c r="Q280" s="78">
        <v>0</v>
      </c>
      <c r="R280" s="78">
        <v>10.714425</v>
      </c>
      <c r="S280" s="78">
        <v>1105.8499999999999</v>
      </c>
      <c r="T280" s="78">
        <v>10.714425</v>
      </c>
      <c r="U280" s="78">
        <v>1105.8499999999999</v>
      </c>
      <c r="V280" s="41">
        <v>9.6888592485418461E-3</v>
      </c>
      <c r="W280" s="92">
        <v>56.898000000000003</v>
      </c>
      <c r="X280" s="92">
        <v>0.55000000000000004</v>
      </c>
      <c r="Y280" s="88">
        <v>581.3315549125108</v>
      </c>
      <c r="Z280" s="187">
        <v>33.076602811412045</v>
      </c>
    </row>
    <row r="281" spans="1:26" ht="12.75" customHeight="1" x14ac:dyDescent="0.2">
      <c r="A281" s="186"/>
      <c r="B281" s="14">
        <v>276</v>
      </c>
      <c r="C281" s="15" t="s">
        <v>364</v>
      </c>
      <c r="D281" s="14" t="s">
        <v>365</v>
      </c>
      <c r="E281" s="101">
        <v>-5.52</v>
      </c>
      <c r="F281" s="102">
        <v>1.7000000000000001E-2</v>
      </c>
      <c r="G281" s="103">
        <v>0.98099999999999998</v>
      </c>
      <c r="H281" s="18">
        <v>658.56</v>
      </c>
      <c r="I281" s="29" t="s">
        <v>382</v>
      </c>
      <c r="J281" s="29" t="s">
        <v>367</v>
      </c>
      <c r="K281" s="28">
        <v>24</v>
      </c>
      <c r="L281" s="28" t="s">
        <v>58</v>
      </c>
      <c r="M281" s="72">
        <f>N281+O281+P281+Q281+R281</f>
        <v>15.154007</v>
      </c>
      <c r="N281" s="72">
        <v>1.1220000000000001</v>
      </c>
      <c r="O281" s="72">
        <v>3.0945560000000003</v>
      </c>
      <c r="P281" s="72">
        <v>-1.5249E-2</v>
      </c>
      <c r="Q281" s="72">
        <v>0</v>
      </c>
      <c r="R281" s="72">
        <v>10.9527</v>
      </c>
      <c r="S281" s="72">
        <v>1127.22</v>
      </c>
      <c r="T281" s="72">
        <v>10.9527</v>
      </c>
      <c r="U281" s="72">
        <v>1127.22</v>
      </c>
      <c r="V281" s="30">
        <f>T281/U281</f>
        <v>9.7165593229360733E-3</v>
      </c>
      <c r="W281" s="31">
        <v>57.7</v>
      </c>
      <c r="X281" s="90">
        <f>V281*W281</f>
        <v>0.56064547293341149</v>
      </c>
      <c r="Y281" s="90">
        <f>V281*60*1000</f>
        <v>582.9935593761644</v>
      </c>
      <c r="Z281" s="188">
        <f>Y281*W281/1000</f>
        <v>33.638728376004686</v>
      </c>
    </row>
    <row r="282" spans="1:26" ht="12.75" customHeight="1" x14ac:dyDescent="0.2">
      <c r="A282" s="186"/>
      <c r="B282" s="45">
        <v>277</v>
      </c>
      <c r="C282" s="40" t="s">
        <v>687</v>
      </c>
      <c r="D282" s="97" t="s">
        <v>688</v>
      </c>
      <c r="E282" s="79">
        <v>-6.6</v>
      </c>
      <c r="F282" s="98">
        <v>1.7299999999999999E-2</v>
      </c>
      <c r="G282" s="99">
        <v>1.1383399999999999</v>
      </c>
      <c r="H282" s="100">
        <v>688.80000000000007</v>
      </c>
      <c r="I282" s="46" t="s">
        <v>700</v>
      </c>
      <c r="J282" s="46" t="s">
        <v>46</v>
      </c>
      <c r="K282" s="45">
        <v>20</v>
      </c>
      <c r="L282" s="45" t="s">
        <v>58</v>
      </c>
      <c r="M282" s="43">
        <v>13.744</v>
      </c>
      <c r="N282" s="43">
        <v>1.224</v>
      </c>
      <c r="O282" s="43">
        <v>2.9769999999999999</v>
      </c>
      <c r="P282" s="43">
        <v>0</v>
      </c>
      <c r="Q282" s="43">
        <v>0</v>
      </c>
      <c r="R282" s="43">
        <v>9.5429999999999993</v>
      </c>
      <c r="S282" s="43">
        <v>981.33</v>
      </c>
      <c r="T282" s="43">
        <v>9.5429999999999993</v>
      </c>
      <c r="U282" s="43">
        <v>981.33</v>
      </c>
      <c r="V282" s="47">
        <v>9.724557488306685E-3</v>
      </c>
      <c r="W282" s="27">
        <v>65.8</v>
      </c>
      <c r="X282" s="88">
        <v>0.63987588273057983</v>
      </c>
      <c r="Y282" s="88">
        <v>583.47344929840108</v>
      </c>
      <c r="Z282" s="187">
        <v>38.392552963834788</v>
      </c>
    </row>
    <row r="283" spans="1:26" ht="12.75" customHeight="1" x14ac:dyDescent="0.2">
      <c r="A283" s="186"/>
      <c r="B283" s="28">
        <v>278</v>
      </c>
      <c r="C283" s="40" t="s">
        <v>685</v>
      </c>
      <c r="D283" s="97" t="s">
        <v>686</v>
      </c>
      <c r="E283" s="78">
        <v>-5.2</v>
      </c>
      <c r="F283" s="105">
        <v>1.9012000000000001E-2</v>
      </c>
      <c r="G283" s="99">
        <v>1.45688956</v>
      </c>
      <c r="H283" s="92">
        <v>649.6</v>
      </c>
      <c r="I283" s="46" t="s">
        <v>662</v>
      </c>
      <c r="J283" s="46" t="s">
        <v>367</v>
      </c>
      <c r="K283" s="45">
        <v>25</v>
      </c>
      <c r="L283" s="45">
        <v>1986</v>
      </c>
      <c r="M283" s="43">
        <v>18.888999999999999</v>
      </c>
      <c r="N283" s="43">
        <v>2.4798749999999998</v>
      </c>
      <c r="O283" s="43">
        <v>3.198915</v>
      </c>
      <c r="P283" s="43">
        <v>0</v>
      </c>
      <c r="Q283" s="43">
        <v>2.3778380000000001</v>
      </c>
      <c r="R283" s="43">
        <v>13.21021</v>
      </c>
      <c r="S283" s="43">
        <v>1357.01</v>
      </c>
      <c r="T283" s="79">
        <v>13.21021</v>
      </c>
      <c r="U283" s="43">
        <v>1357.01</v>
      </c>
      <c r="V283" s="47">
        <v>9.7347919322628429E-3</v>
      </c>
      <c r="W283" s="27">
        <v>76.63</v>
      </c>
      <c r="X283" s="88">
        <v>0.74597710576930165</v>
      </c>
      <c r="Y283" s="88">
        <v>584.08751593577063</v>
      </c>
      <c r="Z283" s="187">
        <v>44.758626346158103</v>
      </c>
    </row>
    <row r="284" spans="1:26" ht="12.75" customHeight="1" x14ac:dyDescent="0.2">
      <c r="A284" s="186"/>
      <c r="B284" s="14">
        <v>279</v>
      </c>
      <c r="C284" s="15" t="s">
        <v>364</v>
      </c>
      <c r="D284" s="14" t="s">
        <v>365</v>
      </c>
      <c r="E284" s="16">
        <v>-5.52</v>
      </c>
      <c r="F284" s="102">
        <v>1.7000000000000001E-2</v>
      </c>
      <c r="G284" s="103">
        <v>0.98099999999999998</v>
      </c>
      <c r="H284" s="104">
        <v>658.56</v>
      </c>
      <c r="I284" s="29" t="s">
        <v>383</v>
      </c>
      <c r="J284" s="29" t="s">
        <v>367</v>
      </c>
      <c r="K284" s="28">
        <v>44</v>
      </c>
      <c r="L284" s="28" t="s">
        <v>58</v>
      </c>
      <c r="M284" s="72">
        <f>N284+O284+P284+Q284+R284</f>
        <v>30.124273000000002</v>
      </c>
      <c r="N284" s="72">
        <v>2.7030000000000003</v>
      </c>
      <c r="O284" s="72">
        <v>4.3853730000000004</v>
      </c>
      <c r="P284" s="72">
        <v>-0.30599999999999999</v>
      </c>
      <c r="Q284" s="72">
        <v>0</v>
      </c>
      <c r="R284" s="72">
        <v>23.341900000000003</v>
      </c>
      <c r="S284" s="72">
        <v>2361.19</v>
      </c>
      <c r="T284" s="72">
        <v>23.341900000000003</v>
      </c>
      <c r="U284" s="72">
        <v>2361.19</v>
      </c>
      <c r="V284" s="30">
        <f>T284/U284</f>
        <v>9.8856508794294418E-3</v>
      </c>
      <c r="W284" s="31">
        <v>57.7</v>
      </c>
      <c r="X284" s="90">
        <f>V284*W284</f>
        <v>0.57040205574307878</v>
      </c>
      <c r="Y284" s="90">
        <f>V284*60*1000</f>
        <v>593.13905276576645</v>
      </c>
      <c r="Z284" s="188">
        <f>Y284*W284/1000</f>
        <v>34.224123344584726</v>
      </c>
    </row>
    <row r="285" spans="1:26" ht="12.75" customHeight="1" x14ac:dyDescent="0.2">
      <c r="A285" s="186"/>
      <c r="B285" s="14">
        <v>280</v>
      </c>
      <c r="C285" s="15" t="s">
        <v>1080</v>
      </c>
      <c r="D285" s="14" t="s">
        <v>1081</v>
      </c>
      <c r="E285" s="101">
        <v>-5.4</v>
      </c>
      <c r="F285" s="102">
        <v>1.6788000000000001E-2</v>
      </c>
      <c r="G285" s="103">
        <f>F285*W285</f>
        <v>1.323011916</v>
      </c>
      <c r="H285" s="104">
        <v>655.20000000000005</v>
      </c>
      <c r="I285" s="49" t="s">
        <v>1096</v>
      </c>
      <c r="J285" s="29" t="s">
        <v>45</v>
      </c>
      <c r="K285" s="50">
        <v>40</v>
      </c>
      <c r="L285" s="28">
        <v>1985</v>
      </c>
      <c r="M285" s="72">
        <f>N285+O285+P285+Q285+R285</f>
        <v>33.943883999999997</v>
      </c>
      <c r="N285" s="82">
        <v>4.1274889999999997</v>
      </c>
      <c r="O285" s="82">
        <v>7.1151199999999992</v>
      </c>
      <c r="P285" s="82">
        <v>0.10551000000000001</v>
      </c>
      <c r="Q285" s="72">
        <v>0</v>
      </c>
      <c r="R285" s="82">
        <v>22.595765</v>
      </c>
      <c r="S285" s="82">
        <v>2285.41</v>
      </c>
      <c r="T285" s="82">
        <v>22.595765</v>
      </c>
      <c r="U285" s="82">
        <v>2285.41</v>
      </c>
      <c r="V285" s="30">
        <f>T285/U285</f>
        <v>9.8869633895012285E-3</v>
      </c>
      <c r="W285" s="31">
        <v>78.807000000000002</v>
      </c>
      <c r="X285" s="90">
        <f>V285*W285</f>
        <v>0.77916192383642335</v>
      </c>
      <c r="Y285" s="90">
        <f>V285*60*1000</f>
        <v>593.21780337007363</v>
      </c>
      <c r="Z285" s="188">
        <f>Y285*W285/1000</f>
        <v>46.749715430185397</v>
      </c>
    </row>
    <row r="286" spans="1:26" ht="12.75" customHeight="1" x14ac:dyDescent="0.2">
      <c r="A286" s="186"/>
      <c r="B286" s="45">
        <v>281</v>
      </c>
      <c r="C286" s="40" t="s">
        <v>279</v>
      </c>
      <c r="D286" s="97" t="s">
        <v>280</v>
      </c>
      <c r="E286" s="78">
        <v>-5.4</v>
      </c>
      <c r="F286" s="105">
        <v>9.9489999999999995E-3</v>
      </c>
      <c r="G286" s="97">
        <v>0.56999999999999995</v>
      </c>
      <c r="H286" s="92">
        <v>655.20000000000005</v>
      </c>
      <c r="I286" s="40" t="s">
        <v>297</v>
      </c>
      <c r="J286" s="40" t="s">
        <v>46</v>
      </c>
      <c r="K286" s="40">
        <v>30</v>
      </c>
      <c r="L286" s="45">
        <v>1973</v>
      </c>
      <c r="M286" s="78">
        <v>22.42887</v>
      </c>
      <c r="N286" s="78">
        <v>2.9241670000000002</v>
      </c>
      <c r="O286" s="78">
        <v>3.8944800000000002</v>
      </c>
      <c r="P286" s="43">
        <v>-1.2</v>
      </c>
      <c r="Q286" s="78">
        <v>0</v>
      </c>
      <c r="R286" s="78">
        <v>15.610223</v>
      </c>
      <c r="S286" s="78">
        <v>1568.94</v>
      </c>
      <c r="T286" s="78">
        <v>15.610223</v>
      </c>
      <c r="U286" s="78">
        <v>1568.94</v>
      </c>
      <c r="V286" s="41">
        <v>9.9495347177074953E-3</v>
      </c>
      <c r="W286" s="92">
        <v>56.898000000000003</v>
      </c>
      <c r="X286" s="92">
        <v>0.56999999999999995</v>
      </c>
      <c r="Y286" s="88">
        <v>596.97208306244977</v>
      </c>
      <c r="Z286" s="187">
        <v>33.96651758208727</v>
      </c>
    </row>
    <row r="287" spans="1:26" ht="12.75" customHeight="1" x14ac:dyDescent="0.2">
      <c r="A287" s="186"/>
      <c r="B287" s="28">
        <v>282</v>
      </c>
      <c r="C287" s="40" t="s">
        <v>279</v>
      </c>
      <c r="D287" s="97" t="s">
        <v>280</v>
      </c>
      <c r="E287" s="78">
        <v>-5.4</v>
      </c>
      <c r="F287" s="105">
        <v>9.9810000000000003E-3</v>
      </c>
      <c r="G287" s="97">
        <v>0.56999999999999995</v>
      </c>
      <c r="H287" s="92">
        <v>655.20000000000005</v>
      </c>
      <c r="I287" s="40" t="s">
        <v>299</v>
      </c>
      <c r="J287" s="40" t="s">
        <v>282</v>
      </c>
      <c r="K287" s="40">
        <v>36</v>
      </c>
      <c r="L287" s="45">
        <v>1984</v>
      </c>
      <c r="M287" s="78">
        <v>34.139614000000002</v>
      </c>
      <c r="N287" s="78">
        <v>3.7536</v>
      </c>
      <c r="O287" s="78">
        <v>7.9306200000000002</v>
      </c>
      <c r="P287" s="43">
        <v>-0.74399999999999999</v>
      </c>
      <c r="Q287" s="78">
        <v>0</v>
      </c>
      <c r="R287" s="78">
        <v>22.455393999999998</v>
      </c>
      <c r="S287" s="78">
        <v>2249.61</v>
      </c>
      <c r="T287" s="78">
        <v>22.455393999999998</v>
      </c>
      <c r="U287" s="78">
        <v>2249.61</v>
      </c>
      <c r="V287" s="41">
        <v>9.9819053080311693E-3</v>
      </c>
      <c r="W287" s="92">
        <v>56.898000000000003</v>
      </c>
      <c r="X287" s="92">
        <v>0.56999999999999995</v>
      </c>
      <c r="Y287" s="88">
        <v>598.91431848187017</v>
      </c>
      <c r="Z287" s="187">
        <v>34.077026892981451</v>
      </c>
    </row>
    <row r="288" spans="1:26" ht="12.75" customHeight="1" x14ac:dyDescent="0.2">
      <c r="A288" s="186"/>
      <c r="B288" s="14">
        <v>283</v>
      </c>
      <c r="C288" s="15" t="s">
        <v>1080</v>
      </c>
      <c r="D288" s="14" t="s">
        <v>1081</v>
      </c>
      <c r="E288" s="101">
        <v>-5.4</v>
      </c>
      <c r="F288" s="102">
        <v>1.6788000000000001E-2</v>
      </c>
      <c r="G288" s="103">
        <f>F288*W288</f>
        <v>1.323011916</v>
      </c>
      <c r="H288" s="104">
        <v>655.20000000000005</v>
      </c>
      <c r="I288" s="49" t="s">
        <v>1097</v>
      </c>
      <c r="J288" s="29" t="s">
        <v>45</v>
      </c>
      <c r="K288" s="50">
        <v>51</v>
      </c>
      <c r="L288" s="28">
        <v>1973</v>
      </c>
      <c r="M288" s="72">
        <f>N288+O288+P288+Q288+R288</f>
        <v>40.254873000000003</v>
      </c>
      <c r="N288" s="82">
        <v>3.5312190000000001</v>
      </c>
      <c r="O288" s="82">
        <v>10.219392000000001</v>
      </c>
      <c r="P288" s="82">
        <v>-1.2218E-2</v>
      </c>
      <c r="Q288" s="72">
        <v>0</v>
      </c>
      <c r="R288" s="82">
        <v>26.516480000000001</v>
      </c>
      <c r="S288" s="82">
        <v>2653.29</v>
      </c>
      <c r="T288" s="82">
        <v>26.516480000000001</v>
      </c>
      <c r="U288" s="82">
        <v>2653.29</v>
      </c>
      <c r="V288" s="30">
        <f>T288/U288</f>
        <v>9.9938114567197714E-3</v>
      </c>
      <c r="W288" s="31">
        <v>78.807000000000002</v>
      </c>
      <c r="X288" s="90">
        <f>V288*W288</f>
        <v>0.78758229946971503</v>
      </c>
      <c r="Y288" s="90">
        <f>V288*60*1000</f>
        <v>599.62868740318629</v>
      </c>
      <c r="Z288" s="188">
        <f>Y288*W288/1000</f>
        <v>47.254937968182901</v>
      </c>
    </row>
    <row r="289" spans="1:26" ht="12.75" customHeight="1" x14ac:dyDescent="0.2">
      <c r="A289" s="186"/>
      <c r="B289" s="14">
        <v>284</v>
      </c>
      <c r="C289" s="15" t="s">
        <v>364</v>
      </c>
      <c r="D289" s="14" t="s">
        <v>365</v>
      </c>
      <c r="E289" s="16">
        <v>-5.52</v>
      </c>
      <c r="F289" s="102">
        <v>1.7000000000000001E-2</v>
      </c>
      <c r="G289" s="103">
        <v>0.98099999999999998</v>
      </c>
      <c r="H289" s="18">
        <v>658.56</v>
      </c>
      <c r="I289" s="29" t="s">
        <v>384</v>
      </c>
      <c r="J289" s="29" t="s">
        <v>367</v>
      </c>
      <c r="K289" s="28">
        <v>53</v>
      </c>
      <c r="L289" s="28" t="s">
        <v>58</v>
      </c>
      <c r="M289" s="72">
        <f>N289+O289+P289+Q289+R289</f>
        <v>33.655923000000001</v>
      </c>
      <c r="N289" s="72">
        <v>2.6520000000000001</v>
      </c>
      <c r="O289" s="72">
        <v>5.874123</v>
      </c>
      <c r="P289" s="72">
        <v>-5.0999999999999997E-2</v>
      </c>
      <c r="Q289" s="72">
        <v>0</v>
      </c>
      <c r="R289" s="72">
        <v>25.180800000000001</v>
      </c>
      <c r="S289" s="72">
        <v>2517.62</v>
      </c>
      <c r="T289" s="72">
        <v>25.180800000000001</v>
      </c>
      <c r="U289" s="72">
        <v>2517.62</v>
      </c>
      <c r="V289" s="30">
        <f>T289/U289</f>
        <v>1.0001827122441036E-2</v>
      </c>
      <c r="W289" s="31">
        <v>57.7</v>
      </c>
      <c r="X289" s="90">
        <f>V289*W289</f>
        <v>0.57710542496484785</v>
      </c>
      <c r="Y289" s="90">
        <f>V289*60*1000</f>
        <v>600.10962734646216</v>
      </c>
      <c r="Z289" s="188">
        <f>Y289*W289/1000</f>
        <v>34.626325497890868</v>
      </c>
    </row>
    <row r="290" spans="1:26" ht="12.75" customHeight="1" x14ac:dyDescent="0.2">
      <c r="A290" s="186"/>
      <c r="B290" s="45">
        <v>285</v>
      </c>
      <c r="C290" s="40" t="s">
        <v>685</v>
      </c>
      <c r="D290" s="97" t="s">
        <v>686</v>
      </c>
      <c r="E290" s="78">
        <v>-5.2</v>
      </c>
      <c r="F290" s="105">
        <v>1.9012000000000001E-2</v>
      </c>
      <c r="G290" s="99">
        <v>1.45688956</v>
      </c>
      <c r="H290" s="92">
        <v>649.6</v>
      </c>
      <c r="I290" s="46" t="s">
        <v>663</v>
      </c>
      <c r="J290" s="46" t="s">
        <v>367</v>
      </c>
      <c r="K290" s="45">
        <v>9</v>
      </c>
      <c r="L290" s="45">
        <v>2006</v>
      </c>
      <c r="M290" s="43">
        <v>11.496</v>
      </c>
      <c r="N290" s="43">
        <v>0.61199999999999999</v>
      </c>
      <c r="O290" s="43">
        <v>2.0027720000000002</v>
      </c>
      <c r="P290" s="43">
        <v>0</v>
      </c>
      <c r="Q290" s="43">
        <v>0</v>
      </c>
      <c r="R290" s="43">
        <v>8.8812280000000001</v>
      </c>
      <c r="S290" s="43">
        <v>887.8</v>
      </c>
      <c r="T290" s="79">
        <v>5.6082383885559812</v>
      </c>
      <c r="U290" s="43">
        <v>560.62</v>
      </c>
      <c r="V290" s="47">
        <v>1.0003635954043704E-2</v>
      </c>
      <c r="W290" s="27">
        <v>76.63</v>
      </c>
      <c r="X290" s="88">
        <v>0.766578623158369</v>
      </c>
      <c r="Y290" s="88">
        <v>600.21815724262217</v>
      </c>
      <c r="Z290" s="187">
        <v>45.994717389502135</v>
      </c>
    </row>
    <row r="291" spans="1:26" ht="12.75" customHeight="1" x14ac:dyDescent="0.2">
      <c r="A291" s="186"/>
      <c r="B291" s="28">
        <v>286</v>
      </c>
      <c r="C291" s="40" t="s">
        <v>279</v>
      </c>
      <c r="D291" s="97" t="s">
        <v>280</v>
      </c>
      <c r="E291" s="78">
        <v>-5.4</v>
      </c>
      <c r="F291" s="105">
        <v>1.0028E-2</v>
      </c>
      <c r="G291" s="97">
        <v>0.56999999999999995</v>
      </c>
      <c r="H291" s="92">
        <v>655.20000000000005</v>
      </c>
      <c r="I291" s="40" t="s">
        <v>296</v>
      </c>
      <c r="J291" s="40" t="s">
        <v>282</v>
      </c>
      <c r="K291" s="40">
        <v>30</v>
      </c>
      <c r="L291" s="45">
        <v>1974</v>
      </c>
      <c r="M291" s="78">
        <v>21.062847999999999</v>
      </c>
      <c r="N291" s="78">
        <v>2.5378379999999998</v>
      </c>
      <c r="O291" s="78">
        <v>2.5623</v>
      </c>
      <c r="P291" s="43">
        <v>0.26700000000000002</v>
      </c>
      <c r="Q291" s="78">
        <v>0</v>
      </c>
      <c r="R291" s="78">
        <v>15.96271</v>
      </c>
      <c r="S291" s="78">
        <v>1591.77</v>
      </c>
      <c r="T291" s="78">
        <v>15.96271</v>
      </c>
      <c r="U291" s="78">
        <v>1591.77</v>
      </c>
      <c r="V291" s="41">
        <v>1.0028276698266709E-2</v>
      </c>
      <c r="W291" s="92">
        <v>56.898000000000003</v>
      </c>
      <c r="X291" s="92">
        <v>0.56999999999999995</v>
      </c>
      <c r="Y291" s="88">
        <v>601.69660189600256</v>
      </c>
      <c r="Z291" s="187">
        <v>34.235333254678757</v>
      </c>
    </row>
    <row r="292" spans="1:26" ht="12.75" customHeight="1" x14ac:dyDescent="0.2">
      <c r="A292" s="186"/>
      <c r="B292" s="14">
        <v>287</v>
      </c>
      <c r="C292" s="40" t="s">
        <v>687</v>
      </c>
      <c r="D292" s="97" t="s">
        <v>688</v>
      </c>
      <c r="E292" s="79">
        <v>-6.6</v>
      </c>
      <c r="F292" s="98">
        <v>1.7299999999999999E-2</v>
      </c>
      <c r="G292" s="99">
        <v>1.1383399999999999</v>
      </c>
      <c r="H292" s="100">
        <v>688.80000000000007</v>
      </c>
      <c r="I292" s="46" t="s">
        <v>701</v>
      </c>
      <c r="J292" s="46" t="s">
        <v>46</v>
      </c>
      <c r="K292" s="45">
        <v>19</v>
      </c>
      <c r="L292" s="45" t="s">
        <v>58</v>
      </c>
      <c r="M292" s="43">
        <v>14.074</v>
      </c>
      <c r="N292" s="43">
        <v>1.53</v>
      </c>
      <c r="O292" s="43">
        <v>2.653</v>
      </c>
      <c r="P292" s="43">
        <v>0</v>
      </c>
      <c r="Q292" s="43">
        <v>0</v>
      </c>
      <c r="R292" s="43">
        <v>9.891</v>
      </c>
      <c r="S292" s="43">
        <v>986.21</v>
      </c>
      <c r="T292" s="43">
        <v>9.891</v>
      </c>
      <c r="U292" s="43">
        <v>986.21</v>
      </c>
      <c r="V292" s="47">
        <v>1.0029304103588484E-2</v>
      </c>
      <c r="W292" s="27">
        <v>65.8</v>
      </c>
      <c r="X292" s="88">
        <v>0.65992821001612223</v>
      </c>
      <c r="Y292" s="88">
        <v>601.7582462153091</v>
      </c>
      <c r="Z292" s="187">
        <v>39.59569260096734</v>
      </c>
    </row>
    <row r="293" spans="1:26" ht="12.75" customHeight="1" x14ac:dyDescent="0.2">
      <c r="A293" s="186"/>
      <c r="B293" s="14">
        <v>288</v>
      </c>
      <c r="C293" s="15" t="s">
        <v>1080</v>
      </c>
      <c r="D293" s="14" t="s">
        <v>1081</v>
      </c>
      <c r="E293" s="101">
        <v>-5.4</v>
      </c>
      <c r="F293" s="102">
        <v>1.6788000000000001E-2</v>
      </c>
      <c r="G293" s="103">
        <f>F293*W293</f>
        <v>1.323011916</v>
      </c>
      <c r="H293" s="104">
        <v>655.20000000000005</v>
      </c>
      <c r="I293" s="49" t="s">
        <v>1098</v>
      </c>
      <c r="J293" s="29" t="s">
        <v>45</v>
      </c>
      <c r="K293" s="50">
        <v>45</v>
      </c>
      <c r="L293" s="28">
        <v>1977</v>
      </c>
      <c r="M293" s="72">
        <f>N293+O293+P293+Q293+R293</f>
        <v>36.407904000000002</v>
      </c>
      <c r="N293" s="82">
        <v>3.858384</v>
      </c>
      <c r="O293" s="82">
        <v>10.614510000000001</v>
      </c>
      <c r="P293" s="82">
        <v>9.9218000000000001E-2</v>
      </c>
      <c r="Q293" s="72">
        <v>0</v>
      </c>
      <c r="R293" s="82">
        <v>21.835792000000001</v>
      </c>
      <c r="S293" s="82">
        <v>2173.84</v>
      </c>
      <c r="T293" s="82">
        <v>21.835792000000001</v>
      </c>
      <c r="U293" s="82">
        <v>2173.84</v>
      </c>
      <c r="V293" s="30">
        <f>T293/U293</f>
        <v>1.0044801825341331E-2</v>
      </c>
      <c r="W293" s="31">
        <v>78.807000000000002</v>
      </c>
      <c r="X293" s="90">
        <f>V293*W293</f>
        <v>0.79160069744967432</v>
      </c>
      <c r="Y293" s="90">
        <f>V293*60*1000</f>
        <v>602.68810952047977</v>
      </c>
      <c r="Z293" s="188">
        <f>Y293*W293/1000</f>
        <v>47.496041846980447</v>
      </c>
    </row>
    <row r="294" spans="1:26" ht="12.75" customHeight="1" x14ac:dyDescent="0.2">
      <c r="A294" s="186"/>
      <c r="B294" s="45">
        <v>289</v>
      </c>
      <c r="C294" s="40" t="s">
        <v>279</v>
      </c>
      <c r="D294" s="97" t="s">
        <v>280</v>
      </c>
      <c r="E294" s="78">
        <v>-5.4</v>
      </c>
      <c r="F294" s="105">
        <v>1.0069E-2</v>
      </c>
      <c r="G294" s="97">
        <v>0.56999999999999995</v>
      </c>
      <c r="H294" s="92">
        <v>655.20000000000005</v>
      </c>
      <c r="I294" s="40" t="s">
        <v>298</v>
      </c>
      <c r="J294" s="40" t="s">
        <v>282</v>
      </c>
      <c r="K294" s="40">
        <v>38</v>
      </c>
      <c r="L294" s="45">
        <v>1993</v>
      </c>
      <c r="M294" s="78">
        <v>33.686520999999999</v>
      </c>
      <c r="N294" s="78">
        <v>4.9045079999999999</v>
      </c>
      <c r="O294" s="78">
        <v>6.0522</v>
      </c>
      <c r="P294" s="43">
        <v>-0.314</v>
      </c>
      <c r="Q294" s="78">
        <v>0</v>
      </c>
      <c r="R294" s="78">
        <v>22.729813</v>
      </c>
      <c r="S294" s="78">
        <v>2257.36</v>
      </c>
      <c r="T294" s="78">
        <v>22.729813</v>
      </c>
      <c r="U294" s="78">
        <v>2257.36</v>
      </c>
      <c r="V294" s="41">
        <v>1.0069201633766877E-2</v>
      </c>
      <c r="W294" s="92">
        <v>56.898000000000003</v>
      </c>
      <c r="X294" s="92">
        <v>0.56999999999999995</v>
      </c>
      <c r="Y294" s="88">
        <v>604.15209802601271</v>
      </c>
      <c r="Z294" s="187">
        <v>34.375046073484071</v>
      </c>
    </row>
    <row r="295" spans="1:26" ht="12.75" customHeight="1" x14ac:dyDescent="0.2">
      <c r="A295" s="186"/>
      <c r="B295" s="28">
        <v>290</v>
      </c>
      <c r="C295" s="106" t="s">
        <v>813</v>
      </c>
      <c r="D295" s="14" t="s">
        <v>814</v>
      </c>
      <c r="E295" s="16">
        <v>-6.5</v>
      </c>
      <c r="F295" s="102">
        <v>2.14617E-2</v>
      </c>
      <c r="G295" s="103">
        <v>1.27</v>
      </c>
      <c r="H295" s="18">
        <v>686</v>
      </c>
      <c r="I295" s="29" t="s">
        <v>822</v>
      </c>
      <c r="J295" s="29" t="s">
        <v>818</v>
      </c>
      <c r="K295" s="28">
        <v>12</v>
      </c>
      <c r="L295" s="28">
        <v>1963</v>
      </c>
      <c r="M295" s="72">
        <f>SUM(N295+O295+P295+Q295+R295)</f>
        <v>7.9</v>
      </c>
      <c r="N295" s="72">
        <v>0.7</v>
      </c>
      <c r="O295" s="72">
        <v>1.8</v>
      </c>
      <c r="P295" s="72">
        <v>0</v>
      </c>
      <c r="Q295" s="72">
        <v>1</v>
      </c>
      <c r="R295" s="72">
        <v>4.4000000000000004</v>
      </c>
      <c r="S295" s="72">
        <v>533.91999999999996</v>
      </c>
      <c r="T295" s="72">
        <v>5.4</v>
      </c>
      <c r="U295" s="72">
        <v>533.91999999999996</v>
      </c>
      <c r="V295" s="30">
        <f>T295/U295</f>
        <v>1.0113874737788435E-2</v>
      </c>
      <c r="W295" s="31">
        <v>59.405000000000001</v>
      </c>
      <c r="X295" s="90">
        <f>V295*W295</f>
        <v>0.60081472879832198</v>
      </c>
      <c r="Y295" s="90">
        <f>V295*60*1000</f>
        <v>606.83248426730609</v>
      </c>
      <c r="Z295" s="188">
        <f>Y295*W295/1000</f>
        <v>36.048883727899316</v>
      </c>
    </row>
    <row r="296" spans="1:26" ht="12.75" customHeight="1" x14ac:dyDescent="0.2">
      <c r="A296" s="186"/>
      <c r="B296" s="14">
        <v>291</v>
      </c>
      <c r="C296" s="40" t="s">
        <v>279</v>
      </c>
      <c r="D296" s="97" t="s">
        <v>280</v>
      </c>
      <c r="E296" s="78">
        <v>-5.4</v>
      </c>
      <c r="F296" s="105">
        <v>1.0252000000000001E-2</v>
      </c>
      <c r="G296" s="97">
        <v>0.57999999999999996</v>
      </c>
      <c r="H296" s="92">
        <v>655.20000000000005</v>
      </c>
      <c r="I296" s="40" t="s">
        <v>300</v>
      </c>
      <c r="J296" s="40" t="s">
        <v>282</v>
      </c>
      <c r="K296" s="40">
        <v>60</v>
      </c>
      <c r="L296" s="45">
        <v>1981</v>
      </c>
      <c r="M296" s="78">
        <v>50.187159999999999</v>
      </c>
      <c r="N296" s="78">
        <v>4.6271550000000001</v>
      </c>
      <c r="O296" s="78">
        <v>12.51192</v>
      </c>
      <c r="P296" s="43">
        <v>-0.19</v>
      </c>
      <c r="Q296" s="78">
        <v>0</v>
      </c>
      <c r="R296" s="78">
        <v>33.048085</v>
      </c>
      <c r="S296" s="78">
        <v>3223.29</v>
      </c>
      <c r="T296" s="78">
        <v>33.048085</v>
      </c>
      <c r="U296" s="78">
        <v>3223.29</v>
      </c>
      <c r="V296" s="41">
        <v>1.0252904640910374E-2</v>
      </c>
      <c r="W296" s="92">
        <v>56.898000000000003</v>
      </c>
      <c r="X296" s="92">
        <v>0.57999999999999996</v>
      </c>
      <c r="Y296" s="88">
        <v>615.17427845462237</v>
      </c>
      <c r="Z296" s="187">
        <v>35.002186095511107</v>
      </c>
    </row>
    <row r="297" spans="1:26" ht="12.75" customHeight="1" x14ac:dyDescent="0.2">
      <c r="A297" s="186"/>
      <c r="B297" s="14">
        <v>292</v>
      </c>
      <c r="C297" s="15" t="s">
        <v>364</v>
      </c>
      <c r="D297" s="14" t="s">
        <v>365</v>
      </c>
      <c r="E297" s="16">
        <v>-5.52</v>
      </c>
      <c r="F297" s="102">
        <v>1.7000000000000001E-2</v>
      </c>
      <c r="G297" s="103">
        <v>0.98099999999999998</v>
      </c>
      <c r="H297" s="18">
        <v>658.56</v>
      </c>
      <c r="I297" s="29" t="s">
        <v>385</v>
      </c>
      <c r="J297" s="29" t="s">
        <v>367</v>
      </c>
      <c r="K297" s="28">
        <v>45</v>
      </c>
      <c r="L297" s="28" t="s">
        <v>58</v>
      </c>
      <c r="M297" s="72">
        <f>N297+O297+P297+Q297+R297</f>
        <v>34.502003000000002</v>
      </c>
      <c r="N297" s="72">
        <v>3.5189999999999997</v>
      </c>
      <c r="O297" s="72">
        <v>7.1133320000000007</v>
      </c>
      <c r="P297" s="72">
        <v>0</v>
      </c>
      <c r="Q297" s="72">
        <v>0</v>
      </c>
      <c r="R297" s="72">
        <v>23.869671</v>
      </c>
      <c r="S297" s="72">
        <v>2327.66</v>
      </c>
      <c r="T297" s="72">
        <v>23.869671</v>
      </c>
      <c r="U297" s="72">
        <v>2327.66</v>
      </c>
      <c r="V297" s="30">
        <f>T297/U297</f>
        <v>1.0254792796198758E-2</v>
      </c>
      <c r="W297" s="31">
        <v>57.7</v>
      </c>
      <c r="X297" s="90">
        <f>V297*W297</f>
        <v>0.59170154434066835</v>
      </c>
      <c r="Y297" s="90">
        <f>V297*60*1000</f>
        <v>615.28756777192552</v>
      </c>
      <c r="Z297" s="188">
        <f>Y297*W297/1000</f>
        <v>35.502092660440105</v>
      </c>
    </row>
    <row r="298" spans="1:26" ht="12.75" customHeight="1" x14ac:dyDescent="0.2">
      <c r="A298" s="186"/>
      <c r="B298" s="45">
        <v>293</v>
      </c>
      <c r="C298" s="40" t="s">
        <v>685</v>
      </c>
      <c r="D298" s="97" t="s">
        <v>686</v>
      </c>
      <c r="E298" s="78">
        <v>-5.2</v>
      </c>
      <c r="F298" s="105">
        <v>1.9012000000000001E-2</v>
      </c>
      <c r="G298" s="99">
        <v>1.45688956</v>
      </c>
      <c r="H298" s="92">
        <v>649.6</v>
      </c>
      <c r="I298" s="46" t="s">
        <v>664</v>
      </c>
      <c r="J298" s="46" t="s">
        <v>367</v>
      </c>
      <c r="K298" s="45">
        <v>32</v>
      </c>
      <c r="L298" s="45">
        <v>1962</v>
      </c>
      <c r="M298" s="43">
        <v>19.742000000000001</v>
      </c>
      <c r="N298" s="43">
        <v>2.9833980000000002</v>
      </c>
      <c r="O298" s="43">
        <v>2.6384059999999998</v>
      </c>
      <c r="P298" s="43">
        <v>0</v>
      </c>
      <c r="Q298" s="43">
        <v>2.5416340000000002</v>
      </c>
      <c r="R298" s="43">
        <v>14.120196</v>
      </c>
      <c r="S298" s="43">
        <v>1376.68</v>
      </c>
      <c r="T298" s="79">
        <v>14.120196</v>
      </c>
      <c r="U298" s="43">
        <v>1376.68</v>
      </c>
      <c r="V298" s="47">
        <v>1.0256701630008426E-2</v>
      </c>
      <c r="W298" s="27">
        <v>76.63</v>
      </c>
      <c r="X298" s="88">
        <v>0.78597104590754563</v>
      </c>
      <c r="Y298" s="88">
        <v>615.40209780050554</v>
      </c>
      <c r="Z298" s="187">
        <v>47.158262754452736</v>
      </c>
    </row>
    <row r="299" spans="1:26" ht="12.75" customHeight="1" x14ac:dyDescent="0.2">
      <c r="A299" s="186"/>
      <c r="B299" s="28">
        <v>294</v>
      </c>
      <c r="C299" s="40" t="s">
        <v>279</v>
      </c>
      <c r="D299" s="97" t="s">
        <v>280</v>
      </c>
      <c r="E299" s="78">
        <v>-5.4</v>
      </c>
      <c r="F299" s="105">
        <v>1.0264000000000001E-2</v>
      </c>
      <c r="G299" s="97">
        <v>0.57999999999999996</v>
      </c>
      <c r="H299" s="92">
        <v>655.20000000000005</v>
      </c>
      <c r="I299" s="40" t="s">
        <v>301</v>
      </c>
      <c r="J299" s="40" t="s">
        <v>282</v>
      </c>
      <c r="K299" s="40">
        <v>10</v>
      </c>
      <c r="L299" s="45">
        <v>1999</v>
      </c>
      <c r="M299" s="78">
        <v>12.952500000000001</v>
      </c>
      <c r="N299" s="78">
        <v>0</v>
      </c>
      <c r="O299" s="78">
        <v>0</v>
      </c>
      <c r="P299" s="43">
        <v>0</v>
      </c>
      <c r="Q299" s="78">
        <v>0</v>
      </c>
      <c r="R299" s="78">
        <v>12.952500000000001</v>
      </c>
      <c r="S299" s="78">
        <v>1261.9000000000001</v>
      </c>
      <c r="T299" s="78">
        <v>12.952500000000001</v>
      </c>
      <c r="U299" s="78">
        <v>1261.9000000000001</v>
      </c>
      <c r="V299" s="87">
        <v>1.0264284016166098E-2</v>
      </c>
      <c r="W299" s="92">
        <v>56.898000000000003</v>
      </c>
      <c r="X299" s="92">
        <v>0.57999999999999996</v>
      </c>
      <c r="Y299" s="88">
        <v>615.85704096996585</v>
      </c>
      <c r="Z299" s="187">
        <v>35.041033917109118</v>
      </c>
    </row>
    <row r="300" spans="1:26" ht="12.75" customHeight="1" x14ac:dyDescent="0.2">
      <c r="A300" s="186"/>
      <c r="B300" s="14">
        <v>295</v>
      </c>
      <c r="C300" s="40" t="s">
        <v>570</v>
      </c>
      <c r="D300" s="97" t="s">
        <v>571</v>
      </c>
      <c r="E300" s="78">
        <v>-5.8</v>
      </c>
      <c r="F300" s="98">
        <v>1.9769999999999999E-2</v>
      </c>
      <c r="G300" s="99">
        <v>1.2801075</v>
      </c>
      <c r="H300" s="92">
        <v>666.4</v>
      </c>
      <c r="I300" s="46" t="s">
        <v>576</v>
      </c>
      <c r="J300" s="46" t="s">
        <v>575</v>
      </c>
      <c r="K300" s="45">
        <v>24</v>
      </c>
      <c r="L300" s="45" t="s">
        <v>573</v>
      </c>
      <c r="M300" s="43">
        <v>13.091000000000001</v>
      </c>
      <c r="N300" s="43">
        <v>1.2989999999999999</v>
      </c>
      <c r="O300" s="43">
        <v>0.78100000000000003</v>
      </c>
      <c r="P300" s="43">
        <v>-8.1000000000000003E-2</v>
      </c>
      <c r="Q300" s="43"/>
      <c r="R300" s="43">
        <v>11.092000000000001</v>
      </c>
      <c r="S300" s="43">
        <v>1073.72</v>
      </c>
      <c r="T300" s="43">
        <v>11.092000000000001</v>
      </c>
      <c r="U300" s="43">
        <v>1073.72</v>
      </c>
      <c r="V300" s="47">
        <v>1.0330439965726633E-2</v>
      </c>
      <c r="W300" s="27">
        <v>64.75</v>
      </c>
      <c r="X300" s="88">
        <v>0.66889598778079951</v>
      </c>
      <c r="Y300" s="88">
        <v>619.82639794359795</v>
      </c>
      <c r="Z300" s="187">
        <v>40.133759266847967</v>
      </c>
    </row>
    <row r="301" spans="1:26" ht="12.75" customHeight="1" x14ac:dyDescent="0.2">
      <c r="A301" s="186"/>
      <c r="B301" s="14">
        <v>296</v>
      </c>
      <c r="C301" s="40" t="s">
        <v>878</v>
      </c>
      <c r="D301" s="97" t="s">
        <v>879</v>
      </c>
      <c r="E301" s="79">
        <v>-6.1</v>
      </c>
      <c r="F301" s="98">
        <v>1.7999999999999999E-2</v>
      </c>
      <c r="G301" s="99">
        <v>1.274</v>
      </c>
      <c r="H301" s="100">
        <v>646.79999999999995</v>
      </c>
      <c r="I301" s="46" t="s">
        <v>888</v>
      </c>
      <c r="J301" s="46" t="s">
        <v>46</v>
      </c>
      <c r="K301" s="45">
        <v>44</v>
      </c>
      <c r="L301" s="45">
        <v>1970</v>
      </c>
      <c r="M301" s="43">
        <v>35.110999999999997</v>
      </c>
      <c r="N301" s="43">
        <v>3.8</v>
      </c>
      <c r="O301" s="43">
        <v>10.34</v>
      </c>
      <c r="P301" s="43">
        <v>-0.44</v>
      </c>
      <c r="Q301" s="43"/>
      <c r="R301" s="43">
        <v>21.09</v>
      </c>
      <c r="S301" s="43">
        <v>2033.99</v>
      </c>
      <c r="T301" s="43">
        <v>21.09</v>
      </c>
      <c r="U301" s="43">
        <v>2033.99</v>
      </c>
      <c r="V301" s="47">
        <v>1.0368782540720456E-2</v>
      </c>
      <c r="W301" s="27">
        <v>70.959999999999994</v>
      </c>
      <c r="X301" s="88">
        <v>0.73576880908952347</v>
      </c>
      <c r="Y301" s="88">
        <v>622.12695244322731</v>
      </c>
      <c r="Z301" s="187">
        <v>44.146128545371411</v>
      </c>
    </row>
    <row r="302" spans="1:26" ht="12.75" customHeight="1" x14ac:dyDescent="0.2">
      <c r="A302" s="186"/>
      <c r="B302" s="45">
        <v>297</v>
      </c>
      <c r="C302" s="40" t="s">
        <v>685</v>
      </c>
      <c r="D302" s="97" t="s">
        <v>686</v>
      </c>
      <c r="E302" s="78">
        <v>-5.2</v>
      </c>
      <c r="F302" s="105">
        <v>1.9012000000000001E-2</v>
      </c>
      <c r="G302" s="99">
        <v>1.45688956</v>
      </c>
      <c r="H302" s="92">
        <v>649.6</v>
      </c>
      <c r="I302" s="46" t="s">
        <v>665</v>
      </c>
      <c r="J302" s="46" t="s">
        <v>647</v>
      </c>
      <c r="K302" s="45">
        <v>30</v>
      </c>
      <c r="L302" s="45">
        <v>1986</v>
      </c>
      <c r="M302" s="43">
        <v>21.713000000000001</v>
      </c>
      <c r="N302" s="43">
        <v>2.4024570000000001</v>
      </c>
      <c r="O302" s="43">
        <v>6.4140360000000003</v>
      </c>
      <c r="P302" s="43">
        <v>0</v>
      </c>
      <c r="Q302" s="43">
        <v>2.3213699999999999</v>
      </c>
      <c r="R302" s="43">
        <v>12.896507000000003</v>
      </c>
      <c r="S302" s="43">
        <v>1237.3</v>
      </c>
      <c r="T302" s="79">
        <v>12.896507000000005</v>
      </c>
      <c r="U302" s="43">
        <v>1237.3</v>
      </c>
      <c r="V302" s="47">
        <v>1.0423104340095373E-2</v>
      </c>
      <c r="W302" s="27">
        <v>76.63</v>
      </c>
      <c r="X302" s="88">
        <v>0.79872248558150838</v>
      </c>
      <c r="Y302" s="88">
        <v>625.38626040572228</v>
      </c>
      <c r="Z302" s="187">
        <v>47.923349134890493</v>
      </c>
    </row>
    <row r="303" spans="1:26" ht="12.75" customHeight="1" x14ac:dyDescent="0.2">
      <c r="A303" s="186"/>
      <c r="B303" s="28">
        <v>298</v>
      </c>
      <c r="C303" s="106" t="s">
        <v>813</v>
      </c>
      <c r="D303" s="14" t="s">
        <v>814</v>
      </c>
      <c r="E303" s="16">
        <v>-6.5</v>
      </c>
      <c r="F303" s="102">
        <v>2.14617E-2</v>
      </c>
      <c r="G303" s="103">
        <v>1.27</v>
      </c>
      <c r="H303" s="18">
        <v>686</v>
      </c>
      <c r="I303" s="29" t="s">
        <v>820</v>
      </c>
      <c r="J303" s="29" t="s">
        <v>818</v>
      </c>
      <c r="K303" s="28">
        <v>24</v>
      </c>
      <c r="L303" s="28">
        <v>1963</v>
      </c>
      <c r="M303" s="72">
        <f>SUM(N303+O303+P303+Q303+R303)</f>
        <v>15.899999999999999</v>
      </c>
      <c r="N303" s="72">
        <v>2.1</v>
      </c>
      <c r="O303" s="72">
        <v>3.5</v>
      </c>
      <c r="P303" s="72">
        <v>-0.9</v>
      </c>
      <c r="Q303" s="72">
        <v>2</v>
      </c>
      <c r="R303" s="72">
        <v>9.1999999999999993</v>
      </c>
      <c r="S303" s="72">
        <v>1076.67</v>
      </c>
      <c r="T303" s="72">
        <v>8.9</v>
      </c>
      <c r="U303" s="72">
        <v>851.97</v>
      </c>
      <c r="V303" s="30">
        <f>T303/U303</f>
        <v>1.044637721985516E-2</v>
      </c>
      <c r="W303" s="31">
        <v>59.405000000000001</v>
      </c>
      <c r="X303" s="90">
        <f>V303*W303</f>
        <v>0.62056703874549579</v>
      </c>
      <c r="Y303" s="90">
        <f>V303*60*1000</f>
        <v>626.78263319130951</v>
      </c>
      <c r="Z303" s="188">
        <f>Y303*W303/1000</f>
        <v>37.234022324729743</v>
      </c>
    </row>
    <row r="304" spans="1:26" ht="12.75" customHeight="1" x14ac:dyDescent="0.2">
      <c r="A304" s="186"/>
      <c r="B304" s="14">
        <v>299</v>
      </c>
      <c r="C304" s="40" t="s">
        <v>105</v>
      </c>
      <c r="D304" s="97" t="s">
        <v>106</v>
      </c>
      <c r="E304" s="79">
        <v>-5.8</v>
      </c>
      <c r="F304" s="98">
        <v>0.02</v>
      </c>
      <c r="G304" s="99">
        <v>1.226</v>
      </c>
      <c r="H304" s="100">
        <v>666.4</v>
      </c>
      <c r="I304" s="46" t="s">
        <v>119</v>
      </c>
      <c r="J304" s="46" t="s">
        <v>45</v>
      </c>
      <c r="K304" s="45">
        <v>56</v>
      </c>
      <c r="L304" s="45">
        <v>1978</v>
      </c>
      <c r="M304" s="43">
        <v>46.71</v>
      </c>
      <c r="N304" s="43">
        <v>7.2489910000000002</v>
      </c>
      <c r="O304" s="43">
        <v>1.8249839999999999</v>
      </c>
      <c r="P304" s="43">
        <v>0.65601100000000001</v>
      </c>
      <c r="Q304" s="43">
        <v>0</v>
      </c>
      <c r="R304" s="43">
        <v>36.979996</v>
      </c>
      <c r="S304" s="43">
        <v>3531.43</v>
      </c>
      <c r="T304" s="43">
        <v>36.979996</v>
      </c>
      <c r="U304" s="43">
        <v>3531.43</v>
      </c>
      <c r="V304" s="47">
        <v>1.0471677479094872E-2</v>
      </c>
      <c r="W304" s="27">
        <v>61.3</v>
      </c>
      <c r="X304" s="88">
        <v>0.64191382946851561</v>
      </c>
      <c r="Y304" s="88">
        <v>628.30064874569234</v>
      </c>
      <c r="Z304" s="187">
        <v>38.514829768110943</v>
      </c>
    </row>
    <row r="305" spans="1:26" ht="12.75" customHeight="1" x14ac:dyDescent="0.2">
      <c r="A305" s="186"/>
      <c r="B305" s="14">
        <v>300</v>
      </c>
      <c r="C305" s="15" t="s">
        <v>1080</v>
      </c>
      <c r="D305" s="14" t="s">
        <v>1081</v>
      </c>
      <c r="E305" s="101">
        <v>-5.4</v>
      </c>
      <c r="F305" s="102">
        <v>1.6788000000000001E-2</v>
      </c>
      <c r="G305" s="103">
        <f>F305*W305</f>
        <v>1.323011916</v>
      </c>
      <c r="H305" s="104">
        <v>655.20000000000005</v>
      </c>
      <c r="I305" s="49" t="s">
        <v>1099</v>
      </c>
      <c r="J305" s="29" t="s">
        <v>45</v>
      </c>
      <c r="K305" s="50">
        <v>22</v>
      </c>
      <c r="L305" s="28">
        <v>1963</v>
      </c>
      <c r="M305" s="72">
        <f>N305+O305+P305+Q305+R305</f>
        <v>10.777081000000001</v>
      </c>
      <c r="N305" s="82">
        <v>0</v>
      </c>
      <c r="O305" s="82">
        <v>0</v>
      </c>
      <c r="P305" s="82">
        <v>0</v>
      </c>
      <c r="Q305" s="72">
        <v>0</v>
      </c>
      <c r="R305" s="82">
        <v>10.777081000000001</v>
      </c>
      <c r="S305" s="82">
        <v>1108.72</v>
      </c>
      <c r="T305" s="82">
        <v>10.777081000000001</v>
      </c>
      <c r="U305" s="82">
        <v>1013.87</v>
      </c>
      <c r="V305" s="30">
        <f>T305/U305</f>
        <v>1.0629647785219014E-2</v>
      </c>
      <c r="W305" s="31">
        <v>78.807000000000002</v>
      </c>
      <c r="X305" s="90">
        <f>V305*W305</f>
        <v>0.83769065300975487</v>
      </c>
      <c r="Y305" s="90">
        <f>V305*60*1000</f>
        <v>637.77886711314079</v>
      </c>
      <c r="Z305" s="188">
        <f>Y305*W305/1000</f>
        <v>50.261439180585285</v>
      </c>
    </row>
    <row r="306" spans="1:26" ht="12.75" customHeight="1" x14ac:dyDescent="0.2">
      <c r="A306" s="186"/>
      <c r="B306" s="45">
        <v>301</v>
      </c>
      <c r="C306" s="15" t="s">
        <v>364</v>
      </c>
      <c r="D306" s="14" t="s">
        <v>365</v>
      </c>
      <c r="E306" s="16">
        <v>-5.52</v>
      </c>
      <c r="F306" s="102">
        <v>1.7000000000000001E-2</v>
      </c>
      <c r="G306" s="103">
        <v>0.98099999999999998</v>
      </c>
      <c r="H306" s="18">
        <v>658.56</v>
      </c>
      <c r="I306" s="29" t="s">
        <v>386</v>
      </c>
      <c r="J306" s="29" t="s">
        <v>367</v>
      </c>
      <c r="K306" s="28">
        <v>32</v>
      </c>
      <c r="L306" s="28" t="s">
        <v>58</v>
      </c>
      <c r="M306" s="72">
        <f>N306+O306+P306+Q306+R306</f>
        <v>20.700217000000002</v>
      </c>
      <c r="N306" s="72">
        <v>1.9890000000000001</v>
      </c>
      <c r="O306" s="72">
        <v>3.7532770000000002</v>
      </c>
      <c r="P306" s="72">
        <v>-0.11016000000000001</v>
      </c>
      <c r="Q306" s="72">
        <v>0</v>
      </c>
      <c r="R306" s="72">
        <v>15.068099999999999</v>
      </c>
      <c r="S306" s="72">
        <v>1417.51</v>
      </c>
      <c r="T306" s="72">
        <v>15.068099999999999</v>
      </c>
      <c r="U306" s="72">
        <v>1417.51</v>
      </c>
      <c r="V306" s="30">
        <f>T306/U306</f>
        <v>1.0629977919027025E-2</v>
      </c>
      <c r="W306" s="31">
        <v>57.7</v>
      </c>
      <c r="X306" s="90">
        <f>V306*W306</f>
        <v>0.61334972592785941</v>
      </c>
      <c r="Y306" s="90">
        <f>V306*60*1000</f>
        <v>637.79867514162152</v>
      </c>
      <c r="Z306" s="188">
        <f>Y306*W306/1000</f>
        <v>36.800983555671564</v>
      </c>
    </row>
    <row r="307" spans="1:26" ht="12.75" customHeight="1" x14ac:dyDescent="0.2">
      <c r="A307" s="186"/>
      <c r="B307" s="28">
        <v>302</v>
      </c>
      <c r="C307" s="40" t="s">
        <v>570</v>
      </c>
      <c r="D307" s="97" t="s">
        <v>571</v>
      </c>
      <c r="E307" s="78">
        <v>-5.8</v>
      </c>
      <c r="F307" s="98">
        <v>1.9769999999999999E-2</v>
      </c>
      <c r="G307" s="99">
        <v>1.2801075</v>
      </c>
      <c r="H307" s="92">
        <v>666.4</v>
      </c>
      <c r="I307" s="46" t="s">
        <v>574</v>
      </c>
      <c r="J307" s="46" t="s">
        <v>575</v>
      </c>
      <c r="K307" s="45">
        <v>10</v>
      </c>
      <c r="L307" s="45" t="s">
        <v>573</v>
      </c>
      <c r="M307" s="43">
        <v>9.504999999999999</v>
      </c>
      <c r="N307" s="43">
        <v>1.147</v>
      </c>
      <c r="O307" s="43">
        <v>1.6879999999999999</v>
      </c>
      <c r="P307" s="43">
        <v>-0.28000000000000003</v>
      </c>
      <c r="Q307" s="43"/>
      <c r="R307" s="43">
        <v>6.95</v>
      </c>
      <c r="S307" s="43">
        <v>641.72</v>
      </c>
      <c r="T307" s="43">
        <v>6.95</v>
      </c>
      <c r="U307" s="43">
        <v>641.72</v>
      </c>
      <c r="V307" s="47">
        <v>1.0830268652995075E-2</v>
      </c>
      <c r="W307" s="27">
        <v>64.75</v>
      </c>
      <c r="X307" s="88">
        <v>0.70125989528143107</v>
      </c>
      <c r="Y307" s="88">
        <v>649.81611917970451</v>
      </c>
      <c r="Z307" s="187">
        <v>42.075593716885862</v>
      </c>
    </row>
    <row r="308" spans="1:26" ht="12.75" customHeight="1" x14ac:dyDescent="0.2">
      <c r="A308" s="186"/>
      <c r="B308" s="14">
        <v>303</v>
      </c>
      <c r="C308" s="15" t="s">
        <v>1080</v>
      </c>
      <c r="D308" s="14" t="s">
        <v>1081</v>
      </c>
      <c r="E308" s="101">
        <v>-5.4</v>
      </c>
      <c r="F308" s="102">
        <v>1.6788000000000001E-2</v>
      </c>
      <c r="G308" s="103">
        <f>F308*W308</f>
        <v>1.323011916</v>
      </c>
      <c r="H308" s="104">
        <v>655.20000000000005</v>
      </c>
      <c r="I308" s="49" t="s">
        <v>1100</v>
      </c>
      <c r="J308" s="29" t="s">
        <v>45</v>
      </c>
      <c r="K308" s="50">
        <v>18</v>
      </c>
      <c r="L308" s="28">
        <v>1980</v>
      </c>
      <c r="M308" s="72">
        <f>N308+O308+P308+Q308+R308</f>
        <v>15.104146</v>
      </c>
      <c r="N308" s="82">
        <v>1.2182219999999999</v>
      </c>
      <c r="O308" s="82">
        <v>3.2255349999999998</v>
      </c>
      <c r="P308" s="82">
        <v>0</v>
      </c>
      <c r="Q308" s="72">
        <v>0</v>
      </c>
      <c r="R308" s="82">
        <v>10.660389</v>
      </c>
      <c r="S308" s="82">
        <v>1049.46</v>
      </c>
      <c r="T308" s="82">
        <v>10.660389</v>
      </c>
      <c r="U308" s="82">
        <v>972.23</v>
      </c>
      <c r="V308" s="30">
        <f>T308/U308</f>
        <v>1.0964883823786553E-2</v>
      </c>
      <c r="W308" s="31">
        <v>78.807000000000002</v>
      </c>
      <c r="X308" s="90">
        <f>V308*W308</f>
        <v>0.86410959950114685</v>
      </c>
      <c r="Y308" s="90">
        <f>V308*60*1000</f>
        <v>657.89302942719314</v>
      </c>
      <c r="Z308" s="188">
        <f>Y308*W308/1000</f>
        <v>51.846575970068812</v>
      </c>
    </row>
    <row r="309" spans="1:26" ht="12.75" customHeight="1" x14ac:dyDescent="0.2">
      <c r="A309" s="186"/>
      <c r="B309" s="14">
        <v>304</v>
      </c>
      <c r="C309" s="15" t="s">
        <v>1080</v>
      </c>
      <c r="D309" s="14" t="s">
        <v>1081</v>
      </c>
      <c r="E309" s="101">
        <v>-5.4</v>
      </c>
      <c r="F309" s="102">
        <v>1.6788000000000001E-2</v>
      </c>
      <c r="G309" s="103">
        <f>F309*W309</f>
        <v>1.323011916</v>
      </c>
      <c r="H309" s="104">
        <v>655.20000000000005</v>
      </c>
      <c r="I309" s="49" t="s">
        <v>1101</v>
      </c>
      <c r="J309" s="29" t="s">
        <v>45</v>
      </c>
      <c r="K309" s="50">
        <v>55</v>
      </c>
      <c r="L309" s="28">
        <v>1977</v>
      </c>
      <c r="M309" s="72">
        <f>N309+O309+P309+Q309+R309</f>
        <v>45.473993</v>
      </c>
      <c r="N309" s="82">
        <v>4.5186040000000007</v>
      </c>
      <c r="O309" s="82">
        <v>10.855625</v>
      </c>
      <c r="P309" s="82">
        <v>0.117296</v>
      </c>
      <c r="Q309" s="72">
        <v>0</v>
      </c>
      <c r="R309" s="82">
        <v>29.982468000000001</v>
      </c>
      <c r="S309" s="82">
        <v>2728.9</v>
      </c>
      <c r="T309" s="82">
        <v>29.982468000000001</v>
      </c>
      <c r="U309" s="82">
        <v>2728.9</v>
      </c>
      <c r="V309" s="30">
        <f>T309/U309</f>
        <v>1.0987016013778446E-2</v>
      </c>
      <c r="W309" s="31">
        <v>78.807000000000002</v>
      </c>
      <c r="X309" s="90">
        <f>V309*W309</f>
        <v>0.865853770997838</v>
      </c>
      <c r="Y309" s="90">
        <f>V309*60*1000</f>
        <v>659.2209608267068</v>
      </c>
      <c r="Z309" s="188">
        <f>Y309*W309/1000</f>
        <v>51.951226259870289</v>
      </c>
    </row>
    <row r="310" spans="1:26" ht="12.75" customHeight="1" x14ac:dyDescent="0.2">
      <c r="A310" s="186"/>
      <c r="B310" s="45">
        <v>305</v>
      </c>
      <c r="C310" s="110" t="s">
        <v>231</v>
      </c>
      <c r="D310" s="111" t="s">
        <v>232</v>
      </c>
      <c r="E310" s="16">
        <v>-6.5</v>
      </c>
      <c r="F310" s="112">
        <v>1.771E-2</v>
      </c>
      <c r="G310" s="103">
        <f>F310*W310</f>
        <v>1.0218670000000001</v>
      </c>
      <c r="H310" s="104">
        <v>686</v>
      </c>
      <c r="I310" s="34" t="s">
        <v>245</v>
      </c>
      <c r="J310" s="35" t="s">
        <v>45</v>
      </c>
      <c r="K310" s="67">
        <v>20</v>
      </c>
      <c r="L310" s="37" t="s">
        <v>58</v>
      </c>
      <c r="M310" s="74">
        <v>17.97</v>
      </c>
      <c r="N310" s="74">
        <v>1.41</v>
      </c>
      <c r="O310" s="74">
        <v>3.14</v>
      </c>
      <c r="P310" s="74">
        <v>0.22</v>
      </c>
      <c r="Q310" s="74">
        <v>2.3759999999999999</v>
      </c>
      <c r="R310" s="72">
        <v>10.824</v>
      </c>
      <c r="S310" s="75">
        <v>1189.8399999999999</v>
      </c>
      <c r="T310" s="74">
        <v>13.2</v>
      </c>
      <c r="U310" s="75">
        <v>1189.8399999999999</v>
      </c>
      <c r="V310" s="38">
        <f>T310/U310</f>
        <v>1.1093928595441404E-2</v>
      </c>
      <c r="W310" s="31">
        <v>57.7</v>
      </c>
      <c r="X310" s="90">
        <f>V310*W310</f>
        <v>0.64011967995696906</v>
      </c>
      <c r="Y310" s="90">
        <f>V310*60*1000</f>
        <v>665.63571572648425</v>
      </c>
      <c r="Z310" s="188">
        <f>Y310*W310/1000</f>
        <v>38.407180797418143</v>
      </c>
    </row>
    <row r="311" spans="1:26" ht="12.75" customHeight="1" x14ac:dyDescent="0.2">
      <c r="A311" s="186"/>
      <c r="B311" s="28">
        <v>306</v>
      </c>
      <c r="C311" s="40" t="s">
        <v>105</v>
      </c>
      <c r="D311" s="97" t="s">
        <v>106</v>
      </c>
      <c r="E311" s="79">
        <v>-5.8</v>
      </c>
      <c r="F311" s="98">
        <v>0.02</v>
      </c>
      <c r="G311" s="99">
        <v>1.226</v>
      </c>
      <c r="H311" s="100">
        <v>666.4</v>
      </c>
      <c r="I311" s="46" t="s">
        <v>117</v>
      </c>
      <c r="J311" s="46"/>
      <c r="K311" s="45">
        <v>100</v>
      </c>
      <c r="L311" s="45">
        <v>1972</v>
      </c>
      <c r="M311" s="43">
        <v>70.959999999999994</v>
      </c>
      <c r="N311" s="43">
        <v>10.873275</v>
      </c>
      <c r="O311" s="43">
        <v>11.813000000000001</v>
      </c>
      <c r="P311" s="43">
        <v>-0.82627600000000001</v>
      </c>
      <c r="Q311" s="43">
        <v>0</v>
      </c>
      <c r="R311" s="43">
        <v>49.100006999999998</v>
      </c>
      <c r="S311" s="43">
        <v>4425.26</v>
      </c>
      <c r="T311" s="43">
        <v>49.100006999999998</v>
      </c>
      <c r="U311" s="43">
        <v>4425.26</v>
      </c>
      <c r="V311" s="47">
        <v>1.1095394846856454E-2</v>
      </c>
      <c r="W311" s="27">
        <v>61.3</v>
      </c>
      <c r="X311" s="88">
        <v>0.68014770411230063</v>
      </c>
      <c r="Y311" s="88">
        <v>665.72369081138731</v>
      </c>
      <c r="Z311" s="187">
        <v>40.808862246738038</v>
      </c>
    </row>
    <row r="312" spans="1:26" ht="12.75" customHeight="1" x14ac:dyDescent="0.2">
      <c r="A312" s="186"/>
      <c r="B312" s="14">
        <v>307</v>
      </c>
      <c r="C312" s="40" t="s">
        <v>105</v>
      </c>
      <c r="D312" s="97" t="s">
        <v>106</v>
      </c>
      <c r="E312" s="79">
        <v>-5.8</v>
      </c>
      <c r="F312" s="98">
        <v>0.02</v>
      </c>
      <c r="G312" s="99">
        <v>1.226</v>
      </c>
      <c r="H312" s="100">
        <v>666.4</v>
      </c>
      <c r="I312" s="46" t="s">
        <v>118</v>
      </c>
      <c r="J312" s="46" t="s">
        <v>45</v>
      </c>
      <c r="K312" s="45">
        <v>72</v>
      </c>
      <c r="L312" s="45">
        <v>1975</v>
      </c>
      <c r="M312" s="43">
        <v>52.32</v>
      </c>
      <c r="N312" s="43">
        <v>7.9437600000000002</v>
      </c>
      <c r="O312" s="43">
        <v>2.2562630000000001</v>
      </c>
      <c r="P312" s="43">
        <v>0</v>
      </c>
      <c r="Q312" s="43">
        <v>0</v>
      </c>
      <c r="R312" s="43">
        <v>42.120002999999997</v>
      </c>
      <c r="S312" s="43">
        <v>3784.12</v>
      </c>
      <c r="T312" s="43">
        <v>42.120002999999997</v>
      </c>
      <c r="U312" s="43">
        <v>3784.12</v>
      </c>
      <c r="V312" s="47">
        <v>1.1130726034058116E-2</v>
      </c>
      <c r="W312" s="27">
        <v>61.3</v>
      </c>
      <c r="X312" s="88">
        <v>0.68231350588776252</v>
      </c>
      <c r="Y312" s="88">
        <v>667.84356204348694</v>
      </c>
      <c r="Z312" s="187">
        <v>40.938810353265751</v>
      </c>
    </row>
    <row r="313" spans="1:26" ht="12.75" customHeight="1" x14ac:dyDescent="0.2">
      <c r="A313" s="186"/>
      <c r="B313" s="14">
        <v>308</v>
      </c>
      <c r="C313" s="40" t="s">
        <v>878</v>
      </c>
      <c r="D313" s="97" t="s">
        <v>879</v>
      </c>
      <c r="E313" s="79">
        <v>-6.1</v>
      </c>
      <c r="F313" s="98">
        <v>1.7999999999999999E-2</v>
      </c>
      <c r="G313" s="99">
        <v>1.274</v>
      </c>
      <c r="H313" s="100">
        <v>646.79999999999995</v>
      </c>
      <c r="I313" s="46" t="s">
        <v>882</v>
      </c>
      <c r="J313" s="46" t="s">
        <v>46</v>
      </c>
      <c r="K313" s="45">
        <v>20</v>
      </c>
      <c r="L313" s="45">
        <v>1989</v>
      </c>
      <c r="M313" s="43">
        <v>16.919</v>
      </c>
      <c r="N313" s="43">
        <v>2.0699999999999998</v>
      </c>
      <c r="O313" s="43">
        <v>2.94</v>
      </c>
      <c r="P313" s="43">
        <v>0.38</v>
      </c>
      <c r="Q313" s="43"/>
      <c r="R313" s="43">
        <v>11.91</v>
      </c>
      <c r="S313" s="43">
        <v>1042.6199999999999</v>
      </c>
      <c r="T313" s="43">
        <v>11.91</v>
      </c>
      <c r="U313" s="43">
        <v>1042.6199999999999</v>
      </c>
      <c r="V313" s="47">
        <v>1.1423145537204351E-2</v>
      </c>
      <c r="W313" s="27">
        <v>70.959999999999994</v>
      </c>
      <c r="X313" s="88">
        <v>0.81058640732002074</v>
      </c>
      <c r="Y313" s="88">
        <v>685.38873223226108</v>
      </c>
      <c r="Z313" s="187">
        <v>48.63518443920124</v>
      </c>
    </row>
    <row r="314" spans="1:26" ht="12.75" customHeight="1" x14ac:dyDescent="0.2">
      <c r="A314" s="186"/>
      <c r="B314" s="45">
        <v>309</v>
      </c>
      <c r="C314" s="40" t="s">
        <v>431</v>
      </c>
      <c r="D314" s="97" t="s">
        <v>432</v>
      </c>
      <c r="E314" s="79">
        <v>-6.9</v>
      </c>
      <c r="F314" s="98">
        <v>2.498218E-2</v>
      </c>
      <c r="G314" s="99">
        <v>1.6910437642</v>
      </c>
      <c r="H314" s="100">
        <v>697.2</v>
      </c>
      <c r="I314" s="46" t="s">
        <v>443</v>
      </c>
      <c r="J314" s="46" t="s">
        <v>45</v>
      </c>
      <c r="K314" s="45">
        <v>11</v>
      </c>
      <c r="L314" s="45">
        <v>1989</v>
      </c>
      <c r="M314" s="43">
        <v>9.9600000000000009</v>
      </c>
      <c r="N314" s="43">
        <v>0.93055200000000005</v>
      </c>
      <c r="O314" s="43">
        <v>1.668952</v>
      </c>
      <c r="P314" s="43">
        <v>-1.2552000000000001E-2</v>
      </c>
      <c r="Q314" s="43">
        <v>1.3271489999999999</v>
      </c>
      <c r="R314" s="43">
        <v>6.0458999999999996</v>
      </c>
      <c r="S314" s="43">
        <v>639.12</v>
      </c>
      <c r="T314" s="43">
        <v>7.373049</v>
      </c>
      <c r="U314" s="43">
        <v>639.12</v>
      </c>
      <c r="V314" s="47">
        <v>1.1536251408186256E-2</v>
      </c>
      <c r="W314" s="27">
        <v>67.69</v>
      </c>
      <c r="X314" s="88">
        <v>0.78088885782012762</v>
      </c>
      <c r="Y314" s="88">
        <v>692.17508449117543</v>
      </c>
      <c r="Z314" s="187">
        <v>46.85333146920766</v>
      </c>
    </row>
    <row r="315" spans="1:26" ht="12.75" customHeight="1" x14ac:dyDescent="0.2">
      <c r="A315" s="186"/>
      <c r="B315" s="28">
        <v>310</v>
      </c>
      <c r="C315" s="15" t="s">
        <v>189</v>
      </c>
      <c r="D315" s="14" t="s">
        <v>190</v>
      </c>
      <c r="E315" s="101">
        <v>-6.6</v>
      </c>
      <c r="F315" s="102">
        <v>1.9539999999999998E-2</v>
      </c>
      <c r="G315" s="103">
        <v>0.95</v>
      </c>
      <c r="H315" s="104">
        <v>688.8</v>
      </c>
      <c r="I315" s="29" t="s">
        <v>201</v>
      </c>
      <c r="J315" s="29" t="s">
        <v>45</v>
      </c>
      <c r="K315" s="28">
        <v>31</v>
      </c>
      <c r="L315" s="28">
        <v>1961</v>
      </c>
      <c r="M315" s="72">
        <v>22.041</v>
      </c>
      <c r="N315" s="72">
        <v>2.3460000000000001</v>
      </c>
      <c r="O315" s="72">
        <v>3.2149999999999999</v>
      </c>
      <c r="P315" s="72">
        <v>0.36199999999999999</v>
      </c>
      <c r="Q315" s="72">
        <v>2.9660000000000002</v>
      </c>
      <c r="R315" s="72">
        <v>13.513999999999999</v>
      </c>
      <c r="S315" s="72">
        <v>1414.32</v>
      </c>
      <c r="T315" s="72">
        <v>14.93</v>
      </c>
      <c r="U315" s="72">
        <v>1293.26</v>
      </c>
      <c r="V315" s="30">
        <f>T315/U315</f>
        <v>1.1544469016284429E-2</v>
      </c>
      <c r="W315" s="31">
        <v>48.396000000000001</v>
      </c>
      <c r="X315" s="90">
        <f>V315*W315</f>
        <v>0.55870612251210117</v>
      </c>
      <c r="Y315" s="90">
        <f>V315*60*1000</f>
        <v>692.66814097706572</v>
      </c>
      <c r="Z315" s="188">
        <f>Y315*W315/1000</f>
        <v>33.522367350726078</v>
      </c>
    </row>
    <row r="316" spans="1:26" ht="12.75" customHeight="1" x14ac:dyDescent="0.2">
      <c r="A316" s="186"/>
      <c r="B316" s="14">
        <v>311</v>
      </c>
      <c r="C316" s="15" t="s">
        <v>189</v>
      </c>
      <c r="D316" s="14" t="s">
        <v>190</v>
      </c>
      <c r="E316" s="16">
        <v>-6.6</v>
      </c>
      <c r="F316" s="102">
        <v>1.9539999999999998E-2</v>
      </c>
      <c r="G316" s="103">
        <v>0.95</v>
      </c>
      <c r="H316" s="104">
        <v>688.8</v>
      </c>
      <c r="I316" s="29" t="s">
        <v>202</v>
      </c>
      <c r="J316" s="29" t="s">
        <v>45</v>
      </c>
      <c r="K316" s="28">
        <v>31</v>
      </c>
      <c r="L316" s="28">
        <v>1961</v>
      </c>
      <c r="M316" s="72">
        <v>20.46</v>
      </c>
      <c r="N316" s="72">
        <v>2.2440000000000002</v>
      </c>
      <c r="O316" s="72">
        <v>1.8839999999999999</v>
      </c>
      <c r="P316" s="72">
        <v>-4.7E-2</v>
      </c>
      <c r="Q316" s="72">
        <v>2.94</v>
      </c>
      <c r="R316" s="72">
        <v>13.391999999999999</v>
      </c>
      <c r="S316" s="72">
        <v>1392.83</v>
      </c>
      <c r="T316" s="72">
        <v>15.590999999999999</v>
      </c>
      <c r="U316" s="72">
        <v>1345.28</v>
      </c>
      <c r="V316" s="30">
        <f>T316/U316</f>
        <v>1.1589408896289248E-2</v>
      </c>
      <c r="W316" s="31">
        <v>48.396000000000001</v>
      </c>
      <c r="X316" s="90">
        <f>V316*W316</f>
        <v>0.56088103294481451</v>
      </c>
      <c r="Y316" s="90">
        <f>V316*60*1000</f>
        <v>695.36453377735484</v>
      </c>
      <c r="Z316" s="188">
        <f>Y316*W316/1000</f>
        <v>33.652861976688868</v>
      </c>
    </row>
    <row r="317" spans="1:26" ht="12.75" customHeight="1" x14ac:dyDescent="0.2">
      <c r="A317" s="186"/>
      <c r="B317" s="14">
        <v>312</v>
      </c>
      <c r="C317" s="40" t="s">
        <v>687</v>
      </c>
      <c r="D317" s="97" t="s">
        <v>688</v>
      </c>
      <c r="E317" s="79">
        <v>-6.6</v>
      </c>
      <c r="F317" s="98">
        <v>1.7299999999999999E-2</v>
      </c>
      <c r="G317" s="99">
        <v>1.1383399999999999</v>
      </c>
      <c r="H317" s="100">
        <v>688.80000000000007</v>
      </c>
      <c r="I317" s="46" t="s">
        <v>702</v>
      </c>
      <c r="J317" s="46" t="s">
        <v>46</v>
      </c>
      <c r="K317" s="45">
        <v>36</v>
      </c>
      <c r="L317" s="45" t="s">
        <v>58</v>
      </c>
      <c r="M317" s="43">
        <v>24.921999999999997</v>
      </c>
      <c r="N317" s="43">
        <v>2.6480000000000001</v>
      </c>
      <c r="O317" s="43">
        <v>4.5220000000000002</v>
      </c>
      <c r="P317" s="43">
        <v>0</v>
      </c>
      <c r="Q317" s="43">
        <v>0</v>
      </c>
      <c r="R317" s="43">
        <v>17.751999999999999</v>
      </c>
      <c r="S317" s="43">
        <v>1527.82</v>
      </c>
      <c r="T317" s="43">
        <v>17.751999999999999</v>
      </c>
      <c r="U317" s="43">
        <v>1527.82</v>
      </c>
      <c r="V317" s="47">
        <v>1.1619169797489233E-2</v>
      </c>
      <c r="W317" s="27">
        <v>65.8</v>
      </c>
      <c r="X317" s="88">
        <v>0.7645413726747915</v>
      </c>
      <c r="Y317" s="88">
        <v>697.15018784935398</v>
      </c>
      <c r="Z317" s="187">
        <v>45.872482360487489</v>
      </c>
    </row>
    <row r="318" spans="1:26" ht="12.75" customHeight="1" x14ac:dyDescent="0.2">
      <c r="A318" s="186"/>
      <c r="B318" s="45">
        <v>313</v>
      </c>
      <c r="C318" s="15" t="s">
        <v>992</v>
      </c>
      <c r="D318" s="14" t="s">
        <v>993</v>
      </c>
      <c r="E318" s="101">
        <v>-6.9</v>
      </c>
      <c r="F318" s="102">
        <v>1.9810000000000001E-2</v>
      </c>
      <c r="G318" s="103">
        <f>F318*W318</f>
        <v>0.86965900000000007</v>
      </c>
      <c r="H318" s="104">
        <v>697.2</v>
      </c>
      <c r="I318" s="29" t="s">
        <v>1004</v>
      </c>
      <c r="J318" s="29" t="s">
        <v>818</v>
      </c>
      <c r="K318" s="28">
        <v>20</v>
      </c>
      <c r="L318" s="28" t="s">
        <v>58</v>
      </c>
      <c r="M318" s="72">
        <f>SUM(N318:R318)</f>
        <v>17.600000000000001</v>
      </c>
      <c r="N318" s="72">
        <v>1.3545</v>
      </c>
      <c r="O318" s="72">
        <v>4.0155000000000003</v>
      </c>
      <c r="P318" s="72">
        <v>7.3499999999999996E-2</v>
      </c>
      <c r="Q318" s="72">
        <v>0</v>
      </c>
      <c r="R318" s="72">
        <v>12.156499999999999</v>
      </c>
      <c r="S318" s="72">
        <v>1040.33</v>
      </c>
      <c r="T318" s="72">
        <f>R318</f>
        <v>12.156499999999999</v>
      </c>
      <c r="U318" s="72">
        <f>S318</f>
        <v>1040.33</v>
      </c>
      <c r="V318" s="30">
        <f>T318/U318</f>
        <v>1.1685234492901292E-2</v>
      </c>
      <c r="W318" s="31">
        <v>43.9</v>
      </c>
      <c r="X318" s="90">
        <f>V318*W318</f>
        <v>0.51298179423836665</v>
      </c>
      <c r="Y318" s="90">
        <f>V318*60*1000</f>
        <v>701.11406957407746</v>
      </c>
      <c r="Z318" s="188">
        <f>Y318*W318/1000</f>
        <v>30.778907654301999</v>
      </c>
    </row>
    <row r="319" spans="1:26" ht="12.75" customHeight="1" x14ac:dyDescent="0.2">
      <c r="A319" s="186"/>
      <c r="B319" s="28">
        <v>314</v>
      </c>
      <c r="C319" s="106" t="s">
        <v>813</v>
      </c>
      <c r="D319" s="14" t="s">
        <v>814</v>
      </c>
      <c r="E319" s="16">
        <v>-6.5</v>
      </c>
      <c r="F319" s="102">
        <v>2.14617E-2</v>
      </c>
      <c r="G319" s="103">
        <v>1.27</v>
      </c>
      <c r="H319" s="18">
        <v>686</v>
      </c>
      <c r="I319" s="29" t="s">
        <v>821</v>
      </c>
      <c r="J319" s="29" t="s">
        <v>818</v>
      </c>
      <c r="K319" s="28">
        <v>12</v>
      </c>
      <c r="L319" s="28">
        <v>1960</v>
      </c>
      <c r="M319" s="72">
        <f>SUM(N319+O319+P319+Q319+R319)</f>
        <v>8.5</v>
      </c>
      <c r="N319" s="72">
        <v>0.8</v>
      </c>
      <c r="O319" s="72">
        <v>1.7</v>
      </c>
      <c r="P319" s="72">
        <v>-0.2</v>
      </c>
      <c r="Q319" s="72">
        <v>1.1000000000000001</v>
      </c>
      <c r="R319" s="72">
        <v>5.0999999999999996</v>
      </c>
      <c r="S319" s="72">
        <v>530.4</v>
      </c>
      <c r="T319" s="72">
        <v>5.7</v>
      </c>
      <c r="U319" s="72">
        <v>487.41</v>
      </c>
      <c r="V319" s="30">
        <f>T319/U319</f>
        <v>1.1694466670769989E-2</v>
      </c>
      <c r="W319" s="31">
        <v>59.405000000000001</v>
      </c>
      <c r="X319" s="90">
        <f>V319*W319</f>
        <v>0.6947097925770912</v>
      </c>
      <c r="Y319" s="90">
        <f>V319*60*1000</f>
        <v>701.66800024619931</v>
      </c>
      <c r="Z319" s="188">
        <f>Y319*W319/1000</f>
        <v>41.682587554625471</v>
      </c>
    </row>
    <row r="320" spans="1:26" ht="12.75" customHeight="1" x14ac:dyDescent="0.2">
      <c r="A320" s="186"/>
      <c r="B320" s="14">
        <v>315</v>
      </c>
      <c r="C320" s="40" t="s">
        <v>431</v>
      </c>
      <c r="D320" s="97" t="s">
        <v>432</v>
      </c>
      <c r="E320" s="79">
        <v>-6.9</v>
      </c>
      <c r="F320" s="98">
        <v>2.498218E-2</v>
      </c>
      <c r="G320" s="99">
        <v>1.6910437642</v>
      </c>
      <c r="H320" s="100">
        <v>697.2</v>
      </c>
      <c r="I320" s="46" t="s">
        <v>442</v>
      </c>
      <c r="J320" s="46" t="s">
        <v>45</v>
      </c>
      <c r="K320" s="45">
        <v>20</v>
      </c>
      <c r="L320" s="45">
        <v>1992</v>
      </c>
      <c r="M320" s="43">
        <v>16.966000000000001</v>
      </c>
      <c r="N320" s="43">
        <v>1.5244420000000001</v>
      </c>
      <c r="O320" s="43">
        <v>3.24125</v>
      </c>
      <c r="P320" s="43">
        <v>-9.6442E-2</v>
      </c>
      <c r="Q320" s="43">
        <v>1.2296750000000001</v>
      </c>
      <c r="R320" s="43">
        <v>12.296749999999999</v>
      </c>
      <c r="S320" s="43">
        <v>1046.99</v>
      </c>
      <c r="T320" s="43">
        <v>12.296749999999999</v>
      </c>
      <c r="U320" s="43">
        <v>1046.99</v>
      </c>
      <c r="V320" s="47">
        <v>1.1744859072197442E-2</v>
      </c>
      <c r="W320" s="27">
        <v>67.69</v>
      </c>
      <c r="X320" s="88">
        <v>0.79500951059704483</v>
      </c>
      <c r="Y320" s="88">
        <v>704.69154433184656</v>
      </c>
      <c r="Z320" s="187">
        <v>47.700570635822686</v>
      </c>
    </row>
    <row r="321" spans="1:26" ht="12.75" customHeight="1" x14ac:dyDescent="0.2">
      <c r="A321" s="186"/>
      <c r="B321" s="14">
        <v>316</v>
      </c>
      <c r="C321" s="15" t="s">
        <v>189</v>
      </c>
      <c r="D321" s="14" t="s">
        <v>190</v>
      </c>
      <c r="E321" s="101">
        <v>-6.6</v>
      </c>
      <c r="F321" s="102">
        <v>1.9539999999999998E-2</v>
      </c>
      <c r="G321" s="103">
        <v>0.95</v>
      </c>
      <c r="H321" s="104">
        <v>688.8</v>
      </c>
      <c r="I321" s="29" t="s">
        <v>203</v>
      </c>
      <c r="J321" s="29" t="s">
        <v>45</v>
      </c>
      <c r="K321" s="28">
        <v>20</v>
      </c>
      <c r="L321" s="28">
        <v>1960</v>
      </c>
      <c r="M321" s="72">
        <v>13.803000000000001</v>
      </c>
      <c r="N321" s="72">
        <v>1.7849999999999999</v>
      </c>
      <c r="O321" s="72">
        <v>1.4730000000000001</v>
      </c>
      <c r="P321" s="72">
        <v>0.23899999999999999</v>
      </c>
      <c r="Q321" s="72">
        <v>1.8979999999999999</v>
      </c>
      <c r="R321" s="72">
        <v>8.6470000000000002</v>
      </c>
      <c r="S321" s="72">
        <v>881.45</v>
      </c>
      <c r="T321" s="72">
        <v>10.545</v>
      </c>
      <c r="U321" s="72">
        <v>881.45</v>
      </c>
      <c r="V321" s="30">
        <f>T321/U321</f>
        <v>1.1963242384707017E-2</v>
      </c>
      <c r="W321" s="31">
        <v>48.396000000000001</v>
      </c>
      <c r="X321" s="90">
        <f>V321*W321</f>
        <v>0.57897307845028079</v>
      </c>
      <c r="Y321" s="90">
        <f>V321*60*1000</f>
        <v>717.794543082421</v>
      </c>
      <c r="Z321" s="188">
        <f>Y321*W321/1000</f>
        <v>34.738384707016849</v>
      </c>
    </row>
    <row r="322" spans="1:26" ht="12.75" customHeight="1" x14ac:dyDescent="0.2">
      <c r="A322" s="186"/>
      <c r="B322" s="45">
        <v>317</v>
      </c>
      <c r="C322" s="106" t="s">
        <v>813</v>
      </c>
      <c r="D322" s="14" t="s">
        <v>814</v>
      </c>
      <c r="E322" s="16">
        <v>-6.5</v>
      </c>
      <c r="F322" s="102">
        <v>2.14617E-2</v>
      </c>
      <c r="G322" s="103">
        <v>1.27</v>
      </c>
      <c r="H322" s="18">
        <v>686</v>
      </c>
      <c r="I322" s="29" t="s">
        <v>819</v>
      </c>
      <c r="J322" s="29" t="s">
        <v>818</v>
      </c>
      <c r="K322" s="28">
        <v>10</v>
      </c>
      <c r="L322" s="28">
        <v>1981</v>
      </c>
      <c r="M322" s="72">
        <f>SUM(N322+O322+P322+Q322+R322)</f>
        <v>5.9</v>
      </c>
      <c r="N322" s="72"/>
      <c r="O322" s="72"/>
      <c r="P322" s="72"/>
      <c r="Q322" s="72">
        <v>1.1000000000000001</v>
      </c>
      <c r="R322" s="72">
        <v>4.8</v>
      </c>
      <c r="S322" s="72">
        <v>490.99</v>
      </c>
      <c r="T322" s="72">
        <v>5.9</v>
      </c>
      <c r="U322" s="72">
        <v>490.99</v>
      </c>
      <c r="V322" s="30">
        <f>T322/U322</f>
        <v>1.2016538015030857E-2</v>
      </c>
      <c r="W322" s="31">
        <v>59.405000000000001</v>
      </c>
      <c r="X322" s="90">
        <f>V322*W322</f>
        <v>0.71384244078290804</v>
      </c>
      <c r="Y322" s="90">
        <f>V322*60*1000</f>
        <v>720.99228090185136</v>
      </c>
      <c r="Z322" s="188">
        <f>Y322*W322/1000</f>
        <v>42.830546446974481</v>
      </c>
    </row>
    <row r="323" spans="1:26" ht="12.75" customHeight="1" x14ac:dyDescent="0.2">
      <c r="A323" s="186"/>
      <c r="B323" s="28">
        <v>318</v>
      </c>
      <c r="C323" s="40" t="s">
        <v>105</v>
      </c>
      <c r="D323" s="97" t="s">
        <v>106</v>
      </c>
      <c r="E323" s="79">
        <v>-5.8</v>
      </c>
      <c r="F323" s="98">
        <v>0.02</v>
      </c>
      <c r="G323" s="99">
        <v>1.226</v>
      </c>
      <c r="H323" s="100">
        <v>666.4</v>
      </c>
      <c r="I323" s="46" t="s">
        <v>124</v>
      </c>
      <c r="J323" s="46"/>
      <c r="K323" s="45">
        <v>60</v>
      </c>
      <c r="L323" s="45">
        <v>1968</v>
      </c>
      <c r="M323" s="43">
        <v>45</v>
      </c>
      <c r="N323" s="43">
        <v>6.4002650000000001</v>
      </c>
      <c r="O323" s="43">
        <v>7.8790199999999997</v>
      </c>
      <c r="P323" s="43">
        <v>-2.2692760000000001</v>
      </c>
      <c r="Q323" s="43">
        <v>0</v>
      </c>
      <c r="R323" s="43">
        <v>32.989997000000002</v>
      </c>
      <c r="S323" s="43">
        <v>2714.92</v>
      </c>
      <c r="T323" s="43">
        <v>32.989997000000002</v>
      </c>
      <c r="U323" s="43">
        <v>2714.92</v>
      </c>
      <c r="V323" s="47">
        <v>1.2151369837785276E-2</v>
      </c>
      <c r="W323" s="27">
        <v>61.3</v>
      </c>
      <c r="X323" s="88">
        <v>0.74487897105623735</v>
      </c>
      <c r="Y323" s="88">
        <v>729.08219026711652</v>
      </c>
      <c r="Z323" s="187">
        <v>44.692738263374238</v>
      </c>
    </row>
    <row r="324" spans="1:26" ht="12.75" customHeight="1" x14ac:dyDescent="0.2">
      <c r="A324" s="186"/>
      <c r="B324" s="14">
        <v>319</v>
      </c>
      <c r="C324" s="40" t="s">
        <v>601</v>
      </c>
      <c r="D324" s="97" t="s">
        <v>602</v>
      </c>
      <c r="E324" s="79">
        <v>-4.5999999999999996</v>
      </c>
      <c r="F324" s="98">
        <v>1.4E-2</v>
      </c>
      <c r="G324" s="99">
        <v>9.0579999999999994E-2</v>
      </c>
      <c r="H324" s="100">
        <v>632.79999999999995</v>
      </c>
      <c r="I324" s="46" t="s">
        <v>615</v>
      </c>
      <c r="J324" s="46" t="s">
        <v>604</v>
      </c>
      <c r="K324" s="45">
        <v>25</v>
      </c>
      <c r="L324" s="45">
        <v>1972</v>
      </c>
      <c r="M324" s="43">
        <v>17.8</v>
      </c>
      <c r="N324" s="43">
        <v>1.8</v>
      </c>
      <c r="O324" s="43">
        <v>0.6</v>
      </c>
      <c r="P324" s="43">
        <v>-0.2</v>
      </c>
      <c r="Q324" s="43">
        <v>2.8</v>
      </c>
      <c r="R324" s="43">
        <v>12.8</v>
      </c>
      <c r="S324" s="43">
        <v>1689.3</v>
      </c>
      <c r="T324" s="43">
        <v>15.6</v>
      </c>
      <c r="U324" s="43">
        <v>1271.24</v>
      </c>
      <c r="V324" s="47">
        <v>1.2271482961517888E-2</v>
      </c>
      <c r="W324" s="27">
        <v>64.7</v>
      </c>
      <c r="X324" s="88">
        <f>V324*W324</f>
        <v>0.79396494761020742</v>
      </c>
      <c r="Y324" s="88">
        <v>736.28897769107323</v>
      </c>
      <c r="Z324" s="187">
        <f>W324*Y324/1000</f>
        <v>47.637896856612436</v>
      </c>
    </row>
    <row r="325" spans="1:26" ht="12.75" customHeight="1" x14ac:dyDescent="0.2">
      <c r="A325" s="186"/>
      <c r="B325" s="14">
        <v>320</v>
      </c>
      <c r="C325" s="40" t="s">
        <v>431</v>
      </c>
      <c r="D325" s="97" t="s">
        <v>432</v>
      </c>
      <c r="E325" s="79">
        <v>-6.9</v>
      </c>
      <c r="F325" s="98">
        <v>2.498218E-2</v>
      </c>
      <c r="G325" s="99">
        <v>1.6910437642</v>
      </c>
      <c r="H325" s="100">
        <v>697.2</v>
      </c>
      <c r="I325" s="46" t="s">
        <v>447</v>
      </c>
      <c r="J325" s="46" t="s">
        <v>45</v>
      </c>
      <c r="K325" s="45">
        <v>22</v>
      </c>
      <c r="L325" s="45">
        <v>1985</v>
      </c>
      <c r="M325" s="43">
        <v>19.812999999999999</v>
      </c>
      <c r="N325" s="43">
        <v>2.383804</v>
      </c>
      <c r="O325" s="43">
        <v>3.1114389999999998</v>
      </c>
      <c r="P325" s="43">
        <v>0.42119600000000001</v>
      </c>
      <c r="Q325" s="43">
        <v>4.1692450000000001</v>
      </c>
      <c r="R325" s="43">
        <v>9.7273169999999993</v>
      </c>
      <c r="S325" s="43">
        <v>1124.8</v>
      </c>
      <c r="T325" s="43">
        <v>13.896561999999999</v>
      </c>
      <c r="U325" s="43">
        <v>1124.8</v>
      </c>
      <c r="V325" s="47">
        <v>1.2354695945945945E-2</v>
      </c>
      <c r="W325" s="27">
        <v>67.69</v>
      </c>
      <c r="X325" s="88">
        <v>0.83628936858108105</v>
      </c>
      <c r="Y325" s="88">
        <v>741.28175675675664</v>
      </c>
      <c r="Z325" s="187">
        <v>50.177362114864856</v>
      </c>
    </row>
    <row r="326" spans="1:26" ht="12.75" customHeight="1" x14ac:dyDescent="0.2">
      <c r="A326" s="186"/>
      <c r="B326" s="45">
        <v>321</v>
      </c>
      <c r="C326" s="40" t="s">
        <v>431</v>
      </c>
      <c r="D326" s="97" t="s">
        <v>432</v>
      </c>
      <c r="E326" s="79">
        <v>-6.9</v>
      </c>
      <c r="F326" s="98">
        <v>2.498218E-2</v>
      </c>
      <c r="G326" s="99">
        <v>1.6910437642</v>
      </c>
      <c r="H326" s="100">
        <v>697.2</v>
      </c>
      <c r="I326" s="46" t="s">
        <v>444</v>
      </c>
      <c r="J326" s="46" t="s">
        <v>45</v>
      </c>
      <c r="K326" s="45">
        <v>10</v>
      </c>
      <c r="L326" s="45">
        <v>1963</v>
      </c>
      <c r="M326" s="43">
        <v>7.8639999999999999</v>
      </c>
      <c r="N326" s="43">
        <v>0.47463499999999997</v>
      </c>
      <c r="O326" s="43">
        <v>1.6378490000000001</v>
      </c>
      <c r="P326" s="43">
        <v>0.13736499999999999</v>
      </c>
      <c r="Q326" s="43">
        <v>1.0105470000000001</v>
      </c>
      <c r="R326" s="43">
        <v>4.6036029999999997</v>
      </c>
      <c r="S326" s="43">
        <v>452.12</v>
      </c>
      <c r="T326" s="43">
        <v>5.6141500000000004</v>
      </c>
      <c r="U326" s="43">
        <v>452.14</v>
      </c>
      <c r="V326" s="47">
        <v>1.2416839916839919E-2</v>
      </c>
      <c r="W326" s="27">
        <v>67.69</v>
      </c>
      <c r="X326" s="88">
        <v>0.84049589397089408</v>
      </c>
      <c r="Y326" s="88">
        <v>745.01039501039509</v>
      </c>
      <c r="Z326" s="187">
        <v>50.429753638253644</v>
      </c>
    </row>
    <row r="327" spans="1:26" ht="12.75" customHeight="1" x14ac:dyDescent="0.2">
      <c r="A327" s="186"/>
      <c r="B327" s="28">
        <v>322</v>
      </c>
      <c r="C327" s="40" t="s">
        <v>105</v>
      </c>
      <c r="D327" s="97" t="s">
        <v>106</v>
      </c>
      <c r="E327" s="79">
        <v>-5.8</v>
      </c>
      <c r="F327" s="98">
        <v>0.02</v>
      </c>
      <c r="G327" s="99">
        <v>1.226</v>
      </c>
      <c r="H327" s="100">
        <v>666.4</v>
      </c>
      <c r="I327" s="46" t="s">
        <v>120</v>
      </c>
      <c r="J327" s="46" t="s">
        <v>45</v>
      </c>
      <c r="K327" s="45">
        <v>54</v>
      </c>
      <c r="L327" s="45">
        <v>1982</v>
      </c>
      <c r="M327" s="43">
        <v>50.31</v>
      </c>
      <c r="N327" s="43">
        <v>4.2839999999999998</v>
      </c>
      <c r="O327" s="43">
        <v>1.8859999999999999</v>
      </c>
      <c r="P327" s="43">
        <v>0</v>
      </c>
      <c r="Q327" s="43">
        <v>0</v>
      </c>
      <c r="R327" s="43">
        <v>44.14</v>
      </c>
      <c r="S327" s="43">
        <v>3554.75</v>
      </c>
      <c r="T327" s="43">
        <v>44.14</v>
      </c>
      <c r="U327" s="43">
        <v>3554.75</v>
      </c>
      <c r="V327" s="47">
        <v>1.2417188269217245E-2</v>
      </c>
      <c r="W327" s="27">
        <v>61.3</v>
      </c>
      <c r="X327" s="88">
        <v>0.76117364090301709</v>
      </c>
      <c r="Y327" s="88">
        <v>745.03129615303465</v>
      </c>
      <c r="Z327" s="187">
        <v>45.670418454181025</v>
      </c>
    </row>
    <row r="328" spans="1:26" ht="12.75" customHeight="1" x14ac:dyDescent="0.2">
      <c r="A328" s="186"/>
      <c r="B328" s="14">
        <v>323</v>
      </c>
      <c r="C328" s="15" t="s">
        <v>189</v>
      </c>
      <c r="D328" s="14" t="s">
        <v>190</v>
      </c>
      <c r="E328" s="16">
        <v>-6.6</v>
      </c>
      <c r="F328" s="102">
        <v>1.9539999999999998E-2</v>
      </c>
      <c r="G328" s="103">
        <v>0.95</v>
      </c>
      <c r="H328" s="104">
        <v>688.8</v>
      </c>
      <c r="I328" s="29" t="s">
        <v>204</v>
      </c>
      <c r="J328" s="29" t="s">
        <v>45</v>
      </c>
      <c r="K328" s="28">
        <v>75</v>
      </c>
      <c r="L328" s="28">
        <v>1973</v>
      </c>
      <c r="M328" s="72">
        <v>65.712999999999994</v>
      </c>
      <c r="N328" s="72">
        <v>6.2220000000000004</v>
      </c>
      <c r="O328" s="72">
        <v>9.9879999999999995</v>
      </c>
      <c r="P328" s="72">
        <v>-0.35299999999999998</v>
      </c>
      <c r="Q328" s="72"/>
      <c r="R328" s="72">
        <v>49.503</v>
      </c>
      <c r="S328" s="72">
        <v>3985.91</v>
      </c>
      <c r="T328" s="72">
        <v>49.503</v>
      </c>
      <c r="U328" s="72">
        <v>3985.91</v>
      </c>
      <c r="V328" s="30">
        <f>T328/U328</f>
        <v>1.2419497680579842E-2</v>
      </c>
      <c r="W328" s="31">
        <v>48.396000000000001</v>
      </c>
      <c r="X328" s="90">
        <f>V328*W328</f>
        <v>0.60105400974934209</v>
      </c>
      <c r="Y328" s="90">
        <f>V328*60*1000</f>
        <v>745.16986083479048</v>
      </c>
      <c r="Z328" s="188">
        <f>Y328*W328/1000</f>
        <v>36.063240584960518</v>
      </c>
    </row>
    <row r="329" spans="1:26" ht="12.75" customHeight="1" x14ac:dyDescent="0.2">
      <c r="A329" s="186"/>
      <c r="B329" s="14">
        <v>324</v>
      </c>
      <c r="C329" s="40" t="s">
        <v>601</v>
      </c>
      <c r="D329" s="97" t="s">
        <v>602</v>
      </c>
      <c r="E329" s="79">
        <v>-4.5999999999999996</v>
      </c>
      <c r="F329" s="98">
        <v>1.4E-2</v>
      </c>
      <c r="G329" s="99">
        <v>9.0579999999999994E-2</v>
      </c>
      <c r="H329" s="100">
        <v>632.79999999999995</v>
      </c>
      <c r="I329" s="46" t="s">
        <v>614</v>
      </c>
      <c r="J329" s="46" t="s">
        <v>604</v>
      </c>
      <c r="K329" s="45">
        <v>18</v>
      </c>
      <c r="L329" s="45">
        <v>1983</v>
      </c>
      <c r="M329" s="43">
        <v>18.049999999999997</v>
      </c>
      <c r="N329" s="43">
        <v>1.5</v>
      </c>
      <c r="O329" s="43">
        <v>3.3</v>
      </c>
      <c r="P329" s="43">
        <v>0.05</v>
      </c>
      <c r="Q329" s="43">
        <v>0</v>
      </c>
      <c r="R329" s="43">
        <v>13.2</v>
      </c>
      <c r="S329" s="43">
        <v>1062.3599999999999</v>
      </c>
      <c r="T329" s="43">
        <v>13.2</v>
      </c>
      <c r="U329" s="43">
        <v>1062.3599999999999</v>
      </c>
      <c r="V329" s="47">
        <v>1.2425166610188637E-2</v>
      </c>
      <c r="W329" s="27">
        <v>64.7</v>
      </c>
      <c r="X329" s="88">
        <f>V329*W329</f>
        <v>0.80390827967920486</v>
      </c>
      <c r="Y329" s="88">
        <v>745.50999661131823</v>
      </c>
      <c r="Z329" s="187">
        <f>W329*Y329/1000</f>
        <v>48.234496780752295</v>
      </c>
    </row>
    <row r="330" spans="1:26" ht="12.75" customHeight="1" x14ac:dyDescent="0.2">
      <c r="A330" s="186"/>
      <c r="B330" s="45">
        <v>325</v>
      </c>
      <c r="C330" s="15" t="s">
        <v>992</v>
      </c>
      <c r="D330" s="14" t="s">
        <v>993</v>
      </c>
      <c r="E330" s="101">
        <v>-6.9</v>
      </c>
      <c r="F330" s="102">
        <v>1.9810000000000001E-2</v>
      </c>
      <c r="G330" s="103">
        <v>0.87</v>
      </c>
      <c r="H330" s="104">
        <v>697.2</v>
      </c>
      <c r="I330" s="29" t="s">
        <v>1005</v>
      </c>
      <c r="J330" s="29" t="s">
        <v>818</v>
      </c>
      <c r="K330" s="28">
        <v>30</v>
      </c>
      <c r="L330" s="28" t="s">
        <v>58</v>
      </c>
      <c r="M330" s="72">
        <f>SUM(N330:R330)</f>
        <v>28.939999999999998</v>
      </c>
      <c r="N330" s="72">
        <v>2.4338000000000002</v>
      </c>
      <c r="O330" s="72">
        <v>4.8609999999999998</v>
      </c>
      <c r="P330" s="72">
        <v>6.5199999999999994E-2</v>
      </c>
      <c r="Q330" s="72">
        <v>0</v>
      </c>
      <c r="R330" s="72">
        <v>21.58</v>
      </c>
      <c r="S330" s="72">
        <v>1717.43</v>
      </c>
      <c r="T330" s="72">
        <f>R330</f>
        <v>21.58</v>
      </c>
      <c r="U330" s="72">
        <f>S330</f>
        <v>1717.43</v>
      </c>
      <c r="V330" s="30">
        <f>T330/U330</f>
        <v>1.2565286503671181E-2</v>
      </c>
      <c r="W330" s="31">
        <v>43.9</v>
      </c>
      <c r="X330" s="90">
        <f>V330*W330</f>
        <v>0.55161607751116482</v>
      </c>
      <c r="Y330" s="90">
        <f>V330*60*1000</f>
        <v>753.91719022027098</v>
      </c>
      <c r="Z330" s="188">
        <f>Y330*W330/1000</f>
        <v>33.096964650669889</v>
      </c>
    </row>
    <row r="331" spans="1:26" ht="12.75" customHeight="1" x14ac:dyDescent="0.2">
      <c r="A331" s="186"/>
      <c r="B331" s="28">
        <v>326</v>
      </c>
      <c r="C331" s="40" t="s">
        <v>601</v>
      </c>
      <c r="D331" s="97" t="s">
        <v>602</v>
      </c>
      <c r="E331" s="79">
        <v>-4.5999999999999996</v>
      </c>
      <c r="F331" s="98">
        <v>1.4E-2</v>
      </c>
      <c r="G331" s="99">
        <v>9.0579999999999994E-2</v>
      </c>
      <c r="H331" s="100">
        <v>632.79999999999995</v>
      </c>
      <c r="I331" s="46" t="s">
        <v>617</v>
      </c>
      <c r="J331" s="46" t="s">
        <v>604</v>
      </c>
      <c r="K331" s="45">
        <v>6</v>
      </c>
      <c r="L331" s="45">
        <v>1980</v>
      </c>
      <c r="M331" s="43">
        <v>5.64</v>
      </c>
      <c r="N331" s="43">
        <v>0.5</v>
      </c>
      <c r="O331" s="43">
        <v>1.1000000000000001</v>
      </c>
      <c r="P331" s="43">
        <v>-0.06</v>
      </c>
      <c r="Q331" s="43">
        <v>0</v>
      </c>
      <c r="R331" s="43">
        <v>4.0999999999999996</v>
      </c>
      <c r="S331" s="43">
        <v>323.83999999999997</v>
      </c>
      <c r="T331" s="43">
        <v>4.0999999999999996</v>
      </c>
      <c r="U331" s="43">
        <v>323.83999999999997</v>
      </c>
      <c r="V331" s="47">
        <v>1.2660573122529644E-2</v>
      </c>
      <c r="W331" s="27">
        <v>64.7</v>
      </c>
      <c r="X331" s="88">
        <f>V331*W331</f>
        <v>0.81913908102766797</v>
      </c>
      <c r="Y331" s="88">
        <v>759.63438735177863</v>
      </c>
      <c r="Z331" s="187">
        <f>W331*Y331/1000</f>
        <v>49.148344861660078</v>
      </c>
    </row>
    <row r="332" spans="1:26" ht="12.75" customHeight="1" x14ac:dyDescent="0.2">
      <c r="A332" s="186"/>
      <c r="B332" s="14">
        <v>327</v>
      </c>
      <c r="C332" s="15" t="s">
        <v>189</v>
      </c>
      <c r="D332" s="14" t="s">
        <v>190</v>
      </c>
      <c r="E332" s="101">
        <v>-6.6</v>
      </c>
      <c r="F332" s="102">
        <v>1.9539999999999998E-2</v>
      </c>
      <c r="G332" s="103">
        <v>0.95</v>
      </c>
      <c r="H332" s="104">
        <v>688.8</v>
      </c>
      <c r="I332" s="29" t="s">
        <v>205</v>
      </c>
      <c r="J332" s="29" t="s">
        <v>45</v>
      </c>
      <c r="K332" s="28">
        <v>8</v>
      </c>
      <c r="L332" s="28">
        <v>1961</v>
      </c>
      <c r="M332" s="72">
        <v>6.4429999999999996</v>
      </c>
      <c r="N332" s="72">
        <v>0.51</v>
      </c>
      <c r="O332" s="72">
        <v>1.333</v>
      </c>
      <c r="P332" s="72">
        <v>-0.02</v>
      </c>
      <c r="Q332" s="72">
        <v>0.82799999999999996</v>
      </c>
      <c r="R332" s="72">
        <v>3.7719999999999998</v>
      </c>
      <c r="S332" s="72">
        <v>361.4</v>
      </c>
      <c r="T332" s="72">
        <v>4.5999999999999996</v>
      </c>
      <c r="U332" s="72">
        <v>361.4</v>
      </c>
      <c r="V332" s="30">
        <f>T332/U332</f>
        <v>1.2728278915329275E-2</v>
      </c>
      <c r="W332" s="31">
        <v>48.396000000000001</v>
      </c>
      <c r="X332" s="90">
        <f>V332*W332</f>
        <v>0.61599778638627556</v>
      </c>
      <c r="Y332" s="90">
        <f>V332*60*1000</f>
        <v>763.69673491975652</v>
      </c>
      <c r="Z332" s="188">
        <f>Y332*W332/1000</f>
        <v>36.959867183176542</v>
      </c>
    </row>
    <row r="333" spans="1:26" ht="12.75" customHeight="1" x14ac:dyDescent="0.2">
      <c r="A333" s="186"/>
      <c r="B333" s="14">
        <v>328</v>
      </c>
      <c r="C333" s="40" t="s">
        <v>431</v>
      </c>
      <c r="D333" s="97" t="s">
        <v>432</v>
      </c>
      <c r="E333" s="79">
        <v>-6.9</v>
      </c>
      <c r="F333" s="98">
        <v>2.498218E-2</v>
      </c>
      <c r="G333" s="99">
        <v>1.6910437642</v>
      </c>
      <c r="H333" s="100">
        <v>697.2</v>
      </c>
      <c r="I333" s="46" t="s">
        <v>449</v>
      </c>
      <c r="J333" s="46" t="s">
        <v>45</v>
      </c>
      <c r="K333" s="45">
        <v>15</v>
      </c>
      <c r="L333" s="45">
        <v>1973</v>
      </c>
      <c r="M333" s="43">
        <v>9.3089999999999993</v>
      </c>
      <c r="N333" s="43">
        <v>1.0100899999999999</v>
      </c>
      <c r="O333" s="43">
        <v>0.11154600000000001</v>
      </c>
      <c r="P333" s="43">
        <v>-4.1090000000000002E-2</v>
      </c>
      <c r="Q333" s="43">
        <v>2.468518</v>
      </c>
      <c r="R333" s="43">
        <v>5.7599220000000004</v>
      </c>
      <c r="S333" s="43">
        <v>645.54999999999995</v>
      </c>
      <c r="T333" s="43">
        <v>8.2284400000000009</v>
      </c>
      <c r="U333" s="43">
        <v>645.54999999999995</v>
      </c>
      <c r="V333" s="47">
        <v>1.2746402292618699E-2</v>
      </c>
      <c r="W333" s="27">
        <v>67.69</v>
      </c>
      <c r="X333" s="88">
        <v>0.86280397118735974</v>
      </c>
      <c r="Y333" s="88">
        <v>764.78413755712188</v>
      </c>
      <c r="Z333" s="187">
        <v>51.768238271241579</v>
      </c>
    </row>
    <row r="334" spans="1:26" ht="12.75" customHeight="1" x14ac:dyDescent="0.2">
      <c r="A334" s="186"/>
      <c r="B334" s="45">
        <v>329</v>
      </c>
      <c r="C334" s="40" t="s">
        <v>878</v>
      </c>
      <c r="D334" s="97" t="s">
        <v>879</v>
      </c>
      <c r="E334" s="79">
        <v>-6.1</v>
      </c>
      <c r="F334" s="98">
        <v>1.7999999999999999E-2</v>
      </c>
      <c r="G334" s="99">
        <v>1.274</v>
      </c>
      <c r="H334" s="100">
        <v>646.79999999999995</v>
      </c>
      <c r="I334" s="46" t="s">
        <v>880</v>
      </c>
      <c r="J334" s="46" t="s">
        <v>46</v>
      </c>
      <c r="K334" s="45">
        <v>40</v>
      </c>
      <c r="L334" s="45">
        <v>1975</v>
      </c>
      <c r="M334" s="43">
        <v>37.502000000000002</v>
      </c>
      <c r="N334" s="43">
        <v>4.1399999999999997</v>
      </c>
      <c r="O334" s="43">
        <v>4.9400000000000004</v>
      </c>
      <c r="P334" s="43">
        <v>-0.41</v>
      </c>
      <c r="Q334" s="43"/>
      <c r="R334" s="43">
        <v>28.83</v>
      </c>
      <c r="S334" s="43">
        <v>2232.09</v>
      </c>
      <c r="T334" s="43">
        <v>28.83</v>
      </c>
      <c r="U334" s="43">
        <v>2232.09</v>
      </c>
      <c r="V334" s="47">
        <v>1.291614585433383E-2</v>
      </c>
      <c r="W334" s="27">
        <v>70.959999999999994</v>
      </c>
      <c r="X334" s="88">
        <v>0.91652970982352844</v>
      </c>
      <c r="Y334" s="88">
        <v>774.96875126002988</v>
      </c>
      <c r="Z334" s="187">
        <v>54.991782589411713</v>
      </c>
    </row>
    <row r="335" spans="1:26" ht="12.75" customHeight="1" x14ac:dyDescent="0.2">
      <c r="A335" s="186"/>
      <c r="B335" s="28">
        <v>330</v>
      </c>
      <c r="C335" s="106" t="s">
        <v>813</v>
      </c>
      <c r="D335" s="14" t="s">
        <v>814</v>
      </c>
      <c r="E335" s="16">
        <v>-6.5</v>
      </c>
      <c r="F335" s="102">
        <v>2.14617E-2</v>
      </c>
      <c r="G335" s="103">
        <v>1.27</v>
      </c>
      <c r="H335" s="18">
        <v>686</v>
      </c>
      <c r="I335" s="29" t="s">
        <v>824</v>
      </c>
      <c r="J335" s="29" t="s">
        <v>818</v>
      </c>
      <c r="K335" s="28">
        <v>12</v>
      </c>
      <c r="L335" s="28">
        <v>1987</v>
      </c>
      <c r="M335" s="72">
        <f>SUM(N335+O335+P335+Q335+R335)</f>
        <v>9.1999999999999993</v>
      </c>
      <c r="N335" s="72"/>
      <c r="O335" s="72"/>
      <c r="P335" s="72"/>
      <c r="Q335" s="72"/>
      <c r="R335" s="72">
        <v>9.1999999999999993</v>
      </c>
      <c r="S335" s="72">
        <v>711.66</v>
      </c>
      <c r="T335" s="72">
        <v>9.1999999999999993</v>
      </c>
      <c r="U335" s="72">
        <v>711.66</v>
      </c>
      <c r="V335" s="30">
        <f>T335/U335</f>
        <v>1.2927521569288706E-2</v>
      </c>
      <c r="W335" s="31">
        <v>59.405000000000001</v>
      </c>
      <c r="X335" s="90">
        <f>V335*W335</f>
        <v>0.76795941882359553</v>
      </c>
      <c r="Y335" s="90">
        <f>V335*60*1000</f>
        <v>775.65129415732235</v>
      </c>
      <c r="Z335" s="188">
        <f>Y335*W335/1000</f>
        <v>46.077565129415738</v>
      </c>
    </row>
    <row r="336" spans="1:26" ht="12.75" customHeight="1" x14ac:dyDescent="0.2">
      <c r="A336" s="186"/>
      <c r="B336" s="14">
        <v>331</v>
      </c>
      <c r="C336" s="40" t="s">
        <v>878</v>
      </c>
      <c r="D336" s="97" t="s">
        <v>879</v>
      </c>
      <c r="E336" s="79">
        <v>-6.1</v>
      </c>
      <c r="F336" s="98">
        <v>1.7999999999999999E-2</v>
      </c>
      <c r="G336" s="99">
        <v>1.274</v>
      </c>
      <c r="H336" s="100">
        <v>646.79999999999995</v>
      </c>
      <c r="I336" s="46" t="s">
        <v>881</v>
      </c>
      <c r="J336" s="46" t="s">
        <v>46</v>
      </c>
      <c r="K336" s="45">
        <v>40</v>
      </c>
      <c r="L336" s="45">
        <v>1975</v>
      </c>
      <c r="M336" s="43">
        <v>20.85</v>
      </c>
      <c r="N336" s="43">
        <v>4.59</v>
      </c>
      <c r="O336" s="43">
        <v>5.85</v>
      </c>
      <c r="P336" s="43">
        <v>0.25</v>
      </c>
      <c r="Q336" s="43"/>
      <c r="R336" s="43">
        <v>28.68</v>
      </c>
      <c r="S336" s="43">
        <v>2215.37</v>
      </c>
      <c r="T336" s="43">
        <v>28.68</v>
      </c>
      <c r="U336" s="43">
        <v>2215.37</v>
      </c>
      <c r="V336" s="47">
        <v>1.2945918740436135E-2</v>
      </c>
      <c r="W336" s="27">
        <v>70.959999999999994</v>
      </c>
      <c r="X336" s="88">
        <v>0.91864239382134805</v>
      </c>
      <c r="Y336" s="88">
        <v>776.75512442616809</v>
      </c>
      <c r="Z336" s="187">
        <v>55.118543629280879</v>
      </c>
    </row>
    <row r="337" spans="1:26" ht="12.75" customHeight="1" x14ac:dyDescent="0.2">
      <c r="A337" s="186"/>
      <c r="B337" s="14">
        <v>332</v>
      </c>
      <c r="C337" s="40" t="s">
        <v>431</v>
      </c>
      <c r="D337" s="97" t="s">
        <v>432</v>
      </c>
      <c r="E337" s="79">
        <v>-6.9</v>
      </c>
      <c r="F337" s="98">
        <v>2.498218E-2</v>
      </c>
      <c r="G337" s="99">
        <v>1.6910437642</v>
      </c>
      <c r="H337" s="100">
        <v>697.2</v>
      </c>
      <c r="I337" s="46" t="s">
        <v>450</v>
      </c>
      <c r="J337" s="46" t="s">
        <v>45</v>
      </c>
      <c r="K337" s="45">
        <v>16</v>
      </c>
      <c r="L337" s="45">
        <v>1968</v>
      </c>
      <c r="M337" s="43">
        <v>10.897</v>
      </c>
      <c r="N337" s="43">
        <v>1.1814020000000001</v>
      </c>
      <c r="O337" s="43">
        <v>1.611537</v>
      </c>
      <c r="P337" s="43">
        <v>-5.9402000000000003E-2</v>
      </c>
      <c r="Q337" s="43">
        <v>2.4490180000000001</v>
      </c>
      <c r="R337" s="43">
        <v>8.1634429999999991</v>
      </c>
      <c r="S337" s="43">
        <v>626.73</v>
      </c>
      <c r="T337" s="43">
        <v>8.1634429999999991</v>
      </c>
      <c r="U337" s="43">
        <v>626.73</v>
      </c>
      <c r="V337" s="47">
        <v>1.302545434238029E-2</v>
      </c>
      <c r="W337" s="27">
        <v>67.69</v>
      </c>
      <c r="X337" s="88">
        <v>0.88169300443572174</v>
      </c>
      <c r="Y337" s="88">
        <v>781.52726054281743</v>
      </c>
      <c r="Z337" s="187">
        <v>52.901580266143313</v>
      </c>
    </row>
    <row r="338" spans="1:26" ht="12.75" customHeight="1" x14ac:dyDescent="0.2">
      <c r="A338" s="186"/>
      <c r="B338" s="45">
        <v>333</v>
      </c>
      <c r="C338" s="15" t="s">
        <v>189</v>
      </c>
      <c r="D338" s="14" t="s">
        <v>190</v>
      </c>
      <c r="E338" s="16">
        <v>-6.6</v>
      </c>
      <c r="F338" s="102">
        <v>1.9539999999999998E-2</v>
      </c>
      <c r="G338" s="103">
        <v>0.95</v>
      </c>
      <c r="H338" s="104">
        <v>688.8</v>
      </c>
      <c r="I338" s="29" t="s">
        <v>206</v>
      </c>
      <c r="J338" s="29" t="s">
        <v>45</v>
      </c>
      <c r="K338" s="28">
        <v>20</v>
      </c>
      <c r="L338" s="28">
        <v>1961</v>
      </c>
      <c r="M338" s="72">
        <v>14.172000000000001</v>
      </c>
      <c r="N338" s="72">
        <v>1.1220000000000001</v>
      </c>
      <c r="O338" s="72">
        <v>1.0720000000000001</v>
      </c>
      <c r="P338" s="72">
        <v>-0.21</v>
      </c>
      <c r="Q338" s="72">
        <v>2.1560000000000001</v>
      </c>
      <c r="R338" s="72">
        <v>9.8219999999999992</v>
      </c>
      <c r="S338" s="72">
        <v>900.48</v>
      </c>
      <c r="T338" s="72">
        <v>11.977</v>
      </c>
      <c r="U338" s="72">
        <v>900.48</v>
      </c>
      <c r="V338" s="30">
        <f>T338/U338</f>
        <v>1.330068407960199E-2</v>
      </c>
      <c r="W338" s="31">
        <v>48.396000000000001</v>
      </c>
      <c r="X338" s="90">
        <f>V338*W338</f>
        <v>0.64369990671641797</v>
      </c>
      <c r="Y338" s="90">
        <f>V338*60*1000</f>
        <v>798.04104477611941</v>
      </c>
      <c r="Z338" s="188">
        <f>Y338*W338/1000</f>
        <v>38.621994402985074</v>
      </c>
    </row>
    <row r="339" spans="1:26" ht="12.75" customHeight="1" x14ac:dyDescent="0.2">
      <c r="A339" s="186"/>
      <c r="B339" s="28">
        <v>334</v>
      </c>
      <c r="C339" s="40" t="s">
        <v>105</v>
      </c>
      <c r="D339" s="97" t="s">
        <v>106</v>
      </c>
      <c r="E339" s="79">
        <v>-5.8</v>
      </c>
      <c r="F339" s="98">
        <v>0.02</v>
      </c>
      <c r="G339" s="99">
        <v>1.226</v>
      </c>
      <c r="H339" s="100">
        <v>666.4</v>
      </c>
      <c r="I339" s="46" t="s">
        <v>126</v>
      </c>
      <c r="J339" s="46"/>
      <c r="K339" s="45">
        <v>12</v>
      </c>
      <c r="L339" s="45">
        <v>1956</v>
      </c>
      <c r="M339" s="43">
        <v>10.401999999999999</v>
      </c>
      <c r="N339" s="43">
        <v>1.5911999999999999</v>
      </c>
      <c r="O339" s="43">
        <v>0</v>
      </c>
      <c r="P339" s="43">
        <v>0</v>
      </c>
      <c r="Q339" s="43">
        <v>0.28880099999999997</v>
      </c>
      <c r="R339" s="43">
        <v>8.5220009999999995</v>
      </c>
      <c r="S339" s="43">
        <v>640.27</v>
      </c>
      <c r="T339" s="43">
        <v>8.5220009999999995</v>
      </c>
      <c r="U339" s="43">
        <v>640.27</v>
      </c>
      <c r="V339" s="47">
        <v>1.3310011401440017E-2</v>
      </c>
      <c r="W339" s="27">
        <v>61.3</v>
      </c>
      <c r="X339" s="88">
        <v>0.81590369890827297</v>
      </c>
      <c r="Y339" s="88">
        <v>798.60068408640109</v>
      </c>
      <c r="Z339" s="187">
        <v>48.954221934496381</v>
      </c>
    </row>
    <row r="340" spans="1:26" ht="12.75" customHeight="1" x14ac:dyDescent="0.2">
      <c r="A340" s="186"/>
      <c r="B340" s="14">
        <v>335</v>
      </c>
      <c r="C340" s="40" t="s">
        <v>878</v>
      </c>
      <c r="D340" s="97" t="s">
        <v>879</v>
      </c>
      <c r="E340" s="79">
        <v>-6.1</v>
      </c>
      <c r="F340" s="98">
        <v>1.7999999999999999E-2</v>
      </c>
      <c r="G340" s="99">
        <v>1.274</v>
      </c>
      <c r="H340" s="100">
        <v>646.79999999999995</v>
      </c>
      <c r="I340" s="46" t="s">
        <v>884</v>
      </c>
      <c r="J340" s="46" t="s">
        <v>46</v>
      </c>
      <c r="K340" s="45">
        <v>50</v>
      </c>
      <c r="L340" s="45">
        <v>1975</v>
      </c>
      <c r="M340" s="43">
        <v>44.759</v>
      </c>
      <c r="N340" s="43">
        <v>2.83</v>
      </c>
      <c r="O340" s="43">
        <v>6.82</v>
      </c>
      <c r="P340" s="43">
        <v>0.84</v>
      </c>
      <c r="Q340" s="43"/>
      <c r="R340" s="43">
        <v>34.270000000000003</v>
      </c>
      <c r="S340" s="43">
        <v>2570.61</v>
      </c>
      <c r="T340" s="43">
        <v>34.270000000000003</v>
      </c>
      <c r="U340" s="43">
        <v>2570.61</v>
      </c>
      <c r="V340" s="47">
        <v>1.3331466072255225E-2</v>
      </c>
      <c r="W340" s="27">
        <v>70.959999999999994</v>
      </c>
      <c r="X340" s="88">
        <v>0.94600083248723066</v>
      </c>
      <c r="Y340" s="88">
        <v>799.88796433531354</v>
      </c>
      <c r="Z340" s="187">
        <v>56.760049949233846</v>
      </c>
    </row>
    <row r="341" spans="1:26" ht="12.75" customHeight="1" x14ac:dyDescent="0.2">
      <c r="A341" s="186"/>
      <c r="B341" s="14">
        <v>336</v>
      </c>
      <c r="C341" s="40" t="s">
        <v>878</v>
      </c>
      <c r="D341" s="97" t="s">
        <v>879</v>
      </c>
      <c r="E341" s="79">
        <v>-6.1</v>
      </c>
      <c r="F341" s="98">
        <v>1.7999999999999999E-2</v>
      </c>
      <c r="G341" s="99">
        <v>1.274</v>
      </c>
      <c r="H341" s="100">
        <v>646.79999999999995</v>
      </c>
      <c r="I341" s="46" t="s">
        <v>889</v>
      </c>
      <c r="J341" s="46" t="s">
        <v>47</v>
      </c>
      <c r="K341" s="45">
        <v>20</v>
      </c>
      <c r="L341" s="45">
        <v>1975</v>
      </c>
      <c r="M341" s="43">
        <v>16.794</v>
      </c>
      <c r="N341" s="43">
        <v>1.87</v>
      </c>
      <c r="O341" s="43">
        <v>2.4</v>
      </c>
      <c r="P341" s="43">
        <v>0.02</v>
      </c>
      <c r="Q341" s="43"/>
      <c r="R341" s="43">
        <v>12.5</v>
      </c>
      <c r="S341" s="43">
        <v>937.3</v>
      </c>
      <c r="T341" s="43">
        <v>12.5</v>
      </c>
      <c r="U341" s="43">
        <v>937.3</v>
      </c>
      <c r="V341" s="47">
        <v>1.3336178384722074E-2</v>
      </c>
      <c r="W341" s="27">
        <v>70.959999999999994</v>
      </c>
      <c r="X341" s="88">
        <v>0.94633521817987831</v>
      </c>
      <c r="Y341" s="88">
        <v>800.1707030833245</v>
      </c>
      <c r="Z341" s="187">
        <v>56.780113090792703</v>
      </c>
    </row>
    <row r="342" spans="1:26" ht="12.75" customHeight="1" x14ac:dyDescent="0.2">
      <c r="A342" s="186"/>
      <c r="B342" s="45">
        <v>337</v>
      </c>
      <c r="C342" s="40" t="s">
        <v>687</v>
      </c>
      <c r="D342" s="97" t="s">
        <v>688</v>
      </c>
      <c r="E342" s="79">
        <v>-6.6</v>
      </c>
      <c r="F342" s="98">
        <v>1.7299999999999999E-2</v>
      </c>
      <c r="G342" s="99">
        <v>1.1383399999999999</v>
      </c>
      <c r="H342" s="100">
        <v>688.80000000000007</v>
      </c>
      <c r="I342" s="46" t="s">
        <v>703</v>
      </c>
      <c r="J342" s="46" t="s">
        <v>47</v>
      </c>
      <c r="K342" s="45">
        <v>65</v>
      </c>
      <c r="L342" s="45" t="s">
        <v>58</v>
      </c>
      <c r="M342" s="43">
        <v>43.420349999999999</v>
      </c>
      <c r="N342" s="43">
        <v>3.9350000000000001</v>
      </c>
      <c r="O342" s="43">
        <v>8.923</v>
      </c>
      <c r="P342" s="43">
        <v>-0.61964999999999992</v>
      </c>
      <c r="Q342" s="43">
        <v>0</v>
      </c>
      <c r="R342" s="43">
        <v>31.181999999999999</v>
      </c>
      <c r="S342" s="43">
        <v>2338.13</v>
      </c>
      <c r="T342" s="43">
        <v>31.181999999999999</v>
      </c>
      <c r="U342" s="43">
        <v>2338.13</v>
      </c>
      <c r="V342" s="47">
        <v>1.3336298666027979E-2</v>
      </c>
      <c r="W342" s="27">
        <v>65.8</v>
      </c>
      <c r="X342" s="88">
        <v>0.87752845222464104</v>
      </c>
      <c r="Y342" s="88">
        <v>800.17791996167875</v>
      </c>
      <c r="Z342" s="187">
        <v>52.65170713347846</v>
      </c>
    </row>
    <row r="343" spans="1:26" ht="12.75" customHeight="1" x14ac:dyDescent="0.2">
      <c r="A343" s="186"/>
      <c r="B343" s="28">
        <v>338</v>
      </c>
      <c r="C343" s="15" t="s">
        <v>189</v>
      </c>
      <c r="D343" s="14" t="s">
        <v>190</v>
      </c>
      <c r="E343" s="101">
        <v>-6.6</v>
      </c>
      <c r="F343" s="102">
        <v>1.9539999999999998E-2</v>
      </c>
      <c r="G343" s="103">
        <v>0.95</v>
      </c>
      <c r="H343" s="104">
        <v>688.8</v>
      </c>
      <c r="I343" s="29" t="s">
        <v>207</v>
      </c>
      <c r="J343" s="29" t="s">
        <v>45</v>
      </c>
      <c r="K343" s="28">
        <v>22</v>
      </c>
      <c r="L343" s="28">
        <v>1989</v>
      </c>
      <c r="M343" s="72">
        <v>20.277000000000001</v>
      </c>
      <c r="N343" s="72">
        <v>1.6830000000000001</v>
      </c>
      <c r="O343" s="72">
        <v>2.883</v>
      </c>
      <c r="P343" s="72">
        <v>-0.218</v>
      </c>
      <c r="Q343" s="72">
        <v>2.8279999999999998</v>
      </c>
      <c r="R343" s="72">
        <v>12.882999999999999</v>
      </c>
      <c r="S343" s="72">
        <v>1176.23</v>
      </c>
      <c r="T343" s="72">
        <v>15.711</v>
      </c>
      <c r="U343" s="72">
        <v>1176.26</v>
      </c>
      <c r="V343" s="30">
        <f>T343/U343</f>
        <v>1.3356740856613335E-2</v>
      </c>
      <c r="W343" s="31">
        <v>48.396000000000001</v>
      </c>
      <c r="X343" s="90">
        <f>V343*W343</f>
        <v>0.64641283049665899</v>
      </c>
      <c r="Y343" s="90">
        <f>V343*60*1000</f>
        <v>801.40445139680003</v>
      </c>
      <c r="Z343" s="188">
        <f>Y343*W343/1000</f>
        <v>38.784769829799536</v>
      </c>
    </row>
    <row r="344" spans="1:26" ht="12.75" customHeight="1" x14ac:dyDescent="0.2">
      <c r="A344" s="186"/>
      <c r="B344" s="14">
        <v>339</v>
      </c>
      <c r="C344" s="40" t="s">
        <v>687</v>
      </c>
      <c r="D344" s="97" t="s">
        <v>688</v>
      </c>
      <c r="E344" s="79">
        <v>-6.6</v>
      </c>
      <c r="F344" s="98">
        <v>1.7299999999999999E-2</v>
      </c>
      <c r="G344" s="99">
        <v>1.1383399999999999</v>
      </c>
      <c r="H344" s="100">
        <v>688.80000000000007</v>
      </c>
      <c r="I344" s="46" t="s">
        <v>704</v>
      </c>
      <c r="J344" s="46" t="s">
        <v>47</v>
      </c>
      <c r="K344" s="45">
        <v>6</v>
      </c>
      <c r="L344" s="45" t="s">
        <v>58</v>
      </c>
      <c r="M344" s="43">
        <v>4.931</v>
      </c>
      <c r="N344" s="43">
        <v>0.46899999999999997</v>
      </c>
      <c r="O344" s="43">
        <v>6.8000000000000005E-2</v>
      </c>
      <c r="P344" s="43">
        <v>0</v>
      </c>
      <c r="Q344" s="43">
        <v>0</v>
      </c>
      <c r="R344" s="43">
        <v>4.3940000000000001</v>
      </c>
      <c r="S344" s="43">
        <v>325.38</v>
      </c>
      <c r="T344" s="43">
        <v>4.3940000000000001</v>
      </c>
      <c r="U344" s="43">
        <v>325.38</v>
      </c>
      <c r="V344" s="47">
        <v>1.3504210461614114E-2</v>
      </c>
      <c r="W344" s="27">
        <v>65.8</v>
      </c>
      <c r="X344" s="88">
        <v>0.8885770483742087</v>
      </c>
      <c r="Y344" s="88">
        <v>810.25262769684684</v>
      </c>
      <c r="Z344" s="187">
        <v>53.31462290245252</v>
      </c>
    </row>
    <row r="345" spans="1:26" ht="12.75" customHeight="1" x14ac:dyDescent="0.2">
      <c r="A345" s="186"/>
      <c r="B345" s="14">
        <v>340</v>
      </c>
      <c r="C345" s="40" t="s">
        <v>601</v>
      </c>
      <c r="D345" s="97" t="s">
        <v>602</v>
      </c>
      <c r="E345" s="79">
        <v>-4.5999999999999996</v>
      </c>
      <c r="F345" s="98">
        <v>1.4E-2</v>
      </c>
      <c r="G345" s="99">
        <v>9.0579999999999994E-2</v>
      </c>
      <c r="H345" s="100">
        <v>632.79999999999995</v>
      </c>
      <c r="I345" s="46" t="s">
        <v>616</v>
      </c>
      <c r="J345" s="46" t="s">
        <v>604</v>
      </c>
      <c r="K345" s="45">
        <v>40</v>
      </c>
      <c r="L345" s="45">
        <v>1983</v>
      </c>
      <c r="M345" s="43">
        <v>38.700000000000003</v>
      </c>
      <c r="N345" s="43">
        <v>2.2999999999999998</v>
      </c>
      <c r="O345" s="43">
        <v>5.3</v>
      </c>
      <c r="P345" s="43">
        <v>0.4</v>
      </c>
      <c r="Q345" s="43">
        <v>0</v>
      </c>
      <c r="R345" s="43">
        <v>30.7</v>
      </c>
      <c r="S345" s="43">
        <v>2268.94</v>
      </c>
      <c r="T345" s="43">
        <v>30.7</v>
      </c>
      <c r="U345" s="43">
        <v>2268.94</v>
      </c>
      <c r="V345" s="47">
        <v>1.353054730402743E-2</v>
      </c>
      <c r="W345" s="27">
        <v>64.7</v>
      </c>
      <c r="X345" s="88">
        <f>V345*W345</f>
        <v>0.8754264105705748</v>
      </c>
      <c r="Y345" s="88">
        <v>811.83283824164585</v>
      </c>
      <c r="Z345" s="187">
        <f>W345*Y345/1000</f>
        <v>52.525584634234491</v>
      </c>
    </row>
    <row r="346" spans="1:26" ht="12.75" customHeight="1" x14ac:dyDescent="0.2">
      <c r="A346" s="186"/>
      <c r="B346" s="45">
        <v>341</v>
      </c>
      <c r="C346" s="40" t="s">
        <v>878</v>
      </c>
      <c r="D346" s="97" t="s">
        <v>879</v>
      </c>
      <c r="E346" s="79">
        <v>-6.1</v>
      </c>
      <c r="F346" s="98">
        <v>1.7999999999999999E-2</v>
      </c>
      <c r="G346" s="99">
        <v>1.274</v>
      </c>
      <c r="H346" s="100">
        <v>646.79999999999995</v>
      </c>
      <c r="I346" s="46" t="s">
        <v>883</v>
      </c>
      <c r="J346" s="46" t="s">
        <v>47</v>
      </c>
      <c r="K346" s="45">
        <v>40</v>
      </c>
      <c r="L346" s="45">
        <v>1984</v>
      </c>
      <c r="M346" s="43">
        <v>41.529000000000003</v>
      </c>
      <c r="N346" s="43">
        <v>3.83</v>
      </c>
      <c r="O346" s="43">
        <v>6.87</v>
      </c>
      <c r="P346" s="43">
        <v>0.15</v>
      </c>
      <c r="Q346" s="43"/>
      <c r="R346" s="43">
        <v>30.68</v>
      </c>
      <c r="S346" s="43">
        <v>2265.23</v>
      </c>
      <c r="T346" s="43">
        <v>30.68</v>
      </c>
      <c r="U346" s="43">
        <v>2265.23</v>
      </c>
      <c r="V346" s="47">
        <v>1.3543878546549357E-2</v>
      </c>
      <c r="W346" s="27">
        <v>70.959999999999994</v>
      </c>
      <c r="X346" s="88">
        <v>0.96107362166314225</v>
      </c>
      <c r="Y346" s="88">
        <v>812.63271279296134</v>
      </c>
      <c r="Z346" s="187">
        <v>57.664417299788532</v>
      </c>
    </row>
    <row r="347" spans="1:26" ht="12.75" customHeight="1" x14ac:dyDescent="0.2">
      <c r="A347" s="186"/>
      <c r="B347" s="28">
        <v>342</v>
      </c>
      <c r="C347" s="40" t="s">
        <v>601</v>
      </c>
      <c r="D347" s="97" t="s">
        <v>602</v>
      </c>
      <c r="E347" s="79">
        <v>-4.5999999999999996</v>
      </c>
      <c r="F347" s="98">
        <v>1.4E-2</v>
      </c>
      <c r="G347" s="99">
        <v>9.0579999999999994E-2</v>
      </c>
      <c r="H347" s="100">
        <v>632.79999999999995</v>
      </c>
      <c r="I347" s="46" t="s">
        <v>620</v>
      </c>
      <c r="J347" s="46" t="s">
        <v>604</v>
      </c>
      <c r="K347" s="45">
        <v>18</v>
      </c>
      <c r="L347" s="45">
        <v>1989</v>
      </c>
      <c r="M347" s="43">
        <v>17.7</v>
      </c>
      <c r="N347" s="43">
        <v>3.5</v>
      </c>
      <c r="O347" s="43">
        <v>3.3</v>
      </c>
      <c r="P347" s="43">
        <v>-1.8</v>
      </c>
      <c r="Q347" s="43">
        <v>0</v>
      </c>
      <c r="R347" s="43">
        <v>12.7</v>
      </c>
      <c r="S347" s="43">
        <v>935.07</v>
      </c>
      <c r="T347" s="43">
        <v>12.7</v>
      </c>
      <c r="U347" s="43">
        <v>935.07</v>
      </c>
      <c r="V347" s="47">
        <v>1.3581870875977198E-2</v>
      </c>
      <c r="W347" s="27">
        <v>64.7</v>
      </c>
      <c r="X347" s="88">
        <f>V347*W347</f>
        <v>0.8787470456757247</v>
      </c>
      <c r="Y347" s="88">
        <v>814.91225255863185</v>
      </c>
      <c r="Z347" s="187">
        <f>W347*Y347/1000</f>
        <v>52.72482274054348</v>
      </c>
    </row>
    <row r="348" spans="1:26" ht="12.75" customHeight="1" x14ac:dyDescent="0.2">
      <c r="A348" s="186"/>
      <c r="B348" s="14">
        <v>343</v>
      </c>
      <c r="C348" s="40" t="s">
        <v>1153</v>
      </c>
      <c r="D348" s="97" t="s">
        <v>909</v>
      </c>
      <c r="E348" s="79">
        <v>-6.5</v>
      </c>
      <c r="F348" s="98">
        <v>1.8100000000000002E-2</v>
      </c>
      <c r="G348" s="99">
        <v>1.4280900000000003</v>
      </c>
      <c r="H348" s="92">
        <v>686</v>
      </c>
      <c r="I348" s="46" t="s">
        <v>920</v>
      </c>
      <c r="J348" s="46" t="s">
        <v>45</v>
      </c>
      <c r="K348" s="45">
        <v>31</v>
      </c>
      <c r="L348" s="45">
        <v>1963</v>
      </c>
      <c r="M348" s="43">
        <v>19.148674999999997</v>
      </c>
      <c r="N348" s="43">
        <v>0</v>
      </c>
      <c r="O348" s="43">
        <v>0</v>
      </c>
      <c r="P348" s="43">
        <v>0</v>
      </c>
      <c r="Q348" s="43">
        <v>2.9611109999999998</v>
      </c>
      <c r="R348" s="43">
        <v>16.187563999999998</v>
      </c>
      <c r="S348" s="43">
        <v>1402.17</v>
      </c>
      <c r="T348" s="43">
        <v>19.148674999999997</v>
      </c>
      <c r="U348" s="43">
        <v>1402.17</v>
      </c>
      <c r="V348" s="47">
        <v>1.365645749088912E-2</v>
      </c>
      <c r="W348" s="27">
        <v>78.900000000000006</v>
      </c>
      <c r="X348" s="88">
        <v>1.0774944960311517</v>
      </c>
      <c r="Y348" s="88">
        <v>819.38744945334713</v>
      </c>
      <c r="Z348" s="187">
        <v>64.649669761869092</v>
      </c>
    </row>
    <row r="349" spans="1:26" ht="12.75" customHeight="1" x14ac:dyDescent="0.2">
      <c r="A349" s="186"/>
      <c r="B349" s="14">
        <v>344</v>
      </c>
      <c r="C349" s="15" t="s">
        <v>189</v>
      </c>
      <c r="D349" s="14" t="s">
        <v>190</v>
      </c>
      <c r="E349" s="16">
        <v>-6.6</v>
      </c>
      <c r="F349" s="102">
        <v>1.9539999999999998E-2</v>
      </c>
      <c r="G349" s="103">
        <v>0.95</v>
      </c>
      <c r="H349" s="104">
        <v>688.8</v>
      </c>
      <c r="I349" s="29" t="s">
        <v>208</v>
      </c>
      <c r="J349" s="29" t="s">
        <v>45</v>
      </c>
      <c r="K349" s="28">
        <v>107</v>
      </c>
      <c r="L349" s="28">
        <v>1977</v>
      </c>
      <c r="M349" s="72">
        <v>105.00700000000001</v>
      </c>
      <c r="N349" s="72">
        <v>9.9450000000000003</v>
      </c>
      <c r="O349" s="72">
        <v>10.749000000000001</v>
      </c>
      <c r="P349" s="72">
        <v>-1.357</v>
      </c>
      <c r="Q349" s="72"/>
      <c r="R349" s="72">
        <v>84.313000000000002</v>
      </c>
      <c r="S349" s="72">
        <v>6170.01</v>
      </c>
      <c r="T349" s="72">
        <v>82.495000000000005</v>
      </c>
      <c r="U349" s="72">
        <v>6037.01</v>
      </c>
      <c r="V349" s="30">
        <f>T349/U349</f>
        <v>1.3664877149449811E-2</v>
      </c>
      <c r="W349" s="31">
        <v>48.396000000000001</v>
      </c>
      <c r="X349" s="90">
        <f>V349*W349</f>
        <v>0.66132539452477301</v>
      </c>
      <c r="Y349" s="90">
        <f>V349*60*1000</f>
        <v>819.8926289669887</v>
      </c>
      <c r="Z349" s="188">
        <f>Y349*W349/1000</f>
        <v>39.679523671486386</v>
      </c>
    </row>
    <row r="350" spans="1:26" ht="12.75" customHeight="1" x14ac:dyDescent="0.2">
      <c r="A350" s="186"/>
      <c r="B350" s="45">
        <v>345</v>
      </c>
      <c r="C350" s="15" t="s">
        <v>992</v>
      </c>
      <c r="D350" s="14" t="s">
        <v>993</v>
      </c>
      <c r="E350" s="101">
        <v>-6.9</v>
      </c>
      <c r="F350" s="102">
        <v>1.9810000000000001E-2</v>
      </c>
      <c r="G350" s="103">
        <v>0.87</v>
      </c>
      <c r="H350" s="104">
        <v>697.2</v>
      </c>
      <c r="I350" s="29" t="s">
        <v>1006</v>
      </c>
      <c r="J350" s="29" t="s">
        <v>818</v>
      </c>
      <c r="K350" s="28">
        <v>48</v>
      </c>
      <c r="L350" s="28" t="s">
        <v>58</v>
      </c>
      <c r="M350" s="72">
        <f>SUM(N350:R350)</f>
        <v>29.099999999999998</v>
      </c>
      <c r="N350" s="72">
        <v>2.1920999999999999</v>
      </c>
      <c r="O350" s="72">
        <v>0</v>
      </c>
      <c r="P350" s="72">
        <v>0.8679</v>
      </c>
      <c r="Q350" s="72">
        <v>0</v>
      </c>
      <c r="R350" s="72">
        <v>26.04</v>
      </c>
      <c r="S350" s="72">
        <v>1904.25</v>
      </c>
      <c r="T350" s="72">
        <f>R350</f>
        <v>26.04</v>
      </c>
      <c r="U350" s="72">
        <f>S350</f>
        <v>1904.25</v>
      </c>
      <c r="V350" s="30">
        <f>T350/U350</f>
        <v>1.3674675068924773E-2</v>
      </c>
      <c r="W350" s="31">
        <v>43.9</v>
      </c>
      <c r="X350" s="90">
        <f>V350*W350</f>
        <v>0.60031823552579755</v>
      </c>
      <c r="Y350" s="90">
        <f>V350*60*1000</f>
        <v>820.4805041354864</v>
      </c>
      <c r="Z350" s="188">
        <f>Y350*W350/1000</f>
        <v>36.019094131547845</v>
      </c>
    </row>
    <row r="351" spans="1:26" ht="12.75" customHeight="1" x14ac:dyDescent="0.2">
      <c r="A351" s="186"/>
      <c r="B351" s="28">
        <v>346</v>
      </c>
      <c r="C351" s="40" t="s">
        <v>105</v>
      </c>
      <c r="D351" s="97" t="s">
        <v>106</v>
      </c>
      <c r="E351" s="79">
        <v>-5.8</v>
      </c>
      <c r="F351" s="98">
        <v>0.02</v>
      </c>
      <c r="G351" s="99">
        <v>1.226</v>
      </c>
      <c r="H351" s="100">
        <v>666.4</v>
      </c>
      <c r="I351" s="46" t="s">
        <v>125</v>
      </c>
      <c r="J351" s="46"/>
      <c r="K351" s="45">
        <v>20</v>
      </c>
      <c r="L351" s="45">
        <v>1959</v>
      </c>
      <c r="M351" s="43">
        <v>17.059000000000001</v>
      </c>
      <c r="N351" s="43">
        <v>2.8815</v>
      </c>
      <c r="O351" s="43">
        <v>0</v>
      </c>
      <c r="P351" s="43">
        <v>0</v>
      </c>
      <c r="Q351" s="43">
        <v>0.68849800000000005</v>
      </c>
      <c r="R351" s="43">
        <v>13.488911999999999</v>
      </c>
      <c r="S351" s="43">
        <v>985.58</v>
      </c>
      <c r="T351" s="43">
        <v>12.87973621201729</v>
      </c>
      <c r="U351" s="43">
        <v>941.07</v>
      </c>
      <c r="V351" s="47">
        <v>1.3686267984334097E-2</v>
      </c>
      <c r="W351" s="27">
        <v>61.3</v>
      </c>
      <c r="X351" s="88">
        <v>0.83896822743968014</v>
      </c>
      <c r="Y351" s="88">
        <v>821.17607906004582</v>
      </c>
      <c r="Z351" s="187">
        <v>50.338093646380806</v>
      </c>
    </row>
    <row r="352" spans="1:26" ht="12.75" customHeight="1" x14ac:dyDescent="0.2">
      <c r="A352" s="186"/>
      <c r="B352" s="14">
        <v>347</v>
      </c>
      <c r="C352" s="40" t="s">
        <v>601</v>
      </c>
      <c r="D352" s="97" t="s">
        <v>602</v>
      </c>
      <c r="E352" s="79">
        <v>-4.5999999999999996</v>
      </c>
      <c r="F352" s="98">
        <v>1.4E-2</v>
      </c>
      <c r="G352" s="99">
        <v>9.0579999999999994E-2</v>
      </c>
      <c r="H352" s="100">
        <v>632.79999999999995</v>
      </c>
      <c r="I352" s="46" t="s">
        <v>618</v>
      </c>
      <c r="J352" s="46" t="s">
        <v>604</v>
      </c>
      <c r="K352" s="45">
        <v>20</v>
      </c>
      <c r="L352" s="45">
        <v>1993</v>
      </c>
      <c r="M352" s="43">
        <v>20.93</v>
      </c>
      <c r="N352" s="43">
        <v>1.6</v>
      </c>
      <c r="O352" s="43">
        <v>2.2000000000000002</v>
      </c>
      <c r="P352" s="43">
        <v>0.03</v>
      </c>
      <c r="Q352" s="43">
        <v>0</v>
      </c>
      <c r="R352" s="43">
        <v>17.100000000000001</v>
      </c>
      <c r="S352" s="43">
        <v>1238.6099999999999</v>
      </c>
      <c r="T352" s="43">
        <v>17.100000000000001</v>
      </c>
      <c r="U352" s="43">
        <v>1238.6099999999999</v>
      </c>
      <c r="V352" s="47">
        <v>1.3805798435342846E-2</v>
      </c>
      <c r="W352" s="27">
        <v>64.7</v>
      </c>
      <c r="X352" s="88">
        <f>V352*W352</f>
        <v>0.89323515876668214</v>
      </c>
      <c r="Y352" s="88">
        <v>828.34790612057077</v>
      </c>
      <c r="Z352" s="187">
        <f>W352*Y352/1000</f>
        <v>53.594109526000935</v>
      </c>
    </row>
    <row r="353" spans="1:26" ht="12.75" customHeight="1" x14ac:dyDescent="0.2">
      <c r="A353" s="186"/>
      <c r="B353" s="14">
        <v>348</v>
      </c>
      <c r="C353" s="40" t="s">
        <v>601</v>
      </c>
      <c r="D353" s="97" t="s">
        <v>602</v>
      </c>
      <c r="E353" s="79">
        <v>-4.5999999999999996</v>
      </c>
      <c r="F353" s="98">
        <v>1.4E-2</v>
      </c>
      <c r="G353" s="99">
        <v>9.0579999999999994E-2</v>
      </c>
      <c r="H353" s="100">
        <v>632.79999999999995</v>
      </c>
      <c r="I353" s="46" t="s">
        <v>619</v>
      </c>
      <c r="J353" s="46" t="s">
        <v>604</v>
      </c>
      <c r="K353" s="45">
        <v>13</v>
      </c>
      <c r="L353" s="45">
        <v>1985</v>
      </c>
      <c r="M353" s="43">
        <v>12.791</v>
      </c>
      <c r="N353" s="43">
        <v>0.9</v>
      </c>
      <c r="O353" s="43">
        <v>2.1</v>
      </c>
      <c r="P353" s="43">
        <v>-8.9999999999999993E-3</v>
      </c>
      <c r="Q353" s="43">
        <v>0</v>
      </c>
      <c r="R353" s="43">
        <v>9.8000000000000007</v>
      </c>
      <c r="S353" s="43">
        <v>703.57</v>
      </c>
      <c r="T353" s="43">
        <v>9.8000000000000007</v>
      </c>
      <c r="U353" s="43">
        <v>703.57</v>
      </c>
      <c r="V353" s="47">
        <v>1.3928962292309223E-2</v>
      </c>
      <c r="W353" s="27">
        <v>64.7</v>
      </c>
      <c r="X353" s="88">
        <f>V353*W353</f>
        <v>0.90120386031240673</v>
      </c>
      <c r="Y353" s="88">
        <v>835.73773753855346</v>
      </c>
      <c r="Z353" s="187">
        <f>W353*Y353/1000</f>
        <v>54.072231618744411</v>
      </c>
    </row>
    <row r="354" spans="1:26" ht="12.75" customHeight="1" x14ac:dyDescent="0.2">
      <c r="A354" s="186"/>
      <c r="B354" s="45">
        <v>349</v>
      </c>
      <c r="C354" s="110" t="s">
        <v>231</v>
      </c>
      <c r="D354" s="111" t="s">
        <v>232</v>
      </c>
      <c r="E354" s="16">
        <v>-6.5</v>
      </c>
      <c r="F354" s="112">
        <v>1.771E-2</v>
      </c>
      <c r="G354" s="103">
        <f>F354*W354</f>
        <v>1.0218670000000001</v>
      </c>
      <c r="H354" s="104">
        <v>686</v>
      </c>
      <c r="I354" s="34" t="s">
        <v>246</v>
      </c>
      <c r="J354" s="35"/>
      <c r="K354" s="36">
        <v>15</v>
      </c>
      <c r="L354" s="37" t="s">
        <v>58</v>
      </c>
      <c r="M354" s="74">
        <v>19.71</v>
      </c>
      <c r="N354" s="74">
        <v>2.34</v>
      </c>
      <c r="O354" s="74">
        <v>1.85</v>
      </c>
      <c r="P354" s="74">
        <v>-0.09</v>
      </c>
      <c r="Q354" s="74">
        <v>2.8097999999999996</v>
      </c>
      <c r="R354" s="72">
        <v>12.8</v>
      </c>
      <c r="S354" s="76">
        <v>1120.1099999999999</v>
      </c>
      <c r="T354" s="74">
        <v>15.61</v>
      </c>
      <c r="U354" s="76">
        <v>1120.1099999999999</v>
      </c>
      <c r="V354" s="38">
        <f>T354/U354</f>
        <v>1.3936131272821421E-2</v>
      </c>
      <c r="W354" s="31">
        <v>57.7</v>
      </c>
      <c r="X354" s="90">
        <f>V354*W354</f>
        <v>0.80411477444179602</v>
      </c>
      <c r="Y354" s="90">
        <f>V354*60*1000</f>
        <v>836.1678763692853</v>
      </c>
      <c r="Z354" s="188">
        <f>Y354*W354/1000</f>
        <v>48.24688646650776</v>
      </c>
    </row>
    <row r="355" spans="1:26" ht="12.75" customHeight="1" x14ac:dyDescent="0.2">
      <c r="A355" s="186"/>
      <c r="B355" s="28">
        <v>350</v>
      </c>
      <c r="C355" s="40" t="s">
        <v>601</v>
      </c>
      <c r="D355" s="97" t="s">
        <v>602</v>
      </c>
      <c r="E355" s="79">
        <v>-4.5999999999999996</v>
      </c>
      <c r="F355" s="98">
        <v>1.4E-2</v>
      </c>
      <c r="G355" s="99">
        <v>9.0579999999999994E-2</v>
      </c>
      <c r="H355" s="100">
        <v>632.79999999999995</v>
      </c>
      <c r="I355" s="46" t="s">
        <v>621</v>
      </c>
      <c r="J355" s="46" t="s">
        <v>604</v>
      </c>
      <c r="K355" s="45">
        <v>15</v>
      </c>
      <c r="L355" s="45">
        <v>1989</v>
      </c>
      <c r="M355" s="43">
        <v>14.5</v>
      </c>
      <c r="N355" s="43">
        <v>1.4</v>
      </c>
      <c r="O355" s="43">
        <v>2.4</v>
      </c>
      <c r="P355" s="43">
        <v>-0.3</v>
      </c>
      <c r="Q355" s="43">
        <v>0</v>
      </c>
      <c r="R355" s="43">
        <v>11</v>
      </c>
      <c r="S355" s="43">
        <v>787.02</v>
      </c>
      <c r="T355" s="43">
        <v>11</v>
      </c>
      <c r="U355" s="43">
        <v>787.02</v>
      </c>
      <c r="V355" s="47">
        <v>1.3976773144265712E-2</v>
      </c>
      <c r="W355" s="27">
        <v>64.7</v>
      </c>
      <c r="X355" s="88">
        <f>V355*W355</f>
        <v>0.90429722243399158</v>
      </c>
      <c r="Y355" s="88">
        <v>838.60638865594274</v>
      </c>
      <c r="Z355" s="187">
        <f>W355*Y355/1000</f>
        <v>54.257833346039497</v>
      </c>
    </row>
    <row r="356" spans="1:26" ht="12.75" customHeight="1" x14ac:dyDescent="0.2">
      <c r="A356" s="186"/>
      <c r="B356" s="14">
        <v>351</v>
      </c>
      <c r="C356" s="40" t="s">
        <v>878</v>
      </c>
      <c r="D356" s="97" t="s">
        <v>879</v>
      </c>
      <c r="E356" s="79">
        <v>-6.1</v>
      </c>
      <c r="F356" s="98">
        <v>1.7999999999999999E-2</v>
      </c>
      <c r="G356" s="99">
        <v>1.274</v>
      </c>
      <c r="H356" s="100">
        <v>646.79999999999995</v>
      </c>
      <c r="I356" s="46" t="s">
        <v>885</v>
      </c>
      <c r="J356" s="46" t="s">
        <v>46</v>
      </c>
      <c r="K356" s="45">
        <v>20</v>
      </c>
      <c r="L356" s="45">
        <v>1975</v>
      </c>
      <c r="M356" s="43">
        <v>19.305</v>
      </c>
      <c r="N356" s="43">
        <v>2.16</v>
      </c>
      <c r="O356" s="43">
        <v>2.68</v>
      </c>
      <c r="P356" s="43">
        <v>0.13</v>
      </c>
      <c r="Q356" s="43"/>
      <c r="R356" s="43">
        <v>14.46</v>
      </c>
      <c r="S356" s="43">
        <v>1032.29</v>
      </c>
      <c r="T356" s="43">
        <v>14.46</v>
      </c>
      <c r="U356" s="43">
        <v>1032.29</v>
      </c>
      <c r="V356" s="47">
        <v>1.4007691637039981E-2</v>
      </c>
      <c r="W356" s="27">
        <v>70.959999999999994</v>
      </c>
      <c r="X356" s="88">
        <v>0.99398579856435698</v>
      </c>
      <c r="Y356" s="88">
        <v>840.46149822239875</v>
      </c>
      <c r="Z356" s="187">
        <v>59.639147913861407</v>
      </c>
    </row>
    <row r="357" spans="1:26" ht="12.75" customHeight="1" x14ac:dyDescent="0.2">
      <c r="A357" s="186"/>
      <c r="B357" s="14">
        <v>352</v>
      </c>
      <c r="C357" s="15" t="s">
        <v>323</v>
      </c>
      <c r="D357" s="14" t="s">
        <v>324</v>
      </c>
      <c r="E357" s="101">
        <v>-5.8</v>
      </c>
      <c r="F357" s="102">
        <v>1.6835861436862869E-2</v>
      </c>
      <c r="G357" s="103">
        <f>F357*W357</f>
        <v>0.8404798746510681</v>
      </c>
      <c r="H357" s="104">
        <v>666.4</v>
      </c>
      <c r="I357" s="29" t="s">
        <v>334</v>
      </c>
      <c r="J357" s="29" t="s">
        <v>47</v>
      </c>
      <c r="K357" s="28">
        <v>30</v>
      </c>
      <c r="L357" s="28" t="s">
        <v>58</v>
      </c>
      <c r="M357" s="72">
        <f>SUM(N357:R357)</f>
        <v>29.657400000000003</v>
      </c>
      <c r="N357" s="72">
        <v>4.8</v>
      </c>
      <c r="O357" s="72">
        <v>3.5189999999999997</v>
      </c>
      <c r="P357" s="72">
        <v>0.11939999999999999</v>
      </c>
      <c r="Q357" s="72"/>
      <c r="R357" s="72">
        <v>21.219000000000001</v>
      </c>
      <c r="S357" s="72">
        <v>1511.9</v>
      </c>
      <c r="T357" s="72">
        <v>21.219000000000001</v>
      </c>
      <c r="U357" s="72">
        <v>1511.9</v>
      </c>
      <c r="V357" s="30">
        <f>T357/U357</f>
        <v>1.4034658376876778E-2</v>
      </c>
      <c r="W357" s="31">
        <v>49.921999999999997</v>
      </c>
      <c r="X357" s="90">
        <f>V357*W357</f>
        <v>0.70063821549044247</v>
      </c>
      <c r="Y357" s="90">
        <f>V357*60*1000</f>
        <v>842.07950261260669</v>
      </c>
      <c r="Z357" s="188">
        <f>Y357*W357/1000</f>
        <v>42.038292929426547</v>
      </c>
    </row>
    <row r="358" spans="1:26" ht="12.75" customHeight="1" x14ac:dyDescent="0.2">
      <c r="A358" s="186"/>
      <c r="B358" s="45">
        <v>353</v>
      </c>
      <c r="C358" s="15" t="s">
        <v>189</v>
      </c>
      <c r="D358" s="14" t="s">
        <v>190</v>
      </c>
      <c r="E358" s="101">
        <v>-6.6</v>
      </c>
      <c r="F358" s="102">
        <v>1.9539999999999998E-2</v>
      </c>
      <c r="G358" s="103">
        <v>0.95</v>
      </c>
      <c r="H358" s="104">
        <v>688.8</v>
      </c>
      <c r="I358" s="29" t="s">
        <v>209</v>
      </c>
      <c r="J358" s="29" t="s">
        <v>45</v>
      </c>
      <c r="K358" s="28">
        <v>30</v>
      </c>
      <c r="L358" s="28">
        <v>1942</v>
      </c>
      <c r="M358" s="72">
        <v>27.638000000000002</v>
      </c>
      <c r="N358" s="72">
        <v>2.2949999999999999</v>
      </c>
      <c r="O358" s="72">
        <v>1.238</v>
      </c>
      <c r="P358" s="72">
        <v>-0.104</v>
      </c>
      <c r="Q358" s="72">
        <v>4.3390000000000004</v>
      </c>
      <c r="R358" s="72">
        <v>19.765999999999998</v>
      </c>
      <c r="S358" s="72">
        <v>1725.16</v>
      </c>
      <c r="T358" s="72">
        <v>22.530999999999999</v>
      </c>
      <c r="U358" s="72">
        <v>1604.33</v>
      </c>
      <c r="V358" s="30">
        <f>T358/U358</f>
        <v>1.4043868780113817E-2</v>
      </c>
      <c r="W358" s="31">
        <v>48.396000000000001</v>
      </c>
      <c r="X358" s="90">
        <f>V358*W358</f>
        <v>0.67966707348238831</v>
      </c>
      <c r="Y358" s="90">
        <f>V358*60*1000</f>
        <v>842.63212680682898</v>
      </c>
      <c r="Z358" s="188">
        <f>Y358*W358/1000</f>
        <v>40.780024408943298</v>
      </c>
    </row>
    <row r="359" spans="1:26" ht="12.75" customHeight="1" x14ac:dyDescent="0.2">
      <c r="A359" s="186"/>
      <c r="B359" s="28">
        <v>354</v>
      </c>
      <c r="C359" s="40" t="s">
        <v>431</v>
      </c>
      <c r="D359" s="97" t="s">
        <v>432</v>
      </c>
      <c r="E359" s="79">
        <v>-6.9</v>
      </c>
      <c r="F359" s="98">
        <v>2.498218E-2</v>
      </c>
      <c r="G359" s="99">
        <v>1.6910437642</v>
      </c>
      <c r="H359" s="100">
        <v>697.2</v>
      </c>
      <c r="I359" s="46" t="s">
        <v>446</v>
      </c>
      <c r="J359" s="46" t="s">
        <v>45</v>
      </c>
      <c r="K359" s="45">
        <v>8</v>
      </c>
      <c r="L359" s="45">
        <v>1964</v>
      </c>
      <c r="M359" s="43">
        <v>6.7169999999999996</v>
      </c>
      <c r="N359" s="43">
        <v>0.30897400000000003</v>
      </c>
      <c r="O359" s="43">
        <v>1.1816580000000001</v>
      </c>
      <c r="P359" s="43">
        <v>-2.9739999999999999E-2</v>
      </c>
      <c r="Q359" s="43">
        <v>0</v>
      </c>
      <c r="R359" s="43">
        <v>5.2293419999999999</v>
      </c>
      <c r="S359" s="43">
        <v>369.42</v>
      </c>
      <c r="T359" s="43">
        <v>5.2293419999999999</v>
      </c>
      <c r="U359" s="43">
        <v>369.42</v>
      </c>
      <c r="V359" s="47">
        <v>1.4155546532402143E-2</v>
      </c>
      <c r="W359" s="27">
        <v>67.69</v>
      </c>
      <c r="X359" s="88">
        <v>0.95818894477830108</v>
      </c>
      <c r="Y359" s="88">
        <v>849.33279194412853</v>
      </c>
      <c r="Z359" s="187">
        <v>57.491336686698055</v>
      </c>
    </row>
    <row r="360" spans="1:26" ht="12.75" customHeight="1" x14ac:dyDescent="0.2">
      <c r="A360" s="186"/>
      <c r="B360" s="14">
        <v>355</v>
      </c>
      <c r="C360" s="15" t="s">
        <v>950</v>
      </c>
      <c r="D360" s="14" t="s">
        <v>951</v>
      </c>
      <c r="E360" s="101">
        <v>-6.1</v>
      </c>
      <c r="F360" s="102">
        <v>1.9765580000000001E-2</v>
      </c>
      <c r="G360" s="103">
        <f>F360*W360</f>
        <v>1.5041606379999999</v>
      </c>
      <c r="H360" s="104">
        <v>674.8</v>
      </c>
      <c r="I360" s="29" t="s">
        <v>962</v>
      </c>
      <c r="J360" s="29" t="s">
        <v>46</v>
      </c>
      <c r="K360" s="28">
        <v>22</v>
      </c>
      <c r="L360" s="28">
        <v>1979</v>
      </c>
      <c r="M360" s="72">
        <v>21.8</v>
      </c>
      <c r="N360" s="72">
        <v>2.67</v>
      </c>
      <c r="O360" s="72">
        <v>3.83</v>
      </c>
      <c r="P360" s="72">
        <v>-0.47</v>
      </c>
      <c r="Q360" s="72">
        <v>2.83</v>
      </c>
      <c r="R360" s="72">
        <v>15.77</v>
      </c>
      <c r="S360" s="72">
        <v>1163.9000000000001</v>
      </c>
      <c r="T360" s="72">
        <v>15.61</v>
      </c>
      <c r="U360" s="72">
        <v>1100.8399999999999</v>
      </c>
      <c r="V360" s="30">
        <f>T360/U360</f>
        <v>1.4180080665673486E-2</v>
      </c>
      <c r="W360" s="31">
        <v>76.099999999999994</v>
      </c>
      <c r="X360" s="90">
        <f>V360*W360</f>
        <v>1.0791041386577522</v>
      </c>
      <c r="Y360" s="90">
        <f>V360*60*1000</f>
        <v>850.80483994040912</v>
      </c>
      <c r="Z360" s="188">
        <f>Y360*W360/1000</f>
        <v>64.746248319465124</v>
      </c>
    </row>
    <row r="361" spans="1:26" ht="12.75" customHeight="1" x14ac:dyDescent="0.2">
      <c r="A361" s="186"/>
      <c r="B361" s="14">
        <v>356</v>
      </c>
      <c r="C361" s="40" t="s">
        <v>468</v>
      </c>
      <c r="D361" s="97" t="s">
        <v>469</v>
      </c>
      <c r="E361" s="79">
        <v>-6.2</v>
      </c>
      <c r="F361" s="98">
        <v>2.2259999999999999E-2</v>
      </c>
      <c r="G361" s="99">
        <v>1.31</v>
      </c>
      <c r="H361" s="100">
        <v>677.6</v>
      </c>
      <c r="I361" s="46" t="s">
        <v>474</v>
      </c>
      <c r="J361" s="46" t="s">
        <v>45</v>
      </c>
      <c r="K361" s="45">
        <v>12</v>
      </c>
      <c r="L361" s="45">
        <v>1983</v>
      </c>
      <c r="M361" s="43">
        <v>10.6</v>
      </c>
      <c r="N361" s="43">
        <v>0.59699999999999998</v>
      </c>
      <c r="O361" s="43">
        <v>1.754</v>
      </c>
      <c r="P361" s="43">
        <v>6.6000000000000003E-2</v>
      </c>
      <c r="Q361" s="43">
        <v>1.4059999999999999</v>
      </c>
      <c r="R361" s="43">
        <v>6.7770000000000001</v>
      </c>
      <c r="S361" s="43">
        <v>576.4</v>
      </c>
      <c r="T361" s="43">
        <v>8.1829999999999998</v>
      </c>
      <c r="U361" s="43">
        <v>576.4</v>
      </c>
      <c r="V361" s="47">
        <v>1.419673837612769E-2</v>
      </c>
      <c r="W361" s="27">
        <v>58.75</v>
      </c>
      <c r="X361" s="88">
        <v>0.83405837959750184</v>
      </c>
      <c r="Y361" s="88">
        <v>851.80430256766135</v>
      </c>
      <c r="Z361" s="187">
        <v>50.043502775850101</v>
      </c>
    </row>
    <row r="362" spans="1:26" ht="12.75" customHeight="1" x14ac:dyDescent="0.2">
      <c r="A362" s="186"/>
      <c r="B362" s="45">
        <v>357</v>
      </c>
      <c r="C362" s="15" t="s">
        <v>555</v>
      </c>
      <c r="D362" s="14" t="s">
        <v>556</v>
      </c>
      <c r="E362" s="101">
        <v>-7.4</v>
      </c>
      <c r="F362" s="102">
        <v>1.443E-2</v>
      </c>
      <c r="G362" s="103">
        <v>0.98</v>
      </c>
      <c r="H362" s="104">
        <v>711.2</v>
      </c>
      <c r="I362" s="29" t="s">
        <v>561</v>
      </c>
      <c r="J362" s="29" t="s">
        <v>558</v>
      </c>
      <c r="K362" s="28">
        <v>8</v>
      </c>
      <c r="L362" s="28">
        <v>1974</v>
      </c>
      <c r="M362" s="72">
        <v>7.3609999999999998</v>
      </c>
      <c r="N362" s="72">
        <v>0.57899999999999996</v>
      </c>
      <c r="O362" s="72">
        <v>1.1830000000000001</v>
      </c>
      <c r="P362" s="72">
        <v>6.9000000000000006E-2</v>
      </c>
      <c r="Q362" s="72"/>
      <c r="R362" s="72">
        <v>5.6680000000000001</v>
      </c>
      <c r="S362" s="72">
        <v>398.41</v>
      </c>
      <c r="T362" s="72">
        <v>5.6680000000000001</v>
      </c>
      <c r="U362" s="72">
        <v>398.41</v>
      </c>
      <c r="V362" s="30">
        <f>T362/U362</f>
        <v>1.4226550538390101E-2</v>
      </c>
      <c r="W362" s="31">
        <v>67.900000000000006</v>
      </c>
      <c r="X362" s="90">
        <f>V362*W362</f>
        <v>0.96598278155668793</v>
      </c>
      <c r="Y362" s="90">
        <f>V362*60*1000</f>
        <v>853.59303230340595</v>
      </c>
      <c r="Z362" s="188">
        <f>Y362*W362/1000</f>
        <v>57.958966893401268</v>
      </c>
    </row>
    <row r="363" spans="1:26" ht="12.75" customHeight="1" x14ac:dyDescent="0.2">
      <c r="A363" s="186"/>
      <c r="B363" s="28">
        <v>358</v>
      </c>
      <c r="C363" s="110" t="s">
        <v>231</v>
      </c>
      <c r="D363" s="113" t="s">
        <v>247</v>
      </c>
      <c r="E363" s="16">
        <v>-6.1</v>
      </c>
      <c r="F363" s="112">
        <v>1.9E-2</v>
      </c>
      <c r="G363" s="103">
        <f>F363*W363</f>
        <v>1.0963000000000001</v>
      </c>
      <c r="H363" s="104">
        <v>674.80000000000007</v>
      </c>
      <c r="I363" s="34" t="s">
        <v>248</v>
      </c>
      <c r="J363" s="35"/>
      <c r="K363" s="39">
        <v>60</v>
      </c>
      <c r="L363" s="37" t="s">
        <v>58</v>
      </c>
      <c r="M363" s="74">
        <v>48.96</v>
      </c>
      <c r="N363" s="74">
        <v>7.02</v>
      </c>
      <c r="O363" s="74">
        <v>5.42</v>
      </c>
      <c r="P363" s="74">
        <v>-2.38</v>
      </c>
      <c r="Q363" s="74">
        <v>7.0019999999999998</v>
      </c>
      <c r="R363" s="72">
        <v>31.898</v>
      </c>
      <c r="S363" s="77">
        <v>2714.45</v>
      </c>
      <c r="T363" s="74">
        <v>38.9</v>
      </c>
      <c r="U363" s="77">
        <v>2714.45</v>
      </c>
      <c r="V363" s="38">
        <f>T363/U363</f>
        <v>1.433071156219492E-2</v>
      </c>
      <c r="W363" s="31">
        <v>57.7</v>
      </c>
      <c r="X363" s="90">
        <f>V363*W363</f>
        <v>0.82688205713864693</v>
      </c>
      <c r="Y363" s="90">
        <f>V363*60*1000</f>
        <v>859.84269373169525</v>
      </c>
      <c r="Z363" s="188">
        <f>Y363*W363/1000</f>
        <v>49.612923428318823</v>
      </c>
    </row>
    <row r="364" spans="1:26" ht="12.75" customHeight="1" x14ac:dyDescent="0.2">
      <c r="A364" s="186"/>
      <c r="B364" s="14">
        <v>359</v>
      </c>
      <c r="C364" s="110" t="s">
        <v>231</v>
      </c>
      <c r="D364" s="113" t="s">
        <v>247</v>
      </c>
      <c r="E364" s="16">
        <v>-6.1</v>
      </c>
      <c r="F364" s="112">
        <v>1.9E-2</v>
      </c>
      <c r="G364" s="103">
        <f>F364*W364</f>
        <v>1.0963000000000001</v>
      </c>
      <c r="H364" s="104">
        <v>674.80000000000007</v>
      </c>
      <c r="I364" s="34" t="s">
        <v>249</v>
      </c>
      <c r="J364" s="35"/>
      <c r="K364" s="39">
        <v>60</v>
      </c>
      <c r="L364" s="37" t="s">
        <v>58</v>
      </c>
      <c r="M364" s="74">
        <v>52.79</v>
      </c>
      <c r="N364" s="74">
        <v>5.38</v>
      </c>
      <c r="O364" s="74">
        <v>5.91</v>
      </c>
      <c r="P364" s="74">
        <v>-7.0000000000000007E-2</v>
      </c>
      <c r="Q364" s="74">
        <v>7.48</v>
      </c>
      <c r="R364" s="72">
        <v>34.087000000000003</v>
      </c>
      <c r="S364" s="77">
        <v>2896.03</v>
      </c>
      <c r="T364" s="74">
        <v>41.57</v>
      </c>
      <c r="U364" s="77">
        <v>2896.03</v>
      </c>
      <c r="V364" s="38">
        <f>T364/U364</f>
        <v>1.4354133071825913E-2</v>
      </c>
      <c r="W364" s="31">
        <v>57.7</v>
      </c>
      <c r="X364" s="90">
        <f>V364*W364</f>
        <v>0.82823347824435523</v>
      </c>
      <c r="Y364" s="90">
        <f>V364*60*1000</f>
        <v>861.24798430955468</v>
      </c>
      <c r="Z364" s="188">
        <f>Y364*W364/1000</f>
        <v>49.694008694661306</v>
      </c>
    </row>
    <row r="365" spans="1:26" ht="12.75" customHeight="1" x14ac:dyDescent="0.2">
      <c r="A365" s="186"/>
      <c r="B365" s="14">
        <v>360</v>
      </c>
      <c r="C365" s="40" t="s">
        <v>431</v>
      </c>
      <c r="D365" s="97" t="s">
        <v>432</v>
      </c>
      <c r="E365" s="79">
        <v>-6.9</v>
      </c>
      <c r="F365" s="98">
        <v>2.498218E-2</v>
      </c>
      <c r="G365" s="99">
        <v>1.6910437642</v>
      </c>
      <c r="H365" s="100">
        <v>697.2</v>
      </c>
      <c r="I365" s="46" t="s">
        <v>448</v>
      </c>
      <c r="J365" s="46" t="s">
        <v>45</v>
      </c>
      <c r="K365" s="45">
        <v>11</v>
      </c>
      <c r="L365" s="45">
        <v>1969</v>
      </c>
      <c r="M365" s="43">
        <v>8.0340000000000007</v>
      </c>
      <c r="N365" s="43">
        <v>0.89638300000000004</v>
      </c>
      <c r="O365" s="43">
        <v>8.4708000000000006E-2</v>
      </c>
      <c r="P365" s="43">
        <v>2.1617000000000001E-2</v>
      </c>
      <c r="Q365" s="43">
        <v>1.265633</v>
      </c>
      <c r="R365" s="43">
        <v>5.7656599999999996</v>
      </c>
      <c r="S365" s="43">
        <v>488.63</v>
      </c>
      <c r="T365" s="43">
        <v>7.0312929999999998</v>
      </c>
      <c r="U365" s="43">
        <v>488.63</v>
      </c>
      <c r="V365" s="47">
        <v>1.4389810285901397E-2</v>
      </c>
      <c r="W365" s="27">
        <v>67.69</v>
      </c>
      <c r="X365" s="88">
        <v>0.97404625825266555</v>
      </c>
      <c r="Y365" s="88">
        <v>863.38861715408393</v>
      </c>
      <c r="Z365" s="187">
        <v>58.442775495159943</v>
      </c>
    </row>
    <row r="366" spans="1:26" ht="12.75" customHeight="1" x14ac:dyDescent="0.2">
      <c r="A366" s="186"/>
      <c r="B366" s="45">
        <v>361</v>
      </c>
      <c r="C366" s="40" t="s">
        <v>601</v>
      </c>
      <c r="D366" s="97" t="s">
        <v>602</v>
      </c>
      <c r="E366" s="79">
        <v>-4.5999999999999996</v>
      </c>
      <c r="F366" s="98">
        <v>1.4E-2</v>
      </c>
      <c r="G366" s="99">
        <v>9.0579999999999994E-2</v>
      </c>
      <c r="H366" s="100">
        <v>632.79999999999995</v>
      </c>
      <c r="I366" s="46" t="s">
        <v>622</v>
      </c>
      <c r="J366" s="46" t="s">
        <v>604</v>
      </c>
      <c r="K366" s="45">
        <v>9</v>
      </c>
      <c r="L366" s="45">
        <v>1983</v>
      </c>
      <c r="M366" s="43">
        <v>15.9</v>
      </c>
      <c r="N366" s="43">
        <v>1.7</v>
      </c>
      <c r="O366" s="43">
        <v>1.8</v>
      </c>
      <c r="P366" s="43">
        <v>-0.4</v>
      </c>
      <c r="Q366" s="43">
        <v>0</v>
      </c>
      <c r="R366" s="43">
        <v>12.8</v>
      </c>
      <c r="S366" s="43">
        <v>886.91</v>
      </c>
      <c r="T366" s="43">
        <v>12.8</v>
      </c>
      <c r="U366" s="43">
        <v>886.91</v>
      </c>
      <c r="V366" s="47">
        <v>1.4432129528362519E-2</v>
      </c>
      <c r="W366" s="27">
        <v>64.7</v>
      </c>
      <c r="X366" s="88">
        <f>V366*W366</f>
        <v>0.93375878048505501</v>
      </c>
      <c r="Y366" s="88">
        <v>865.92777170175123</v>
      </c>
      <c r="Z366" s="187">
        <f>W366*Y366/1000</f>
        <v>56.025526829103306</v>
      </c>
    </row>
    <row r="367" spans="1:26" ht="12.75" customHeight="1" x14ac:dyDescent="0.2">
      <c r="A367" s="186"/>
      <c r="B367" s="28">
        <v>362</v>
      </c>
      <c r="C367" s="15" t="s">
        <v>1034</v>
      </c>
      <c r="D367" s="14" t="s">
        <v>1035</v>
      </c>
      <c r="E367" s="101">
        <v>-5.6</v>
      </c>
      <c r="F367" s="102">
        <v>2.0730000000000002E-3</v>
      </c>
      <c r="G367" s="103">
        <v>1.1499999999999999</v>
      </c>
      <c r="H367" s="104">
        <v>660.8</v>
      </c>
      <c r="I367" s="29" t="s">
        <v>1052</v>
      </c>
      <c r="J367" s="29" t="s">
        <v>417</v>
      </c>
      <c r="K367" s="28">
        <v>45</v>
      </c>
      <c r="L367" s="28">
        <v>1992</v>
      </c>
      <c r="M367" s="72">
        <f>SUM(N367+O367+P367+R367)</f>
        <v>42</v>
      </c>
      <c r="N367" s="72">
        <v>4.1820000000000004</v>
      </c>
      <c r="O367" s="72">
        <v>6.3620000000000001</v>
      </c>
      <c r="P367" s="72">
        <v>-0.56100000000000005</v>
      </c>
      <c r="Q367" s="72"/>
      <c r="R367" s="72">
        <v>32.017000000000003</v>
      </c>
      <c r="S367" s="72"/>
      <c r="T367" s="72">
        <v>32.017000000000003</v>
      </c>
      <c r="U367" s="72">
        <v>2192.8000000000002</v>
      </c>
      <c r="V367" s="30">
        <f>T367/U367</f>
        <v>1.4600966800437796E-2</v>
      </c>
      <c r="W367" s="31">
        <v>55.48</v>
      </c>
      <c r="X367" s="90">
        <f>V367*W367</f>
        <v>0.8100616380882889</v>
      </c>
      <c r="Y367" s="90">
        <f>V367*60*1000</f>
        <v>876.05800802626777</v>
      </c>
      <c r="Z367" s="188">
        <f>Y367*W367/1000</f>
        <v>48.603698285297334</v>
      </c>
    </row>
    <row r="368" spans="1:26" ht="12.75" customHeight="1" x14ac:dyDescent="0.2">
      <c r="A368" s="186"/>
      <c r="B368" s="14">
        <v>363</v>
      </c>
      <c r="C368" s="15" t="s">
        <v>1034</v>
      </c>
      <c r="D368" s="14" t="s">
        <v>1041</v>
      </c>
      <c r="E368" s="101">
        <v>-5.6</v>
      </c>
      <c r="F368" s="102">
        <v>2.0730000000000002E-3</v>
      </c>
      <c r="G368" s="103">
        <v>1.1499999999999999</v>
      </c>
      <c r="H368" s="104">
        <v>660.8</v>
      </c>
      <c r="I368" s="29" t="s">
        <v>1053</v>
      </c>
      <c r="J368" s="29" t="s">
        <v>367</v>
      </c>
      <c r="K368" s="28">
        <v>48</v>
      </c>
      <c r="L368" s="28"/>
      <c r="M368" s="72">
        <f>SUM(N368+O368+P368+R368)</f>
        <v>47.66</v>
      </c>
      <c r="N368" s="72">
        <v>4.0289999999999999</v>
      </c>
      <c r="O368" s="72">
        <v>6.4610000000000003</v>
      </c>
      <c r="P368" s="72">
        <v>-0.81599999999999995</v>
      </c>
      <c r="Q368" s="72"/>
      <c r="R368" s="72">
        <v>37.985999999999997</v>
      </c>
      <c r="S368" s="72"/>
      <c r="T368" s="72">
        <v>37.985999999999997</v>
      </c>
      <c r="U368" s="72">
        <v>2590.4</v>
      </c>
      <c r="V368" s="30">
        <f>T368/U368</f>
        <v>1.4664144533662753E-2</v>
      </c>
      <c r="W368" s="31">
        <v>55.48</v>
      </c>
      <c r="X368" s="90">
        <f>V368*W368</f>
        <v>0.81356673872760954</v>
      </c>
      <c r="Y368" s="90">
        <f>V368*60*1000</f>
        <v>879.84867201976522</v>
      </c>
      <c r="Z368" s="188">
        <f>Y368*W368/1000</f>
        <v>48.814004323656569</v>
      </c>
    </row>
    <row r="369" spans="1:26" ht="12.75" customHeight="1" x14ac:dyDescent="0.2">
      <c r="A369" s="186"/>
      <c r="B369" s="14">
        <v>364</v>
      </c>
      <c r="C369" s="15" t="s">
        <v>189</v>
      </c>
      <c r="D369" s="14" t="s">
        <v>190</v>
      </c>
      <c r="E369" s="16">
        <v>-6.6</v>
      </c>
      <c r="F369" s="102">
        <v>1.9539999999999998E-2</v>
      </c>
      <c r="G369" s="103">
        <v>0.95</v>
      </c>
      <c r="H369" s="104">
        <v>688.8</v>
      </c>
      <c r="I369" s="29" t="s">
        <v>210</v>
      </c>
      <c r="J369" s="29" t="s">
        <v>45</v>
      </c>
      <c r="K369" s="28">
        <v>12</v>
      </c>
      <c r="L369" s="28">
        <v>1925</v>
      </c>
      <c r="M369" s="72">
        <v>10.372</v>
      </c>
      <c r="N369" s="72">
        <v>1.071</v>
      </c>
      <c r="O369" s="72"/>
      <c r="P369" s="72">
        <v>0.22700000000000001</v>
      </c>
      <c r="Q369" s="72">
        <v>1.6739999999999999</v>
      </c>
      <c r="R369" s="72">
        <v>7.6269999999999998</v>
      </c>
      <c r="S369" s="72">
        <v>654.92999999999995</v>
      </c>
      <c r="T369" s="72">
        <v>6.2939999999999996</v>
      </c>
      <c r="U369" s="72">
        <v>426.16</v>
      </c>
      <c r="V369" s="30">
        <f>T369/U369</f>
        <v>1.4769100807208559E-2</v>
      </c>
      <c r="W369" s="31">
        <v>48.396000000000001</v>
      </c>
      <c r="X369" s="90">
        <f>V369*W369</f>
        <v>0.71476540266566546</v>
      </c>
      <c r="Y369" s="90">
        <f>V369*60*1000</f>
        <v>886.14604843251357</v>
      </c>
      <c r="Z369" s="188">
        <f>Y369*W369/1000</f>
        <v>42.885924159939925</v>
      </c>
    </row>
    <row r="370" spans="1:26" ht="12.75" customHeight="1" x14ac:dyDescent="0.2">
      <c r="A370" s="186"/>
      <c r="B370" s="45">
        <v>365</v>
      </c>
      <c r="C370" s="40" t="s">
        <v>468</v>
      </c>
      <c r="D370" s="97" t="s">
        <v>469</v>
      </c>
      <c r="E370" s="79">
        <v>-6.2</v>
      </c>
      <c r="F370" s="98">
        <v>2.2259999999999999E-2</v>
      </c>
      <c r="G370" s="99">
        <v>1.31</v>
      </c>
      <c r="H370" s="100">
        <v>677.6</v>
      </c>
      <c r="I370" s="46" t="s">
        <v>473</v>
      </c>
      <c r="J370" s="46" t="s">
        <v>47</v>
      </c>
      <c r="K370" s="45">
        <v>6</v>
      </c>
      <c r="L370" s="45">
        <v>1983</v>
      </c>
      <c r="M370" s="43">
        <v>7.8289999999999997</v>
      </c>
      <c r="N370" s="43">
        <v>0.81399999999999995</v>
      </c>
      <c r="O370" s="43">
        <v>0.94399999999999995</v>
      </c>
      <c r="P370" s="43">
        <v>0.20599999999999999</v>
      </c>
      <c r="Q370" s="43">
        <v>0</v>
      </c>
      <c r="R370" s="43">
        <v>5.968</v>
      </c>
      <c r="S370" s="43">
        <v>396.19</v>
      </c>
      <c r="T370" s="43">
        <v>5.8639999999999999</v>
      </c>
      <c r="U370" s="43">
        <v>396.19</v>
      </c>
      <c r="V370" s="47">
        <v>1.4800979328100154E-2</v>
      </c>
      <c r="W370" s="27">
        <v>58.75</v>
      </c>
      <c r="X370" s="88">
        <v>0.869557535525884</v>
      </c>
      <c r="Y370" s="88">
        <v>888.05875968600924</v>
      </c>
      <c r="Z370" s="187">
        <v>52.173452131553042</v>
      </c>
    </row>
    <row r="371" spans="1:26" ht="12.75" customHeight="1" x14ac:dyDescent="0.2">
      <c r="A371" s="186"/>
      <c r="B371" s="28">
        <v>366</v>
      </c>
      <c r="C371" s="106" t="s">
        <v>813</v>
      </c>
      <c r="D371" s="14" t="s">
        <v>814</v>
      </c>
      <c r="E371" s="16">
        <v>-6.5</v>
      </c>
      <c r="F371" s="102">
        <v>2.14617E-2</v>
      </c>
      <c r="G371" s="103">
        <v>1.27</v>
      </c>
      <c r="H371" s="18">
        <v>686</v>
      </c>
      <c r="I371" s="29" t="s">
        <v>823</v>
      </c>
      <c r="J371" s="29" t="s">
        <v>818</v>
      </c>
      <c r="K371" s="28">
        <v>11</v>
      </c>
      <c r="L371" s="28">
        <v>1962</v>
      </c>
      <c r="M371" s="72">
        <f>SUM(N371+O371+P371+Q371+R371)</f>
        <v>10.199999999999999</v>
      </c>
      <c r="N371" s="72">
        <v>0.6</v>
      </c>
      <c r="O371" s="72">
        <v>1.8</v>
      </c>
      <c r="P371" s="72">
        <v>-0.2</v>
      </c>
      <c r="Q371" s="72">
        <v>1.4</v>
      </c>
      <c r="R371" s="72">
        <v>6.6</v>
      </c>
      <c r="S371" s="72">
        <v>537.08000000000004</v>
      </c>
      <c r="T371" s="72">
        <v>6.74</v>
      </c>
      <c r="U371" s="72">
        <v>451.69</v>
      </c>
      <c r="V371" s="30">
        <f>T371/U371</f>
        <v>1.4921738360379907E-2</v>
      </c>
      <c r="W371" s="31">
        <v>59.405000000000001</v>
      </c>
      <c r="X371" s="90">
        <f>V371*W371</f>
        <v>0.88642586729836836</v>
      </c>
      <c r="Y371" s="90">
        <f>V371*60*1000</f>
        <v>895.30430162279436</v>
      </c>
      <c r="Z371" s="188">
        <f>Y371*W371/1000</f>
        <v>53.185552037902099</v>
      </c>
    </row>
    <row r="372" spans="1:26" ht="12.75" customHeight="1" x14ac:dyDescent="0.2">
      <c r="A372" s="186"/>
      <c r="B372" s="14">
        <v>367</v>
      </c>
      <c r="C372" s="40" t="s">
        <v>601</v>
      </c>
      <c r="D372" s="97" t="s">
        <v>602</v>
      </c>
      <c r="E372" s="79">
        <v>-4.5999999999999996</v>
      </c>
      <c r="F372" s="98">
        <v>1.4E-2</v>
      </c>
      <c r="G372" s="99">
        <v>9.0579999999999994E-2</v>
      </c>
      <c r="H372" s="100">
        <v>632.79999999999995</v>
      </c>
      <c r="I372" s="46" t="s">
        <v>623</v>
      </c>
      <c r="J372" s="46" t="s">
        <v>604</v>
      </c>
      <c r="K372" s="45">
        <v>9</v>
      </c>
      <c r="L372" s="45">
        <v>1979</v>
      </c>
      <c r="M372" s="43">
        <v>9.49</v>
      </c>
      <c r="N372" s="43">
        <v>0.6</v>
      </c>
      <c r="O372" s="43">
        <v>1.8</v>
      </c>
      <c r="P372" s="43">
        <v>-0.01</v>
      </c>
      <c r="Q372" s="43">
        <v>0</v>
      </c>
      <c r="R372" s="43">
        <v>7.1</v>
      </c>
      <c r="S372" s="43">
        <v>475.45</v>
      </c>
      <c r="T372" s="43">
        <v>7.1</v>
      </c>
      <c r="U372" s="43">
        <v>475.45</v>
      </c>
      <c r="V372" s="47">
        <v>1.4933221158902093E-2</v>
      </c>
      <c r="W372" s="27">
        <v>64.7</v>
      </c>
      <c r="X372" s="88">
        <f>V372*W372</f>
        <v>0.96617940898096544</v>
      </c>
      <c r="Y372" s="88">
        <v>895.9932695341256</v>
      </c>
      <c r="Z372" s="187">
        <f>W372*Y372/1000</f>
        <v>57.970764538857928</v>
      </c>
    </row>
    <row r="373" spans="1:26" ht="12.75" customHeight="1" x14ac:dyDescent="0.2">
      <c r="A373" s="186"/>
      <c r="B373" s="14">
        <v>368</v>
      </c>
      <c r="C373" s="15" t="s">
        <v>992</v>
      </c>
      <c r="D373" s="14" t="s">
        <v>993</v>
      </c>
      <c r="E373" s="101">
        <v>-6.9</v>
      </c>
      <c r="F373" s="102">
        <v>1.9810000000000001E-2</v>
      </c>
      <c r="G373" s="103">
        <v>0.87</v>
      </c>
      <c r="H373" s="104">
        <v>697.2</v>
      </c>
      <c r="I373" s="29" t="s">
        <v>1007</v>
      </c>
      <c r="J373" s="29" t="s">
        <v>417</v>
      </c>
      <c r="K373" s="28">
        <v>20</v>
      </c>
      <c r="L373" s="28" t="s">
        <v>58</v>
      </c>
      <c r="M373" s="72">
        <f>SUM(N373:R373)</f>
        <v>22.540000000000003</v>
      </c>
      <c r="N373" s="72">
        <v>1.7879</v>
      </c>
      <c r="O373" s="72">
        <v>3.5150000000000001</v>
      </c>
      <c r="P373" s="72">
        <v>0.2011</v>
      </c>
      <c r="Q373" s="72">
        <v>0</v>
      </c>
      <c r="R373" s="72">
        <v>17.036000000000001</v>
      </c>
      <c r="S373" s="72">
        <v>1135.08</v>
      </c>
      <c r="T373" s="72">
        <f>R373</f>
        <v>17.036000000000001</v>
      </c>
      <c r="U373" s="72">
        <f>S373</f>
        <v>1135.08</v>
      </c>
      <c r="V373" s="30">
        <f>T373/U373</f>
        <v>1.5008633752687038E-2</v>
      </c>
      <c r="W373" s="31">
        <v>43.9</v>
      </c>
      <c r="X373" s="90">
        <f>V373*W373</f>
        <v>0.65887902174296098</v>
      </c>
      <c r="Y373" s="90">
        <f>V373*60*1000</f>
        <v>900.51802516122223</v>
      </c>
      <c r="Z373" s="188">
        <f>Y373*W373/1000</f>
        <v>39.532741304577655</v>
      </c>
    </row>
    <row r="374" spans="1:26" ht="12.75" customHeight="1" x14ac:dyDescent="0.2">
      <c r="A374" s="186"/>
      <c r="B374" s="45">
        <v>369</v>
      </c>
      <c r="C374" s="40" t="s">
        <v>878</v>
      </c>
      <c r="D374" s="97" t="s">
        <v>879</v>
      </c>
      <c r="E374" s="79">
        <v>-6.1</v>
      </c>
      <c r="F374" s="98">
        <v>1.7999999999999999E-2</v>
      </c>
      <c r="G374" s="99">
        <v>1.274</v>
      </c>
      <c r="H374" s="100">
        <v>646.79999999999995</v>
      </c>
      <c r="I374" s="46" t="s">
        <v>886</v>
      </c>
      <c r="J374" s="46" t="s">
        <v>46</v>
      </c>
      <c r="K374" s="45">
        <v>20</v>
      </c>
      <c r="L374" s="45">
        <v>1984</v>
      </c>
      <c r="M374" s="43">
        <v>20.99</v>
      </c>
      <c r="N374" s="43">
        <v>1.87</v>
      </c>
      <c r="O374" s="43">
        <v>3.17</v>
      </c>
      <c r="P374" s="43">
        <v>7.0000000000000007E-2</v>
      </c>
      <c r="Q374" s="43"/>
      <c r="R374" s="43">
        <v>15.88</v>
      </c>
      <c r="S374" s="43">
        <v>1057.49</v>
      </c>
      <c r="T374" s="43">
        <v>15.88</v>
      </c>
      <c r="U374" s="43">
        <v>1057.49</v>
      </c>
      <c r="V374" s="47">
        <v>1.5016690465158064E-2</v>
      </c>
      <c r="W374" s="27">
        <v>70.959999999999994</v>
      </c>
      <c r="X374" s="88">
        <v>1.0655843554076161</v>
      </c>
      <c r="Y374" s="88">
        <v>901.00142790948382</v>
      </c>
      <c r="Z374" s="187">
        <v>63.935061324456967</v>
      </c>
    </row>
    <row r="375" spans="1:26" ht="12.75" customHeight="1" x14ac:dyDescent="0.2">
      <c r="A375" s="186"/>
      <c r="B375" s="28">
        <v>370</v>
      </c>
      <c r="C375" s="15" t="s">
        <v>323</v>
      </c>
      <c r="D375" s="14" t="s">
        <v>324</v>
      </c>
      <c r="E375" s="101">
        <v>-5.8</v>
      </c>
      <c r="F375" s="102">
        <v>1.6835861436862869E-2</v>
      </c>
      <c r="G375" s="103">
        <f>F375*W375</f>
        <v>0.8404798746510681</v>
      </c>
      <c r="H375" s="104">
        <v>666.4</v>
      </c>
      <c r="I375" s="29" t="s">
        <v>335</v>
      </c>
      <c r="J375" s="29" t="s">
        <v>47</v>
      </c>
      <c r="K375" s="28">
        <v>45</v>
      </c>
      <c r="L375" s="28" t="s">
        <v>58</v>
      </c>
      <c r="M375" s="72">
        <f>SUM(N375:R375)</f>
        <v>43.857700000000001</v>
      </c>
      <c r="N375" s="72">
        <v>7.2</v>
      </c>
      <c r="O375" s="72">
        <v>2.3460000000000001</v>
      </c>
      <c r="P375" s="72">
        <v>-0.77029999999999998</v>
      </c>
      <c r="Q375" s="72"/>
      <c r="R375" s="72">
        <v>35.082000000000001</v>
      </c>
      <c r="S375" s="72">
        <v>2335.35</v>
      </c>
      <c r="T375" s="72">
        <v>35.082000000000001</v>
      </c>
      <c r="U375" s="72">
        <v>2335.35</v>
      </c>
      <c r="V375" s="30">
        <f>T375/U375</f>
        <v>1.5022159419358984E-2</v>
      </c>
      <c r="W375" s="31">
        <v>49.921999999999997</v>
      </c>
      <c r="X375" s="90">
        <f>V375*W375</f>
        <v>0.74993624253323909</v>
      </c>
      <c r="Y375" s="90">
        <f>V375*60*1000</f>
        <v>901.32956516153911</v>
      </c>
      <c r="Z375" s="188">
        <f>Y375*W375/1000</f>
        <v>44.996174551994351</v>
      </c>
    </row>
    <row r="376" spans="1:26" ht="12.75" customHeight="1" x14ac:dyDescent="0.2">
      <c r="A376" s="186"/>
      <c r="B376" s="14">
        <v>371</v>
      </c>
      <c r="C376" s="15" t="s">
        <v>992</v>
      </c>
      <c r="D376" s="14" t="s">
        <v>993</v>
      </c>
      <c r="E376" s="101">
        <v>-6.9</v>
      </c>
      <c r="F376" s="102">
        <v>1.9810000000000001E-2</v>
      </c>
      <c r="G376" s="103">
        <v>0.87</v>
      </c>
      <c r="H376" s="104">
        <v>697.2</v>
      </c>
      <c r="I376" s="29" t="s">
        <v>1008</v>
      </c>
      <c r="J376" s="29" t="s">
        <v>417</v>
      </c>
      <c r="K376" s="28">
        <v>20</v>
      </c>
      <c r="L376" s="28">
        <v>1992</v>
      </c>
      <c r="M376" s="72">
        <f>SUM(N376:R376)</f>
        <v>22.73</v>
      </c>
      <c r="N376" s="72">
        <v>2.1217000000000001</v>
      </c>
      <c r="O376" s="72">
        <v>3.9540000000000002</v>
      </c>
      <c r="P376" s="72">
        <v>-0.1837</v>
      </c>
      <c r="Q376" s="72">
        <v>0</v>
      </c>
      <c r="R376" s="72">
        <v>16.838000000000001</v>
      </c>
      <c r="S376" s="72">
        <v>1116.28</v>
      </c>
      <c r="T376" s="72">
        <f>R376</f>
        <v>16.838000000000001</v>
      </c>
      <c r="U376" s="72">
        <f>S376</f>
        <v>1116.28</v>
      </c>
      <c r="V376" s="30">
        <f>T376/U376</f>
        <v>1.508402909664242E-2</v>
      </c>
      <c r="W376" s="31">
        <v>43.9</v>
      </c>
      <c r="X376" s="90">
        <f>V376*W376</f>
        <v>0.66218887734260223</v>
      </c>
      <c r="Y376" s="90">
        <f>V376*60*1000</f>
        <v>905.04174579854521</v>
      </c>
      <c r="Z376" s="188">
        <f>Y376*W376/1000</f>
        <v>39.731332640556133</v>
      </c>
    </row>
    <row r="377" spans="1:26" ht="12.75" customHeight="1" x14ac:dyDescent="0.2">
      <c r="A377" s="186"/>
      <c r="B377" s="14">
        <v>372</v>
      </c>
      <c r="C377" s="114" t="s">
        <v>38</v>
      </c>
      <c r="D377" s="115" t="s">
        <v>39</v>
      </c>
      <c r="E377" s="116">
        <v>-6.1142857142857103</v>
      </c>
      <c r="F377" s="117">
        <v>2.0580000000000001E-2</v>
      </c>
      <c r="G377" s="118">
        <v>1.04</v>
      </c>
      <c r="H377" s="119">
        <v>674.8</v>
      </c>
      <c r="I377" s="15" t="s">
        <v>70</v>
      </c>
      <c r="J377" s="14" t="s">
        <v>44</v>
      </c>
      <c r="K377" s="14">
        <v>90</v>
      </c>
      <c r="L377" s="14">
        <v>1967</v>
      </c>
      <c r="M377" s="16">
        <v>67.683000000000007</v>
      </c>
      <c r="N377" s="16">
        <v>0</v>
      </c>
      <c r="O377" s="16">
        <v>0</v>
      </c>
      <c r="P377" s="16">
        <v>0</v>
      </c>
      <c r="Q377" s="16">
        <v>0</v>
      </c>
      <c r="R377" s="16">
        <v>67.683000000000007</v>
      </c>
      <c r="S377" s="16">
        <v>4485</v>
      </c>
      <c r="T377" s="16">
        <v>67.683000000000007</v>
      </c>
      <c r="U377" s="16">
        <v>4485</v>
      </c>
      <c r="V377" s="17">
        <v>1.5090969899665553E-2</v>
      </c>
      <c r="W377" s="18">
        <v>50</v>
      </c>
      <c r="X377" s="18">
        <v>0.7545484949832777</v>
      </c>
      <c r="Y377" s="18">
        <v>905.45819397993318</v>
      </c>
      <c r="Z377" s="189">
        <v>45.272909698996656</v>
      </c>
    </row>
    <row r="378" spans="1:26" ht="12.75" customHeight="1" x14ac:dyDescent="0.2">
      <c r="A378" s="186"/>
      <c r="B378" s="45">
        <v>373</v>
      </c>
      <c r="C378" s="15" t="s">
        <v>323</v>
      </c>
      <c r="D378" s="14" t="s">
        <v>324</v>
      </c>
      <c r="E378" s="101">
        <v>-5.8</v>
      </c>
      <c r="F378" s="102">
        <v>1.6835861436862869E-2</v>
      </c>
      <c r="G378" s="103">
        <f>F378*W378</f>
        <v>0.8404798746510681</v>
      </c>
      <c r="H378" s="104">
        <v>666.4</v>
      </c>
      <c r="I378" s="29" t="s">
        <v>336</v>
      </c>
      <c r="J378" s="29" t="s">
        <v>47</v>
      </c>
      <c r="K378" s="28">
        <v>100</v>
      </c>
      <c r="L378" s="28">
        <v>1966</v>
      </c>
      <c r="M378" s="72">
        <f>SUM(N378:R378)</f>
        <v>85.978560000000002</v>
      </c>
      <c r="N378" s="72">
        <v>10.510006000000001</v>
      </c>
      <c r="O378" s="72">
        <v>9.8940000000000001</v>
      </c>
      <c r="P378" s="72">
        <v>-0.53144000000000002</v>
      </c>
      <c r="Q378" s="72"/>
      <c r="R378" s="72">
        <v>66.105993999999995</v>
      </c>
      <c r="S378" s="72">
        <v>4377.1000000000004</v>
      </c>
      <c r="T378" s="72">
        <v>66.105993999999995</v>
      </c>
      <c r="U378" s="72">
        <v>4377.1000000000004</v>
      </c>
      <c r="V378" s="30">
        <f>T378/U378</f>
        <v>1.5102692193461421E-2</v>
      </c>
      <c r="W378" s="31">
        <v>49.921999999999997</v>
      </c>
      <c r="X378" s="90">
        <f>V378*W378</f>
        <v>0.75395659968198103</v>
      </c>
      <c r="Y378" s="90">
        <f>V378*60*1000</f>
        <v>906.16153160768533</v>
      </c>
      <c r="Z378" s="188">
        <f>Y378*W378/1000</f>
        <v>45.237395980918869</v>
      </c>
    </row>
    <row r="379" spans="1:26" ht="12.75" customHeight="1" x14ac:dyDescent="0.2">
      <c r="A379" s="186"/>
      <c r="B379" s="28">
        <v>374</v>
      </c>
      <c r="C379" s="40" t="s">
        <v>878</v>
      </c>
      <c r="D379" s="97" t="s">
        <v>879</v>
      </c>
      <c r="E379" s="79">
        <v>-6.1</v>
      </c>
      <c r="F379" s="98">
        <v>1.7999999999999999E-2</v>
      </c>
      <c r="G379" s="99">
        <v>1.274</v>
      </c>
      <c r="H379" s="100">
        <v>646.79999999999995</v>
      </c>
      <c r="I379" s="46" t="s">
        <v>887</v>
      </c>
      <c r="J379" s="46" t="s">
        <v>46</v>
      </c>
      <c r="K379" s="45">
        <v>19</v>
      </c>
      <c r="L379" s="45">
        <v>1984</v>
      </c>
      <c r="M379" s="43">
        <v>16.620999999999999</v>
      </c>
      <c r="N379" s="43">
        <v>0.85</v>
      </c>
      <c r="O379" s="43">
        <v>2.15</v>
      </c>
      <c r="P379" s="43">
        <v>0.83</v>
      </c>
      <c r="Q379" s="43"/>
      <c r="R379" s="43">
        <v>13.62</v>
      </c>
      <c r="S379" s="43">
        <v>900.66</v>
      </c>
      <c r="T379" s="43">
        <v>13.62</v>
      </c>
      <c r="U379" s="43">
        <v>900.66</v>
      </c>
      <c r="V379" s="47">
        <v>1.512224368796216E-2</v>
      </c>
      <c r="W379" s="27">
        <v>70.959999999999994</v>
      </c>
      <c r="X379" s="88">
        <v>1.0730744120977949</v>
      </c>
      <c r="Y379" s="88">
        <v>907.33462127772952</v>
      </c>
      <c r="Z379" s="187">
        <v>64.384464725867687</v>
      </c>
    </row>
    <row r="380" spans="1:26" ht="12.75" customHeight="1" x14ac:dyDescent="0.2">
      <c r="A380" s="186"/>
      <c r="B380" s="14">
        <v>375</v>
      </c>
      <c r="C380" s="110" t="s">
        <v>231</v>
      </c>
      <c r="D380" s="113" t="s">
        <v>235</v>
      </c>
      <c r="E380" s="16">
        <v>-6.5</v>
      </c>
      <c r="F380" s="112">
        <v>1.7500000000000002E-2</v>
      </c>
      <c r="G380" s="103">
        <f>F380*W380</f>
        <v>1.0097500000000001</v>
      </c>
      <c r="H380" s="104">
        <v>686</v>
      </c>
      <c r="I380" s="34" t="s">
        <v>250</v>
      </c>
      <c r="J380" s="35"/>
      <c r="K380" s="39">
        <v>24</v>
      </c>
      <c r="L380" s="37" t="s">
        <v>58</v>
      </c>
      <c r="M380" s="74">
        <v>23.07</v>
      </c>
      <c r="N380" s="74">
        <v>2.56</v>
      </c>
      <c r="O380" s="74">
        <v>2.99</v>
      </c>
      <c r="P380" s="74">
        <v>-0.62</v>
      </c>
      <c r="Q380" s="74">
        <v>3.2652000000000001</v>
      </c>
      <c r="R380" s="72">
        <v>14.8748</v>
      </c>
      <c r="S380" s="76">
        <v>1198.92</v>
      </c>
      <c r="T380" s="74">
        <v>18.14</v>
      </c>
      <c r="U380" s="76">
        <v>1198.92</v>
      </c>
      <c r="V380" s="38">
        <f>T380/U380</f>
        <v>1.5130283922196643E-2</v>
      </c>
      <c r="W380" s="31">
        <v>57.7</v>
      </c>
      <c r="X380" s="90">
        <f>V380*W380</f>
        <v>0.87301738231074633</v>
      </c>
      <c r="Y380" s="90">
        <f>V380*60*1000</f>
        <v>907.81703533179859</v>
      </c>
      <c r="Z380" s="188">
        <f>Y380*W380/1000</f>
        <v>52.381042938644782</v>
      </c>
    </row>
    <row r="381" spans="1:26" ht="12.75" customHeight="1" x14ac:dyDescent="0.2">
      <c r="A381" s="186"/>
      <c r="B381" s="14">
        <v>376</v>
      </c>
      <c r="C381" s="40" t="s">
        <v>1153</v>
      </c>
      <c r="D381" s="97" t="s">
        <v>909</v>
      </c>
      <c r="E381" s="79">
        <v>-6.5</v>
      </c>
      <c r="F381" s="98">
        <v>1.8100000000000002E-2</v>
      </c>
      <c r="G381" s="99">
        <v>1.4280900000000003</v>
      </c>
      <c r="H381" s="92">
        <v>686</v>
      </c>
      <c r="I381" s="46" t="s">
        <v>925</v>
      </c>
      <c r="J381" s="46" t="s">
        <v>45</v>
      </c>
      <c r="K381" s="45">
        <v>30</v>
      </c>
      <c r="L381" s="45">
        <v>1962</v>
      </c>
      <c r="M381" s="43">
        <v>19.258255999999999</v>
      </c>
      <c r="N381" s="43">
        <v>0</v>
      </c>
      <c r="O381" s="43">
        <v>0</v>
      </c>
      <c r="P381" s="43">
        <v>0</v>
      </c>
      <c r="Q381" s="43">
        <v>2.978046</v>
      </c>
      <c r="R381" s="43">
        <v>16.28021</v>
      </c>
      <c r="S381" s="43">
        <v>1326.38</v>
      </c>
      <c r="T381" s="43">
        <v>19.258255999999999</v>
      </c>
      <c r="U381" s="43">
        <v>1271.98</v>
      </c>
      <c r="V381" s="47">
        <v>1.5140376421012909E-2</v>
      </c>
      <c r="W381" s="27">
        <v>78.900000000000006</v>
      </c>
      <c r="X381" s="88">
        <v>1.1945756996179187</v>
      </c>
      <c r="Y381" s="88">
        <v>908.42258526077455</v>
      </c>
      <c r="Z381" s="187">
        <v>71.674541977075123</v>
      </c>
    </row>
    <row r="382" spans="1:26" ht="12.75" customHeight="1" x14ac:dyDescent="0.2">
      <c r="A382" s="186"/>
      <c r="B382" s="45">
        <v>377</v>
      </c>
      <c r="C382" s="40" t="s">
        <v>1153</v>
      </c>
      <c r="D382" s="97" t="s">
        <v>909</v>
      </c>
      <c r="E382" s="79">
        <v>-6.5</v>
      </c>
      <c r="F382" s="98">
        <v>1.8100000000000002E-2</v>
      </c>
      <c r="G382" s="99">
        <v>1.4280900000000003</v>
      </c>
      <c r="H382" s="92">
        <v>686</v>
      </c>
      <c r="I382" s="46" t="s">
        <v>922</v>
      </c>
      <c r="J382" s="46" t="s">
        <v>45</v>
      </c>
      <c r="K382" s="45">
        <v>67</v>
      </c>
      <c r="L382" s="45">
        <v>1970</v>
      </c>
      <c r="M382" s="43">
        <v>45.910544999999999</v>
      </c>
      <c r="N382" s="43">
        <v>0</v>
      </c>
      <c r="O382" s="43">
        <v>0</v>
      </c>
      <c r="P382" s="43">
        <v>0</v>
      </c>
      <c r="Q382" s="43">
        <v>7.099405</v>
      </c>
      <c r="R382" s="43">
        <v>38.811140000000002</v>
      </c>
      <c r="S382" s="43">
        <v>4701.3999999999996</v>
      </c>
      <c r="T382" s="43">
        <v>45.910544999999999</v>
      </c>
      <c r="U382" s="43">
        <v>3022.05</v>
      </c>
      <c r="V382" s="47">
        <v>1.5191854866729537E-2</v>
      </c>
      <c r="W382" s="27">
        <v>78.900000000000006</v>
      </c>
      <c r="X382" s="88">
        <v>1.1986373489849604</v>
      </c>
      <c r="Y382" s="88">
        <v>911.51129200377227</v>
      </c>
      <c r="Z382" s="187">
        <v>71.918240939097643</v>
      </c>
    </row>
    <row r="383" spans="1:26" ht="12.75" customHeight="1" x14ac:dyDescent="0.2">
      <c r="A383" s="186"/>
      <c r="B383" s="28">
        <v>378</v>
      </c>
      <c r="C383" s="15" t="s">
        <v>1034</v>
      </c>
      <c r="D383" s="14" t="s">
        <v>1035</v>
      </c>
      <c r="E383" s="101">
        <v>-5.6</v>
      </c>
      <c r="F383" s="102">
        <v>2.0730000000000002E-3</v>
      </c>
      <c r="G383" s="103">
        <v>1.1499999999999999</v>
      </c>
      <c r="H383" s="104">
        <v>660.8</v>
      </c>
      <c r="I383" s="29" t="s">
        <v>1055</v>
      </c>
      <c r="J383" s="29" t="s">
        <v>367</v>
      </c>
      <c r="K383" s="28">
        <v>12</v>
      </c>
      <c r="L383" s="28">
        <v>1961</v>
      </c>
      <c r="M383" s="72">
        <f>SUM(N383+O383+P383+R383)</f>
        <v>10.218999999999999</v>
      </c>
      <c r="N383" s="72">
        <v>1.2749999999999999</v>
      </c>
      <c r="O383" s="72">
        <v>0.98199999999999998</v>
      </c>
      <c r="P383" s="72">
        <v>-0.40799999999999997</v>
      </c>
      <c r="Q383" s="72"/>
      <c r="R383" s="72">
        <v>8.3699999999999992</v>
      </c>
      <c r="S383" s="72"/>
      <c r="T383" s="72">
        <v>8.3699999999999992</v>
      </c>
      <c r="U383" s="72">
        <v>550.73</v>
      </c>
      <c r="V383" s="30">
        <f>T383/U383</f>
        <v>1.5198009914113993E-2</v>
      </c>
      <c r="W383" s="31">
        <v>55.48</v>
      </c>
      <c r="X383" s="90">
        <f>V383*W383</f>
        <v>0.84318559003504423</v>
      </c>
      <c r="Y383" s="90">
        <f>V383*60*1000</f>
        <v>911.88059484683959</v>
      </c>
      <c r="Z383" s="188">
        <f>Y383*W383/1000</f>
        <v>50.591135402102658</v>
      </c>
    </row>
    <row r="384" spans="1:26" ht="12.75" customHeight="1" x14ac:dyDescent="0.2">
      <c r="A384" s="186"/>
      <c r="B384" s="14">
        <v>379</v>
      </c>
      <c r="C384" s="40" t="s">
        <v>105</v>
      </c>
      <c r="D384" s="97" t="s">
        <v>106</v>
      </c>
      <c r="E384" s="79">
        <v>-5.8</v>
      </c>
      <c r="F384" s="98">
        <v>0.02</v>
      </c>
      <c r="G384" s="99">
        <v>1.226</v>
      </c>
      <c r="H384" s="100">
        <v>666.4</v>
      </c>
      <c r="I384" s="46" t="s">
        <v>121</v>
      </c>
      <c r="J384" s="46" t="s">
        <v>45</v>
      </c>
      <c r="K384" s="45">
        <v>32</v>
      </c>
      <c r="L384" s="45">
        <v>1962</v>
      </c>
      <c r="M384" s="43">
        <v>26.67</v>
      </c>
      <c r="N384" s="43">
        <v>3.621</v>
      </c>
      <c r="O384" s="43">
        <v>1.428992</v>
      </c>
      <c r="P384" s="43">
        <v>0</v>
      </c>
      <c r="Q384" s="43">
        <v>0</v>
      </c>
      <c r="R384" s="43">
        <v>21.619662999999999</v>
      </c>
      <c r="S384" s="43">
        <v>1419.32</v>
      </c>
      <c r="T384" s="43">
        <v>21.619662999999999</v>
      </c>
      <c r="U384" s="43">
        <v>1419.32</v>
      </c>
      <c r="V384" s="47">
        <v>1.5232409181861736E-2</v>
      </c>
      <c r="W384" s="27">
        <v>61.3</v>
      </c>
      <c r="X384" s="88">
        <v>0.93374668284812434</v>
      </c>
      <c r="Y384" s="88">
        <v>913.94455091170414</v>
      </c>
      <c r="Z384" s="187">
        <v>56.024800970887462</v>
      </c>
    </row>
    <row r="385" spans="1:26" ht="12.75" customHeight="1" x14ac:dyDescent="0.2">
      <c r="A385" s="186"/>
      <c r="B385" s="14">
        <v>380</v>
      </c>
      <c r="C385" s="15" t="s">
        <v>772</v>
      </c>
      <c r="D385" s="14" t="s">
        <v>773</v>
      </c>
      <c r="E385" s="16">
        <v>-6.6</v>
      </c>
      <c r="F385" s="102">
        <v>1.9578000000000002E-2</v>
      </c>
      <c r="G385" s="103">
        <v>1.1778999999999999</v>
      </c>
      <c r="H385" s="18">
        <v>688.8</v>
      </c>
      <c r="I385" s="29" t="s">
        <v>784</v>
      </c>
      <c r="J385" s="29" t="s">
        <v>46</v>
      </c>
      <c r="K385" s="28">
        <v>40</v>
      </c>
      <c r="L385" s="28">
        <v>1982</v>
      </c>
      <c r="M385" s="72">
        <v>41.722015999999996</v>
      </c>
      <c r="N385" s="72">
        <v>3.364722</v>
      </c>
      <c r="O385" s="72">
        <v>4.3773600000000004</v>
      </c>
      <c r="P385" s="72">
        <v>-0.45772200000000002</v>
      </c>
      <c r="Q385" s="72">
        <v>34.437655999999997</v>
      </c>
      <c r="R385" s="72">
        <v>0</v>
      </c>
      <c r="S385" s="72">
        <v>2259.52</v>
      </c>
      <c r="T385" s="72">
        <v>34.437655999999997</v>
      </c>
      <c r="U385" s="72">
        <v>2259.52</v>
      </c>
      <c r="V385" s="30">
        <f>T385/U385</f>
        <v>1.5241137940801584E-2</v>
      </c>
      <c r="W385" s="31">
        <v>60.167999999999999</v>
      </c>
      <c r="X385" s="90">
        <f>V385*W385</f>
        <v>0.91702878762214968</v>
      </c>
      <c r="Y385" s="90">
        <f>V385*60*1000</f>
        <v>914.46827644809503</v>
      </c>
      <c r="Z385" s="188">
        <f>Y385*W385/1000</f>
        <v>55.021727257328983</v>
      </c>
    </row>
    <row r="386" spans="1:26" ht="12.75" customHeight="1" x14ac:dyDescent="0.2">
      <c r="A386" s="186"/>
      <c r="B386" s="45">
        <v>381</v>
      </c>
      <c r="C386" s="15" t="s">
        <v>555</v>
      </c>
      <c r="D386" s="14" t="s">
        <v>556</v>
      </c>
      <c r="E386" s="101">
        <v>-7.4</v>
      </c>
      <c r="F386" s="102">
        <v>1.443E-2</v>
      </c>
      <c r="G386" s="103">
        <v>0.98</v>
      </c>
      <c r="H386" s="104">
        <v>711.2</v>
      </c>
      <c r="I386" s="29" t="s">
        <v>563</v>
      </c>
      <c r="J386" s="29" t="s">
        <v>558</v>
      </c>
      <c r="K386" s="28">
        <v>8</v>
      </c>
      <c r="L386" s="28">
        <v>1970</v>
      </c>
      <c r="M386" s="72">
        <v>6.4290000000000003</v>
      </c>
      <c r="N386" s="72">
        <v>0.36799999999999999</v>
      </c>
      <c r="O386" s="72">
        <v>0.20200000000000001</v>
      </c>
      <c r="P386" s="72">
        <v>0.09</v>
      </c>
      <c r="Q386" s="72"/>
      <c r="R386" s="72">
        <v>5.7679999999999998</v>
      </c>
      <c r="S386" s="72">
        <v>378.21</v>
      </c>
      <c r="T386" s="72">
        <v>5.7679999999999998</v>
      </c>
      <c r="U386" s="72">
        <v>378.25099999999998</v>
      </c>
      <c r="V386" s="30">
        <f>T386/U386</f>
        <v>1.524913351187439E-2</v>
      </c>
      <c r="W386" s="31">
        <v>67.900000000000006</v>
      </c>
      <c r="X386" s="90">
        <f>V386*W386</f>
        <v>1.0354161654562712</v>
      </c>
      <c r="Y386" s="90">
        <f>V386*60*1000</f>
        <v>914.94801071246332</v>
      </c>
      <c r="Z386" s="188">
        <f>Y386*W386/1000</f>
        <v>62.12496992737627</v>
      </c>
    </row>
    <row r="387" spans="1:26" ht="12.75" customHeight="1" x14ac:dyDescent="0.2">
      <c r="A387" s="186"/>
      <c r="B387" s="28">
        <v>382</v>
      </c>
      <c r="C387" s="40" t="s">
        <v>468</v>
      </c>
      <c r="D387" s="97" t="s">
        <v>469</v>
      </c>
      <c r="E387" s="79">
        <v>-6.2</v>
      </c>
      <c r="F387" s="98">
        <v>2.2259999999999999E-2</v>
      </c>
      <c r="G387" s="99">
        <v>1.31</v>
      </c>
      <c r="H387" s="100">
        <v>677.6</v>
      </c>
      <c r="I387" s="46" t="s">
        <v>472</v>
      </c>
      <c r="J387" s="46" t="s">
        <v>45</v>
      </c>
      <c r="K387" s="45">
        <v>12</v>
      </c>
      <c r="L387" s="45">
        <v>1983</v>
      </c>
      <c r="M387" s="43">
        <v>16.399999999999999</v>
      </c>
      <c r="N387" s="43">
        <v>0.83</v>
      </c>
      <c r="O387" s="43">
        <v>2.5419999999999998</v>
      </c>
      <c r="P387" s="43">
        <v>0.308</v>
      </c>
      <c r="Q387" s="43">
        <v>0</v>
      </c>
      <c r="R387" s="43">
        <v>12.736000000000001</v>
      </c>
      <c r="S387" s="43">
        <v>834.32</v>
      </c>
      <c r="T387" s="43">
        <v>12.736000000000001</v>
      </c>
      <c r="U387" s="43">
        <v>834.32</v>
      </c>
      <c r="V387" s="47">
        <v>1.5265126090708601E-2</v>
      </c>
      <c r="W387" s="27">
        <v>58.75</v>
      </c>
      <c r="X387" s="88">
        <v>0.89682615782913033</v>
      </c>
      <c r="Y387" s="88">
        <v>915.9075654425161</v>
      </c>
      <c r="Z387" s="187">
        <v>53.809569469747821</v>
      </c>
    </row>
    <row r="388" spans="1:26" ht="12.75" customHeight="1" x14ac:dyDescent="0.2">
      <c r="A388" s="186"/>
      <c r="B388" s="14">
        <v>383</v>
      </c>
      <c r="C388" s="40" t="s">
        <v>147</v>
      </c>
      <c r="D388" s="97" t="s">
        <v>148</v>
      </c>
      <c r="E388" s="79">
        <v>-4.7</v>
      </c>
      <c r="F388" s="98">
        <v>1.8579999999999999E-2</v>
      </c>
      <c r="G388" s="99">
        <v>1.0646339999999999</v>
      </c>
      <c r="H388" s="100">
        <v>635.6</v>
      </c>
      <c r="I388" s="46" t="s">
        <v>159</v>
      </c>
      <c r="J388" s="46"/>
      <c r="K388" s="45">
        <v>43</v>
      </c>
      <c r="L388" s="45">
        <v>2008</v>
      </c>
      <c r="M388" s="43">
        <v>38.5</v>
      </c>
      <c r="N388" s="43">
        <v>0</v>
      </c>
      <c r="O388" s="43">
        <v>0</v>
      </c>
      <c r="P388" s="43">
        <v>0</v>
      </c>
      <c r="Q388" s="43">
        <v>6.3550000000000004</v>
      </c>
      <c r="R388" s="43">
        <v>32.145000000000003</v>
      </c>
      <c r="S388" s="43">
        <v>2504.41</v>
      </c>
      <c r="T388" s="43">
        <v>37.241799999999998</v>
      </c>
      <c r="U388" s="43">
        <v>2433.7399999999998</v>
      </c>
      <c r="V388" s="47">
        <v>1.5302291945729619E-2</v>
      </c>
      <c r="W388" s="27">
        <v>57.3</v>
      </c>
      <c r="X388" s="88">
        <v>0.87682132849030714</v>
      </c>
      <c r="Y388" s="88">
        <v>918.13751674377704</v>
      </c>
      <c r="Z388" s="187">
        <v>52.609279709418423</v>
      </c>
    </row>
    <row r="389" spans="1:26" ht="12.75" customHeight="1" x14ac:dyDescent="0.2">
      <c r="A389" s="186"/>
      <c r="B389" s="14">
        <v>384</v>
      </c>
      <c r="C389" s="15" t="s">
        <v>555</v>
      </c>
      <c r="D389" s="14" t="s">
        <v>556</v>
      </c>
      <c r="E389" s="101">
        <v>-7.4</v>
      </c>
      <c r="F389" s="102">
        <v>1.443E-2</v>
      </c>
      <c r="G389" s="103">
        <v>0.98</v>
      </c>
      <c r="H389" s="104">
        <v>711.2</v>
      </c>
      <c r="I389" s="29" t="s">
        <v>562</v>
      </c>
      <c r="J389" s="29" t="s">
        <v>558</v>
      </c>
      <c r="K389" s="28">
        <v>11</v>
      </c>
      <c r="L389" s="28">
        <v>1998</v>
      </c>
      <c r="M389" s="72">
        <v>11.738</v>
      </c>
      <c r="N389" s="72">
        <v>1.21</v>
      </c>
      <c r="O389" s="72">
        <v>2.399</v>
      </c>
      <c r="P389" s="72">
        <v>-0.29199999999999998</v>
      </c>
      <c r="Q389" s="72"/>
      <c r="R389" s="72">
        <v>8.4209999999999994</v>
      </c>
      <c r="S389" s="72">
        <v>549.86</v>
      </c>
      <c r="T389" s="72">
        <v>8.4209999999999994</v>
      </c>
      <c r="U389" s="72">
        <v>549.86</v>
      </c>
      <c r="V389" s="30">
        <f>T389/U389</f>
        <v>1.5314807405521404E-2</v>
      </c>
      <c r="W389" s="31">
        <v>67.900000000000006</v>
      </c>
      <c r="X389" s="90">
        <f>V389*W389</f>
        <v>1.0398754228349034</v>
      </c>
      <c r="Y389" s="90">
        <f>V389*60*1000</f>
        <v>918.88844433128429</v>
      </c>
      <c r="Z389" s="188">
        <f>Y389*W389/1000</f>
        <v>62.392525370094212</v>
      </c>
    </row>
    <row r="390" spans="1:26" ht="12.75" customHeight="1" x14ac:dyDescent="0.2">
      <c r="A390" s="186"/>
      <c r="B390" s="45">
        <v>385</v>
      </c>
      <c r="C390" s="40" t="s">
        <v>1153</v>
      </c>
      <c r="D390" s="97" t="s">
        <v>909</v>
      </c>
      <c r="E390" s="79">
        <v>-6.5</v>
      </c>
      <c r="F390" s="98">
        <v>1.8100000000000002E-2</v>
      </c>
      <c r="G390" s="99">
        <v>1.4280900000000003</v>
      </c>
      <c r="H390" s="92">
        <v>686</v>
      </c>
      <c r="I390" s="46" t="s">
        <v>926</v>
      </c>
      <c r="J390" s="46" t="s">
        <v>417</v>
      </c>
      <c r="K390" s="45">
        <v>45</v>
      </c>
      <c r="L390" s="45">
        <v>1975</v>
      </c>
      <c r="M390" s="43">
        <v>44.67</v>
      </c>
      <c r="N390" s="43">
        <v>3.23</v>
      </c>
      <c r="O390" s="43">
        <v>5.92</v>
      </c>
      <c r="P390" s="43">
        <v>-0.02</v>
      </c>
      <c r="Q390" s="43">
        <v>0</v>
      </c>
      <c r="R390" s="43">
        <v>35.54</v>
      </c>
      <c r="S390" s="43">
        <v>2318.65</v>
      </c>
      <c r="T390" s="43">
        <v>35.54</v>
      </c>
      <c r="U390" s="43">
        <v>2318.65</v>
      </c>
      <c r="V390" s="47">
        <v>1.5327884760528755E-2</v>
      </c>
      <c r="W390" s="27">
        <v>78.900000000000006</v>
      </c>
      <c r="X390" s="88">
        <v>1.2093701076057188</v>
      </c>
      <c r="Y390" s="88">
        <v>919.67308563172526</v>
      </c>
      <c r="Z390" s="187">
        <v>72.562206456343134</v>
      </c>
    </row>
    <row r="391" spans="1:26" ht="12.75" customHeight="1" x14ac:dyDescent="0.2">
      <c r="A391" s="186"/>
      <c r="B391" s="28">
        <v>386</v>
      </c>
      <c r="C391" s="15" t="s">
        <v>1034</v>
      </c>
      <c r="D391" s="14" t="s">
        <v>1035</v>
      </c>
      <c r="E391" s="101">
        <v>-5.6</v>
      </c>
      <c r="F391" s="102">
        <v>2.0730000000000002E-3</v>
      </c>
      <c r="G391" s="103">
        <v>1.1499999999999999</v>
      </c>
      <c r="H391" s="104">
        <v>660.8</v>
      </c>
      <c r="I391" s="29" t="s">
        <v>1049</v>
      </c>
      <c r="J391" s="29" t="s">
        <v>367</v>
      </c>
      <c r="K391" s="28">
        <v>36</v>
      </c>
      <c r="L391" s="28">
        <v>1967</v>
      </c>
      <c r="M391" s="72">
        <f>SUM(N391+O391+P391+R391)</f>
        <v>30.824200000000001</v>
      </c>
      <c r="N391" s="72">
        <v>2.2031999999999998</v>
      </c>
      <c r="O391" s="72">
        <v>5.76</v>
      </c>
      <c r="P391" s="72">
        <v>-0.16300000000000001</v>
      </c>
      <c r="Q391" s="72"/>
      <c r="R391" s="72">
        <v>23.024000000000001</v>
      </c>
      <c r="S391" s="72"/>
      <c r="T391" s="72">
        <v>23.024000000000001</v>
      </c>
      <c r="U391" s="72">
        <v>1501.29</v>
      </c>
      <c r="V391" s="30">
        <f>T391/U391</f>
        <v>1.5336144249278955E-2</v>
      </c>
      <c r="W391" s="31">
        <v>55.48</v>
      </c>
      <c r="X391" s="90">
        <f>V391*W391</f>
        <v>0.8508492829499964</v>
      </c>
      <c r="Y391" s="90">
        <f>V391*60*1000</f>
        <v>920.16865495673733</v>
      </c>
      <c r="Z391" s="188">
        <f>Y391*W391/1000</f>
        <v>51.050956976999785</v>
      </c>
    </row>
    <row r="392" spans="1:26" ht="12.75" customHeight="1" x14ac:dyDescent="0.2">
      <c r="A392" s="186"/>
      <c r="B392" s="14">
        <v>387</v>
      </c>
      <c r="C392" s="110" t="s">
        <v>231</v>
      </c>
      <c r="D392" s="113" t="s">
        <v>247</v>
      </c>
      <c r="E392" s="16">
        <v>-6.1</v>
      </c>
      <c r="F392" s="112">
        <v>1.9E-2</v>
      </c>
      <c r="G392" s="103">
        <f>F392*W392</f>
        <v>1.0963000000000001</v>
      </c>
      <c r="H392" s="104">
        <v>674.80000000000007</v>
      </c>
      <c r="I392" s="34" t="s">
        <v>251</v>
      </c>
      <c r="J392" s="35"/>
      <c r="K392" s="39">
        <v>45</v>
      </c>
      <c r="L392" s="37" t="s">
        <v>58</v>
      </c>
      <c r="M392" s="74">
        <v>45.55</v>
      </c>
      <c r="N392" s="74">
        <v>4.3499999999999996</v>
      </c>
      <c r="O392" s="74">
        <v>5.44</v>
      </c>
      <c r="P392" s="74">
        <v>0.24</v>
      </c>
      <c r="Q392" s="74">
        <v>6.3936000000000002</v>
      </c>
      <c r="R392" s="72">
        <v>29.1264</v>
      </c>
      <c r="S392" s="77">
        <v>2301.0500000000002</v>
      </c>
      <c r="T392" s="74">
        <v>35.520000000000003</v>
      </c>
      <c r="U392" s="77">
        <v>2301.0500000000002</v>
      </c>
      <c r="V392" s="38">
        <f>T392/U392</f>
        <v>1.5436431194454706E-2</v>
      </c>
      <c r="W392" s="31">
        <v>57.7</v>
      </c>
      <c r="X392" s="90">
        <f>V392*W392</f>
        <v>0.89068207992003656</v>
      </c>
      <c r="Y392" s="90">
        <f>V392*60*1000</f>
        <v>926.18587166728241</v>
      </c>
      <c r="Z392" s="188">
        <f>Y392*W392/1000</f>
        <v>53.4409247952022</v>
      </c>
    </row>
    <row r="393" spans="1:26" ht="12.75" customHeight="1" x14ac:dyDescent="0.2">
      <c r="A393" s="186"/>
      <c r="B393" s="14">
        <v>388</v>
      </c>
      <c r="C393" s="15" t="s">
        <v>323</v>
      </c>
      <c r="D393" s="14" t="s">
        <v>324</v>
      </c>
      <c r="E393" s="101">
        <v>-5.8</v>
      </c>
      <c r="F393" s="102">
        <v>1.6835861436862869E-2</v>
      </c>
      <c r="G393" s="103">
        <f>F393*W393</f>
        <v>0.8404798746510681</v>
      </c>
      <c r="H393" s="104">
        <v>666.4</v>
      </c>
      <c r="I393" s="29" t="s">
        <v>337</v>
      </c>
      <c r="J393" s="29" t="s">
        <v>47</v>
      </c>
      <c r="K393" s="28">
        <v>50</v>
      </c>
      <c r="L393" s="28">
        <v>1969</v>
      </c>
      <c r="M393" s="72">
        <f>SUM(N393:R393)</f>
        <v>51.043700000000001</v>
      </c>
      <c r="N393" s="72">
        <v>6.3653959999999996</v>
      </c>
      <c r="O393" s="72">
        <v>5.2020000000000008</v>
      </c>
      <c r="P393" s="72">
        <v>-0.74730000000000008</v>
      </c>
      <c r="Q393" s="72"/>
      <c r="R393" s="72">
        <v>40.223604000000002</v>
      </c>
      <c r="S393" s="72">
        <v>2597.4</v>
      </c>
      <c r="T393" s="72">
        <v>40.223604000000002</v>
      </c>
      <c r="U393" s="72">
        <v>2597.4</v>
      </c>
      <c r="V393" s="30">
        <f>T393/U393</f>
        <v>1.5486103026103027E-2</v>
      </c>
      <c r="W393" s="31">
        <v>49.921999999999997</v>
      </c>
      <c r="X393" s="90">
        <f>V393*W393</f>
        <v>0.77309723526911522</v>
      </c>
      <c r="Y393" s="90">
        <f>V393*60*1000</f>
        <v>929.16618156618154</v>
      </c>
      <c r="Z393" s="188">
        <f>Y393*W393/1000</f>
        <v>46.385834116146917</v>
      </c>
    </row>
    <row r="394" spans="1:26" ht="12.75" customHeight="1" x14ac:dyDescent="0.2">
      <c r="A394" s="186"/>
      <c r="B394" s="45">
        <v>389</v>
      </c>
      <c r="C394" s="15" t="s">
        <v>1034</v>
      </c>
      <c r="D394" s="14" t="s">
        <v>1035</v>
      </c>
      <c r="E394" s="101">
        <v>-5.6</v>
      </c>
      <c r="F394" s="102">
        <v>2.0730000000000002E-3</v>
      </c>
      <c r="G394" s="103">
        <v>1.1499999999999999</v>
      </c>
      <c r="H394" s="104">
        <v>660.8</v>
      </c>
      <c r="I394" s="29" t="s">
        <v>1054</v>
      </c>
      <c r="J394" s="29" t="s">
        <v>367</v>
      </c>
      <c r="K394" s="28">
        <v>8</v>
      </c>
      <c r="L394" s="28">
        <v>1958</v>
      </c>
      <c r="M394" s="72">
        <f>SUM(N394+O394+P394+R394)</f>
        <v>7.2439999999999998</v>
      </c>
      <c r="N394" s="72">
        <v>0.45900000000000002</v>
      </c>
      <c r="O394" s="72">
        <v>1.1200000000000001</v>
      </c>
      <c r="P394" s="72">
        <v>0.10199999999999999</v>
      </c>
      <c r="Q394" s="72"/>
      <c r="R394" s="72">
        <v>5.5629999999999997</v>
      </c>
      <c r="S394" s="72"/>
      <c r="T394" s="72">
        <v>5.5629999999999997</v>
      </c>
      <c r="U394" s="72">
        <v>357.45</v>
      </c>
      <c r="V394" s="30">
        <f>T394/U394</f>
        <v>1.556301580640649E-2</v>
      </c>
      <c r="W394" s="31">
        <v>55.48</v>
      </c>
      <c r="X394" s="90">
        <f>V394*W394</f>
        <v>0.86343611693943201</v>
      </c>
      <c r="Y394" s="90">
        <f>V394*60*1000</f>
        <v>933.78094838438938</v>
      </c>
      <c r="Z394" s="188">
        <f>Y394*W394/1000</f>
        <v>51.806167016365919</v>
      </c>
    </row>
    <row r="395" spans="1:26" ht="12.75" customHeight="1" x14ac:dyDescent="0.2">
      <c r="A395" s="186"/>
      <c r="B395" s="28">
        <v>390</v>
      </c>
      <c r="C395" s="106" t="s">
        <v>813</v>
      </c>
      <c r="D395" s="14" t="s">
        <v>814</v>
      </c>
      <c r="E395" s="16">
        <v>-6.5</v>
      </c>
      <c r="F395" s="102">
        <v>2.14617E-2</v>
      </c>
      <c r="G395" s="103">
        <v>1.27</v>
      </c>
      <c r="H395" s="18">
        <v>686</v>
      </c>
      <c r="I395" s="29" t="s">
        <v>815</v>
      </c>
      <c r="J395" s="29" t="s">
        <v>816</v>
      </c>
      <c r="K395" s="28">
        <v>40</v>
      </c>
      <c r="L395" s="28">
        <v>1998</v>
      </c>
      <c r="M395" s="72">
        <f>SUM(N395+O395+P395+Q395+R395)</f>
        <v>43.6</v>
      </c>
      <c r="N395" s="72">
        <v>2.1</v>
      </c>
      <c r="O395" s="72">
        <v>6.7</v>
      </c>
      <c r="P395" s="72">
        <v>0.7</v>
      </c>
      <c r="Q395" s="72"/>
      <c r="R395" s="72">
        <v>34.1</v>
      </c>
      <c r="S395" s="72">
        <v>2183.6999999999998</v>
      </c>
      <c r="T395" s="72">
        <v>33.299999999999997</v>
      </c>
      <c r="U395" s="72">
        <v>2133.8000000000002</v>
      </c>
      <c r="V395" s="30">
        <f>T395/U395</f>
        <v>1.5605961195988375E-2</v>
      </c>
      <c r="W395" s="31">
        <v>59.405000000000001</v>
      </c>
      <c r="X395" s="90">
        <f>V395*W395</f>
        <v>0.92707212484768942</v>
      </c>
      <c r="Y395" s="90">
        <f>V395*60*1000</f>
        <v>936.35767175930255</v>
      </c>
      <c r="Z395" s="188">
        <f>Y395*W395/1000</f>
        <v>55.624327490861369</v>
      </c>
    </row>
    <row r="396" spans="1:26" ht="12.75" customHeight="1" x14ac:dyDescent="0.2">
      <c r="A396" s="186"/>
      <c r="B396" s="14">
        <v>391</v>
      </c>
      <c r="C396" s="15" t="s">
        <v>323</v>
      </c>
      <c r="D396" s="14" t="s">
        <v>324</v>
      </c>
      <c r="E396" s="101">
        <v>-5.8</v>
      </c>
      <c r="F396" s="102">
        <v>1.6835861436862869E-2</v>
      </c>
      <c r="G396" s="103">
        <f>F396*W396</f>
        <v>0.8404798746510681</v>
      </c>
      <c r="H396" s="104">
        <v>666.4</v>
      </c>
      <c r="I396" s="29" t="s">
        <v>338</v>
      </c>
      <c r="J396" s="29" t="s">
        <v>47</v>
      </c>
      <c r="K396" s="28">
        <v>100</v>
      </c>
      <c r="L396" s="28">
        <v>1973</v>
      </c>
      <c r="M396" s="72">
        <f>SUM(N396:R396)</f>
        <v>93.394500000000008</v>
      </c>
      <c r="N396" s="72">
        <v>16</v>
      </c>
      <c r="O396" s="72">
        <v>9.4860000000000007</v>
      </c>
      <c r="P396" s="72">
        <v>-0.42950000000000005</v>
      </c>
      <c r="Q396" s="72"/>
      <c r="R396" s="72">
        <v>68.338000000000008</v>
      </c>
      <c r="S396" s="72">
        <v>4370.55</v>
      </c>
      <c r="T396" s="72">
        <v>68.338000000000008</v>
      </c>
      <c r="U396" s="72">
        <v>4370.55</v>
      </c>
      <c r="V396" s="30">
        <f>T396/U396</f>
        <v>1.5636018350093237E-2</v>
      </c>
      <c r="W396" s="31">
        <v>49.921999999999997</v>
      </c>
      <c r="X396" s="90">
        <f>V396*W396</f>
        <v>0.78058130807335457</v>
      </c>
      <c r="Y396" s="90">
        <f>V396*60*1000</f>
        <v>938.16110100559422</v>
      </c>
      <c r="Z396" s="188">
        <f>Y396*W396/1000</f>
        <v>46.834878484401273</v>
      </c>
    </row>
    <row r="397" spans="1:26" ht="12.75" customHeight="1" x14ac:dyDescent="0.2">
      <c r="A397" s="186"/>
      <c r="B397" s="14">
        <v>392</v>
      </c>
      <c r="C397" s="110" t="s">
        <v>231</v>
      </c>
      <c r="D397" s="113" t="s">
        <v>247</v>
      </c>
      <c r="E397" s="16">
        <v>-6.1</v>
      </c>
      <c r="F397" s="112">
        <v>1.9E-2</v>
      </c>
      <c r="G397" s="103">
        <f>F397*W397</f>
        <v>1.0963000000000001</v>
      </c>
      <c r="H397" s="104">
        <v>674.80000000000007</v>
      </c>
      <c r="I397" s="34" t="s">
        <v>252</v>
      </c>
      <c r="J397" s="35"/>
      <c r="K397" s="39">
        <v>42</v>
      </c>
      <c r="L397" s="37" t="s">
        <v>58</v>
      </c>
      <c r="M397" s="74">
        <v>44.87</v>
      </c>
      <c r="N397" s="74">
        <v>4.28</v>
      </c>
      <c r="O397" s="74">
        <v>4.4207999999999998</v>
      </c>
      <c r="P397" s="74">
        <v>-0.2</v>
      </c>
      <c r="Q397" s="74">
        <v>6.5460000000000003</v>
      </c>
      <c r="R397" s="72">
        <v>29.82189</v>
      </c>
      <c r="S397" s="77">
        <v>2317.27</v>
      </c>
      <c r="T397" s="74">
        <v>33.96</v>
      </c>
      <c r="U397" s="77">
        <v>2164.11</v>
      </c>
      <c r="V397" s="38">
        <f>T397/U397</f>
        <v>1.5692363142354133E-2</v>
      </c>
      <c r="W397" s="31">
        <v>57.7</v>
      </c>
      <c r="X397" s="90">
        <f>V397*W397</f>
        <v>0.90544935331383347</v>
      </c>
      <c r="Y397" s="90">
        <f>V397*60*1000</f>
        <v>941.54178854124791</v>
      </c>
      <c r="Z397" s="188">
        <f>Y397*W397/1000</f>
        <v>54.326961198830013</v>
      </c>
    </row>
    <row r="398" spans="1:26" ht="12.75" customHeight="1" x14ac:dyDescent="0.2">
      <c r="A398" s="186"/>
      <c r="B398" s="45">
        <v>393</v>
      </c>
      <c r="C398" s="40" t="s">
        <v>468</v>
      </c>
      <c r="D398" s="97" t="s">
        <v>469</v>
      </c>
      <c r="E398" s="79">
        <v>-6.2</v>
      </c>
      <c r="F398" s="98">
        <v>2.2259999999999999E-2</v>
      </c>
      <c r="G398" s="99">
        <v>1.31</v>
      </c>
      <c r="H398" s="100">
        <v>677.6</v>
      </c>
      <c r="I398" s="46" t="s">
        <v>475</v>
      </c>
      <c r="J398" s="46" t="s">
        <v>45</v>
      </c>
      <c r="K398" s="45">
        <v>21</v>
      </c>
      <c r="L398" s="45">
        <v>1984</v>
      </c>
      <c r="M398" s="43">
        <v>25.6</v>
      </c>
      <c r="N398" s="43">
        <v>1.22</v>
      </c>
      <c r="O398" s="43">
        <v>4.62</v>
      </c>
      <c r="P398" s="43">
        <v>3.0000000000000001E-3</v>
      </c>
      <c r="Q398" s="43">
        <v>4.18</v>
      </c>
      <c r="R398" s="43">
        <v>15.574</v>
      </c>
      <c r="S398" s="43">
        <v>1258.48</v>
      </c>
      <c r="T398" s="43">
        <v>19.754999999999999</v>
      </c>
      <c r="U398" s="43">
        <v>1258.48</v>
      </c>
      <c r="V398" s="47">
        <v>1.5697508105015575E-2</v>
      </c>
      <c r="W398" s="27">
        <v>58.75</v>
      </c>
      <c r="X398" s="88">
        <v>0.92222860116966499</v>
      </c>
      <c r="Y398" s="88">
        <v>941.85048630093445</v>
      </c>
      <c r="Z398" s="187">
        <v>55.333716070179904</v>
      </c>
    </row>
    <row r="399" spans="1:26" ht="12.75" customHeight="1" x14ac:dyDescent="0.2">
      <c r="A399" s="186"/>
      <c r="B399" s="28">
        <v>394</v>
      </c>
      <c r="C399" s="15" t="s">
        <v>992</v>
      </c>
      <c r="D399" s="14" t="s">
        <v>993</v>
      </c>
      <c r="E399" s="101">
        <v>-6.9</v>
      </c>
      <c r="F399" s="102">
        <v>1.9810000000000001E-2</v>
      </c>
      <c r="G399" s="103">
        <v>0.87</v>
      </c>
      <c r="H399" s="104">
        <v>697.2</v>
      </c>
      <c r="I399" s="29" t="s">
        <v>1009</v>
      </c>
      <c r="J399" s="29" t="s">
        <v>417</v>
      </c>
      <c r="K399" s="28">
        <v>15</v>
      </c>
      <c r="L399" s="28">
        <v>1993</v>
      </c>
      <c r="M399" s="72">
        <f>SUM(N399:R399)</f>
        <v>19.100000000000001</v>
      </c>
      <c r="N399" s="72">
        <v>1.4629000000000001</v>
      </c>
      <c r="O399" s="72">
        <v>3.4144999999999999</v>
      </c>
      <c r="P399" s="72">
        <v>-0.18790000000000001</v>
      </c>
      <c r="Q399" s="72">
        <v>0</v>
      </c>
      <c r="R399" s="72">
        <v>14.410500000000001</v>
      </c>
      <c r="S399" s="72">
        <v>911.13</v>
      </c>
      <c r="T399" s="72">
        <f>R399</f>
        <v>14.410500000000001</v>
      </c>
      <c r="U399" s="72">
        <f>S399</f>
        <v>911.13</v>
      </c>
      <c r="V399" s="30">
        <f>T399/U399</f>
        <v>1.5816074544796024E-2</v>
      </c>
      <c r="W399" s="31">
        <v>43.9</v>
      </c>
      <c r="X399" s="90">
        <f>V399*W399</f>
        <v>0.69432567251654542</v>
      </c>
      <c r="Y399" s="90">
        <f>V399*60*1000</f>
        <v>948.96447268776137</v>
      </c>
      <c r="Z399" s="188">
        <f>Y399*W399/1000</f>
        <v>41.659540350992721</v>
      </c>
    </row>
    <row r="400" spans="1:26" ht="12.75" customHeight="1" x14ac:dyDescent="0.2">
      <c r="A400" s="186"/>
      <c r="B400" s="14">
        <v>395</v>
      </c>
      <c r="C400" s="40" t="s">
        <v>1153</v>
      </c>
      <c r="D400" s="97" t="s">
        <v>909</v>
      </c>
      <c r="E400" s="79">
        <v>-6.5</v>
      </c>
      <c r="F400" s="98">
        <v>1.8100000000000002E-2</v>
      </c>
      <c r="G400" s="99">
        <v>1.4280900000000003</v>
      </c>
      <c r="H400" s="92">
        <v>686</v>
      </c>
      <c r="I400" s="46" t="s">
        <v>924</v>
      </c>
      <c r="J400" s="46" t="s">
        <v>46</v>
      </c>
      <c r="K400" s="45">
        <v>34</v>
      </c>
      <c r="L400" s="45">
        <v>1960</v>
      </c>
      <c r="M400" s="43">
        <v>23.595002999999998</v>
      </c>
      <c r="N400" s="43">
        <v>0</v>
      </c>
      <c r="O400" s="43">
        <v>0</v>
      </c>
      <c r="P400" s="43">
        <v>0</v>
      </c>
      <c r="Q400" s="43">
        <v>0</v>
      </c>
      <c r="R400" s="43">
        <v>23.595002999999998</v>
      </c>
      <c r="S400" s="43">
        <v>1562.13</v>
      </c>
      <c r="T400" s="43">
        <v>23.595002999999998</v>
      </c>
      <c r="U400" s="43">
        <v>1483.17</v>
      </c>
      <c r="V400" s="47">
        <v>1.590849531746192E-2</v>
      </c>
      <c r="W400" s="27">
        <v>78.900000000000006</v>
      </c>
      <c r="X400" s="88">
        <v>1.2551802805477454</v>
      </c>
      <c r="Y400" s="88">
        <v>954.50971904771518</v>
      </c>
      <c r="Z400" s="187">
        <v>75.310816832864731</v>
      </c>
    </row>
    <row r="401" spans="1:26" ht="12.75" customHeight="1" x14ac:dyDescent="0.2">
      <c r="A401" s="186"/>
      <c r="B401" s="14">
        <v>396</v>
      </c>
      <c r="C401" s="15" t="s">
        <v>772</v>
      </c>
      <c r="D401" s="14" t="s">
        <v>773</v>
      </c>
      <c r="E401" s="16">
        <v>-6.6</v>
      </c>
      <c r="F401" s="102">
        <v>1.9578000000000002E-2</v>
      </c>
      <c r="G401" s="103">
        <v>1.1778999999999999</v>
      </c>
      <c r="H401" s="18">
        <v>688.8</v>
      </c>
      <c r="I401" s="29" t="s">
        <v>785</v>
      </c>
      <c r="J401" s="29" t="s">
        <v>47</v>
      </c>
      <c r="K401" s="28">
        <v>60</v>
      </c>
      <c r="L401" s="28">
        <v>1966</v>
      </c>
      <c r="M401" s="72">
        <v>56.255986999999998</v>
      </c>
      <c r="N401" s="72">
        <v>2.8152689999999998</v>
      </c>
      <c r="O401" s="72">
        <v>8.6051859999999998</v>
      </c>
      <c r="P401" s="72">
        <v>1.264729</v>
      </c>
      <c r="Q401" s="72">
        <v>43.570802999999998</v>
      </c>
      <c r="R401" s="72">
        <v>0</v>
      </c>
      <c r="S401" s="72">
        <v>2733.17</v>
      </c>
      <c r="T401" s="72">
        <v>43.570802999999998</v>
      </c>
      <c r="U401" s="72">
        <v>2733.17</v>
      </c>
      <c r="V401" s="30">
        <f>T401/U401</f>
        <v>1.5941490284175516E-2</v>
      </c>
      <c r="W401" s="31">
        <v>60.167999999999999</v>
      </c>
      <c r="X401" s="90">
        <f>V401*W401</f>
        <v>0.95916758741827246</v>
      </c>
      <c r="Y401" s="90">
        <f>V401*60*1000</f>
        <v>956.48941705053096</v>
      </c>
      <c r="Z401" s="188">
        <f>Y401*W401/1000</f>
        <v>57.550055245096345</v>
      </c>
    </row>
    <row r="402" spans="1:26" ht="12.75" customHeight="1" x14ac:dyDescent="0.2">
      <c r="A402" s="186"/>
      <c r="B402" s="45">
        <v>397</v>
      </c>
      <c r="C402" s="15" t="s">
        <v>323</v>
      </c>
      <c r="D402" s="14" t="s">
        <v>324</v>
      </c>
      <c r="E402" s="101">
        <v>-5.8</v>
      </c>
      <c r="F402" s="102">
        <v>1.6835861436862869E-2</v>
      </c>
      <c r="G402" s="103">
        <f>F402*W402</f>
        <v>0.8404798746510681</v>
      </c>
      <c r="H402" s="104">
        <v>666.4</v>
      </c>
      <c r="I402" s="29" t="s">
        <v>339</v>
      </c>
      <c r="J402" s="29" t="s">
        <v>47</v>
      </c>
      <c r="K402" s="28">
        <v>80</v>
      </c>
      <c r="L402" s="28">
        <v>1971</v>
      </c>
      <c r="M402" s="72">
        <f>SUM(N402:R402)</f>
        <v>81.475719999999995</v>
      </c>
      <c r="N402" s="72">
        <v>10.353350000000001</v>
      </c>
      <c r="O402" s="72">
        <v>9.027000000000001</v>
      </c>
      <c r="P402" s="72">
        <v>7.4720000000000009E-2</v>
      </c>
      <c r="Q402" s="72"/>
      <c r="R402" s="72">
        <v>62.020649999999996</v>
      </c>
      <c r="S402" s="72">
        <v>3879.98</v>
      </c>
      <c r="T402" s="72">
        <v>62.020649999999996</v>
      </c>
      <c r="U402" s="72">
        <v>3879.98</v>
      </c>
      <c r="V402" s="30">
        <f>T402/U402</f>
        <v>1.5984786004051565E-2</v>
      </c>
      <c r="W402" s="31">
        <v>49.921999999999997</v>
      </c>
      <c r="X402" s="90">
        <f>V402*W402</f>
        <v>0.79799248689426217</v>
      </c>
      <c r="Y402" s="90">
        <f>V402*60*1000</f>
        <v>959.08716024309388</v>
      </c>
      <c r="Z402" s="188">
        <f>Y402*W402/1000</f>
        <v>47.879549213655729</v>
      </c>
    </row>
    <row r="403" spans="1:26" ht="12.75" customHeight="1" x14ac:dyDescent="0.2">
      <c r="A403" s="186"/>
      <c r="B403" s="28">
        <v>398</v>
      </c>
      <c r="C403" s="110" t="s">
        <v>231</v>
      </c>
      <c r="D403" s="113" t="s">
        <v>253</v>
      </c>
      <c r="E403" s="16">
        <v>-7.1</v>
      </c>
      <c r="F403" s="112">
        <v>1.9199999999999998E-2</v>
      </c>
      <c r="G403" s="103">
        <f>F403*W403</f>
        <v>1.1078399999999999</v>
      </c>
      <c r="H403" s="104">
        <v>702.80000000000007</v>
      </c>
      <c r="I403" s="34" t="s">
        <v>254</v>
      </c>
      <c r="J403" s="35"/>
      <c r="K403" s="39">
        <v>40</v>
      </c>
      <c r="L403" s="37" t="s">
        <v>58</v>
      </c>
      <c r="M403" s="74">
        <v>46.94</v>
      </c>
      <c r="N403" s="74">
        <v>4.4000000000000004</v>
      </c>
      <c r="O403" s="74">
        <v>6.7320000000000002</v>
      </c>
      <c r="P403" s="74">
        <v>-0.78</v>
      </c>
      <c r="Q403" s="74">
        <v>6.585</v>
      </c>
      <c r="R403" s="72">
        <v>30</v>
      </c>
      <c r="S403" s="77">
        <v>2285.3000000000002</v>
      </c>
      <c r="T403" s="74">
        <v>35.67</v>
      </c>
      <c r="U403" s="77">
        <v>2227.81</v>
      </c>
      <c r="V403" s="38">
        <f>T403/U403</f>
        <v>1.6011239737679605E-2</v>
      </c>
      <c r="W403" s="31">
        <v>57.7</v>
      </c>
      <c r="X403" s="90">
        <f>V403*W403</f>
        <v>0.92384853286411328</v>
      </c>
      <c r="Y403" s="90">
        <f>V403*60*1000</f>
        <v>960.67438426077638</v>
      </c>
      <c r="Z403" s="188">
        <f>Y403*W403/1000</f>
        <v>55.430911971846797</v>
      </c>
    </row>
    <row r="404" spans="1:26" ht="12.75" customHeight="1" x14ac:dyDescent="0.2">
      <c r="A404" s="186"/>
      <c r="B404" s="14">
        <v>399</v>
      </c>
      <c r="C404" s="40" t="s">
        <v>1153</v>
      </c>
      <c r="D404" s="97" t="s">
        <v>909</v>
      </c>
      <c r="E404" s="79">
        <v>-6.5</v>
      </c>
      <c r="F404" s="98">
        <v>1.8100000000000002E-2</v>
      </c>
      <c r="G404" s="99">
        <v>1.4280900000000003</v>
      </c>
      <c r="H404" s="92">
        <v>686</v>
      </c>
      <c r="I404" s="46" t="s">
        <v>923</v>
      </c>
      <c r="J404" s="46" t="s">
        <v>45</v>
      </c>
      <c r="K404" s="45">
        <v>10</v>
      </c>
      <c r="L404" s="45">
        <v>1974</v>
      </c>
      <c r="M404" s="43">
        <v>7.6755849999999999</v>
      </c>
      <c r="N404" s="43">
        <v>0</v>
      </c>
      <c r="O404" s="43">
        <v>0</v>
      </c>
      <c r="P404" s="43">
        <v>0</v>
      </c>
      <c r="Q404" s="43">
        <v>1.1869400000000001</v>
      </c>
      <c r="R404" s="43">
        <v>6.488645</v>
      </c>
      <c r="S404" s="43">
        <v>1069.92</v>
      </c>
      <c r="T404" s="43">
        <v>7.6755849999999999</v>
      </c>
      <c r="U404" s="43">
        <v>479.22</v>
      </c>
      <c r="V404" s="47">
        <v>1.6016829431158966E-2</v>
      </c>
      <c r="W404" s="27">
        <v>78.900000000000006</v>
      </c>
      <c r="X404" s="88">
        <v>1.2637278421184426</v>
      </c>
      <c r="Y404" s="88">
        <v>961.009765869538</v>
      </c>
      <c r="Z404" s="187">
        <v>75.823670527106557</v>
      </c>
    </row>
    <row r="405" spans="1:26" ht="12.75" customHeight="1" x14ac:dyDescent="0.2">
      <c r="A405" s="186"/>
      <c r="B405" s="14">
        <v>400</v>
      </c>
      <c r="C405" s="40" t="s">
        <v>147</v>
      </c>
      <c r="D405" s="97" t="s">
        <v>148</v>
      </c>
      <c r="E405" s="79">
        <v>-4.7</v>
      </c>
      <c r="F405" s="98">
        <v>1.8579999999999999E-2</v>
      </c>
      <c r="G405" s="99">
        <v>1.0646339999999999</v>
      </c>
      <c r="H405" s="100">
        <v>635.6</v>
      </c>
      <c r="I405" s="46" t="s">
        <v>160</v>
      </c>
      <c r="J405" s="46" t="s">
        <v>46</v>
      </c>
      <c r="K405" s="45">
        <v>90</v>
      </c>
      <c r="L405" s="45">
        <v>1980</v>
      </c>
      <c r="M405" s="43">
        <v>95.486599999999996</v>
      </c>
      <c r="N405" s="43">
        <v>12.132099999999999</v>
      </c>
      <c r="O405" s="43">
        <v>9</v>
      </c>
      <c r="P405" s="43">
        <v>0.3821</v>
      </c>
      <c r="Q405" s="43">
        <v>0</v>
      </c>
      <c r="R405" s="43">
        <v>73.972399999999993</v>
      </c>
      <c r="S405" s="43">
        <v>4611.79</v>
      </c>
      <c r="T405" s="43">
        <v>73.972399999999993</v>
      </c>
      <c r="U405" s="43">
        <v>4611.79</v>
      </c>
      <c r="V405" s="47">
        <v>1.6039845699825878E-2</v>
      </c>
      <c r="W405" s="27">
        <v>57.3</v>
      </c>
      <c r="X405" s="88">
        <v>0.91908315860002276</v>
      </c>
      <c r="Y405" s="88">
        <v>962.39074198955268</v>
      </c>
      <c r="Z405" s="187">
        <v>55.144989516001367</v>
      </c>
    </row>
    <row r="406" spans="1:26" ht="12.75" customHeight="1" x14ac:dyDescent="0.2">
      <c r="A406" s="186"/>
      <c r="B406" s="45">
        <v>401</v>
      </c>
      <c r="C406" s="15" t="s">
        <v>772</v>
      </c>
      <c r="D406" s="14" t="s">
        <v>773</v>
      </c>
      <c r="E406" s="16">
        <v>-6.6</v>
      </c>
      <c r="F406" s="102">
        <v>1.9578000000000002E-2</v>
      </c>
      <c r="G406" s="103">
        <v>1.1778999999999999</v>
      </c>
      <c r="H406" s="18">
        <v>688.8</v>
      </c>
      <c r="I406" s="29" t="s">
        <v>786</v>
      </c>
      <c r="J406" s="29" t="s">
        <v>47</v>
      </c>
      <c r="K406" s="28">
        <v>60</v>
      </c>
      <c r="L406" s="28">
        <v>1972</v>
      </c>
      <c r="M406" s="72">
        <v>56.631984000000003</v>
      </c>
      <c r="N406" s="72">
        <v>4.5334649999999996</v>
      </c>
      <c r="O406" s="72">
        <v>8.4382199999999994</v>
      </c>
      <c r="P406" s="72">
        <v>-0.45346500000000001</v>
      </c>
      <c r="Q406" s="72">
        <v>44.113764000000003</v>
      </c>
      <c r="R406" s="72">
        <v>0</v>
      </c>
      <c r="S406" s="72">
        <v>2732.36</v>
      </c>
      <c r="T406" s="72">
        <v>44.113764000000003</v>
      </c>
      <c r="U406" s="72">
        <v>2732.36</v>
      </c>
      <c r="V406" s="30">
        <f>T406/U406</f>
        <v>1.6144931121814109E-2</v>
      </c>
      <c r="W406" s="31">
        <v>60.167999999999999</v>
      </c>
      <c r="X406" s="90">
        <f>V406*W406</f>
        <v>0.97140821573731129</v>
      </c>
      <c r="Y406" s="90">
        <f>V406*60*1000</f>
        <v>968.69586730884646</v>
      </c>
      <c r="Z406" s="188">
        <f>Y406*W406/1000</f>
        <v>58.284492944238671</v>
      </c>
    </row>
    <row r="407" spans="1:26" ht="12.75" customHeight="1" x14ac:dyDescent="0.2">
      <c r="A407" s="186"/>
      <c r="B407" s="28">
        <v>402</v>
      </c>
      <c r="C407" s="15" t="s">
        <v>772</v>
      </c>
      <c r="D407" s="14" t="s">
        <v>773</v>
      </c>
      <c r="E407" s="16">
        <v>-6.6</v>
      </c>
      <c r="F407" s="102">
        <v>1.9578000000000002E-2</v>
      </c>
      <c r="G407" s="103">
        <v>1.1778999999999999</v>
      </c>
      <c r="H407" s="18">
        <v>688.8</v>
      </c>
      <c r="I407" s="29" t="s">
        <v>670</v>
      </c>
      <c r="J407" s="29" t="s">
        <v>47</v>
      </c>
      <c r="K407" s="28">
        <v>100</v>
      </c>
      <c r="L407" s="28">
        <v>1971</v>
      </c>
      <c r="M407" s="72">
        <v>86.964036000000007</v>
      </c>
      <c r="N407" s="72">
        <v>6.1057649999999999</v>
      </c>
      <c r="O407" s="72">
        <v>9.3422000000000001</v>
      </c>
      <c r="P407" s="72">
        <v>0.37122500000000003</v>
      </c>
      <c r="Q407" s="72">
        <v>71.144846000000001</v>
      </c>
      <c r="R407" s="72">
        <v>0</v>
      </c>
      <c r="S407" s="72">
        <v>4402.07</v>
      </c>
      <c r="T407" s="72">
        <v>71.144846000000001</v>
      </c>
      <c r="U407" s="72">
        <v>4402.07</v>
      </c>
      <c r="V407" s="30">
        <f>T407/U407</f>
        <v>1.6161679846072419E-2</v>
      </c>
      <c r="W407" s="31">
        <v>60.167999999999999</v>
      </c>
      <c r="X407" s="90">
        <f>V407*W407</f>
        <v>0.97241595297848527</v>
      </c>
      <c r="Y407" s="90">
        <f>V407*60*1000</f>
        <v>969.70079076434513</v>
      </c>
      <c r="Z407" s="188">
        <f>Y407*W407/1000</f>
        <v>58.344957178709116</v>
      </c>
    </row>
    <row r="408" spans="1:26" ht="12.75" customHeight="1" x14ac:dyDescent="0.2">
      <c r="A408" s="186"/>
      <c r="B408" s="14">
        <v>403</v>
      </c>
      <c r="C408" s="15" t="s">
        <v>772</v>
      </c>
      <c r="D408" s="14" t="s">
        <v>773</v>
      </c>
      <c r="E408" s="16">
        <v>-6.6</v>
      </c>
      <c r="F408" s="102">
        <v>1.9578000000000002E-2</v>
      </c>
      <c r="G408" s="103">
        <v>1.1778999999999999</v>
      </c>
      <c r="H408" s="18">
        <v>688.8</v>
      </c>
      <c r="I408" s="29" t="s">
        <v>787</v>
      </c>
      <c r="J408" s="29" t="s">
        <v>47</v>
      </c>
      <c r="K408" s="28">
        <v>45</v>
      </c>
      <c r="L408" s="28">
        <v>1991</v>
      </c>
      <c r="M408" s="72">
        <v>48.718990000000005</v>
      </c>
      <c r="N408" s="72">
        <v>2.9616889999999998</v>
      </c>
      <c r="O408" s="72">
        <v>7.84809</v>
      </c>
      <c r="P408" s="72">
        <v>0.149311</v>
      </c>
      <c r="Q408" s="72">
        <v>37.759900000000002</v>
      </c>
      <c r="R408" s="72">
        <v>0</v>
      </c>
      <c r="S408" s="72">
        <v>2327.9699999999998</v>
      </c>
      <c r="T408" s="72">
        <v>37.759900000000002</v>
      </c>
      <c r="U408" s="72">
        <v>2327.9699999999998</v>
      </c>
      <c r="V408" s="30">
        <f>T408/U408</f>
        <v>1.6220097338024118E-2</v>
      </c>
      <c r="W408" s="31">
        <v>60.167999999999999</v>
      </c>
      <c r="X408" s="90">
        <f>V408*W408</f>
        <v>0.9759308166342352</v>
      </c>
      <c r="Y408" s="90">
        <f>V408*60*1000</f>
        <v>973.20584028144708</v>
      </c>
      <c r="Z408" s="188">
        <f>Y408*W408/1000</f>
        <v>58.555848998054103</v>
      </c>
    </row>
    <row r="409" spans="1:26" ht="12.75" customHeight="1" x14ac:dyDescent="0.2">
      <c r="A409" s="186"/>
      <c r="B409" s="14">
        <v>404</v>
      </c>
      <c r="C409" s="15" t="s">
        <v>772</v>
      </c>
      <c r="D409" s="14" t="s">
        <v>773</v>
      </c>
      <c r="E409" s="16">
        <v>-6.6</v>
      </c>
      <c r="F409" s="102">
        <v>1.9578000000000002E-2</v>
      </c>
      <c r="G409" s="103">
        <v>1.1778999999999999</v>
      </c>
      <c r="H409" s="18">
        <v>688.8</v>
      </c>
      <c r="I409" s="29" t="s">
        <v>788</v>
      </c>
      <c r="J409" s="29" t="s">
        <v>47</v>
      </c>
      <c r="K409" s="28">
        <v>55</v>
      </c>
      <c r="L409" s="28">
        <v>1989</v>
      </c>
      <c r="M409" s="72">
        <v>48.230996000000005</v>
      </c>
      <c r="N409" s="72">
        <v>3.3778250000000001</v>
      </c>
      <c r="O409" s="72">
        <v>6.5688700000000004</v>
      </c>
      <c r="P409" s="72">
        <v>0.29416799999999999</v>
      </c>
      <c r="Q409" s="72">
        <v>37.990133</v>
      </c>
      <c r="R409" s="72">
        <v>0</v>
      </c>
      <c r="S409" s="72">
        <v>2335.17</v>
      </c>
      <c r="T409" s="72">
        <v>37.990133</v>
      </c>
      <c r="U409" s="72">
        <v>2335.17</v>
      </c>
      <c r="V409" s="30">
        <f>T409/U409</f>
        <v>1.6268679796331745E-2</v>
      </c>
      <c r="W409" s="31">
        <v>60.167999999999999</v>
      </c>
      <c r="X409" s="90">
        <f>V409*W409</f>
        <v>0.97885392598568843</v>
      </c>
      <c r="Y409" s="90">
        <f>V409*60*1000</f>
        <v>976.12078777990473</v>
      </c>
      <c r="Z409" s="188">
        <f>Y409*W409/1000</f>
        <v>58.731235559141304</v>
      </c>
    </row>
    <row r="410" spans="1:26" ht="12.75" customHeight="1" x14ac:dyDescent="0.2">
      <c r="A410" s="186"/>
      <c r="B410" s="45">
        <v>405</v>
      </c>
      <c r="C410" s="15" t="s">
        <v>950</v>
      </c>
      <c r="D410" s="14" t="s">
        <v>951</v>
      </c>
      <c r="E410" s="101">
        <v>-6.1</v>
      </c>
      <c r="F410" s="102">
        <v>1.9765580000000001E-2</v>
      </c>
      <c r="G410" s="103">
        <f>F410*W410</f>
        <v>1.5041606379999999</v>
      </c>
      <c r="H410" s="104">
        <v>674.8</v>
      </c>
      <c r="I410" s="29" t="s">
        <v>963</v>
      </c>
      <c r="J410" s="29" t="s">
        <v>46</v>
      </c>
      <c r="K410" s="28">
        <v>10</v>
      </c>
      <c r="L410" s="28">
        <v>1975</v>
      </c>
      <c r="M410" s="72">
        <v>6.81</v>
      </c>
      <c r="N410" s="72">
        <v>0.57999999999999996</v>
      </c>
      <c r="O410" s="72">
        <v>1.38</v>
      </c>
      <c r="P410" s="72">
        <v>-7.0000000000000007E-2</v>
      </c>
      <c r="Q410" s="72">
        <v>0.88</v>
      </c>
      <c r="R410" s="72">
        <v>4.91</v>
      </c>
      <c r="S410" s="72">
        <v>464.11</v>
      </c>
      <c r="T410" s="72">
        <v>4.5599999999999996</v>
      </c>
      <c r="U410" s="72">
        <v>279.64</v>
      </c>
      <c r="V410" s="30">
        <f>T410/U410</f>
        <v>1.6306680017164926E-2</v>
      </c>
      <c r="W410" s="31">
        <v>76.099999999999994</v>
      </c>
      <c r="X410" s="90">
        <f>V410*W410</f>
        <v>1.2409383493062507</v>
      </c>
      <c r="Y410" s="90">
        <f>V410*60*1000</f>
        <v>978.40080102989555</v>
      </c>
      <c r="Z410" s="188">
        <f>Y410*W410/1000</f>
        <v>74.456300958375039</v>
      </c>
    </row>
    <row r="411" spans="1:26" ht="12.75" customHeight="1" x14ac:dyDescent="0.2">
      <c r="A411" s="186"/>
      <c r="B411" s="28">
        <v>406</v>
      </c>
      <c r="C411" s="15" t="s">
        <v>950</v>
      </c>
      <c r="D411" s="14" t="s">
        <v>951</v>
      </c>
      <c r="E411" s="101">
        <v>-6.1</v>
      </c>
      <c r="F411" s="102">
        <v>1.9765580000000001E-2</v>
      </c>
      <c r="G411" s="103">
        <f>F411*W411</f>
        <v>1.5041606379999999</v>
      </c>
      <c r="H411" s="104">
        <v>674.8</v>
      </c>
      <c r="I411" s="29" t="s">
        <v>964</v>
      </c>
      <c r="J411" s="29" t="s">
        <v>46</v>
      </c>
      <c r="K411" s="28">
        <v>12</v>
      </c>
      <c r="L411" s="28">
        <v>1960</v>
      </c>
      <c r="M411" s="72">
        <v>10.5</v>
      </c>
      <c r="N411" s="72">
        <v>1.32</v>
      </c>
      <c r="O411" s="72">
        <v>0.42</v>
      </c>
      <c r="P411" s="72">
        <v>-0.3</v>
      </c>
      <c r="Q411" s="72">
        <v>0</v>
      </c>
      <c r="R411" s="72">
        <v>9.0500000000000007</v>
      </c>
      <c r="S411" s="72">
        <v>553.28</v>
      </c>
      <c r="T411" s="72">
        <v>9.0500000000000007</v>
      </c>
      <c r="U411" s="72">
        <v>553.28</v>
      </c>
      <c r="V411" s="30">
        <f>T411/U411</f>
        <v>1.6356998264893004E-2</v>
      </c>
      <c r="W411" s="31">
        <v>76.099999999999994</v>
      </c>
      <c r="X411" s="90">
        <f>V411*W411</f>
        <v>1.2447675679583576</v>
      </c>
      <c r="Y411" s="90">
        <f>V411*60*1000</f>
        <v>981.41989589358025</v>
      </c>
      <c r="Z411" s="188">
        <f>Y411*W411/1000</f>
        <v>74.686054077501453</v>
      </c>
    </row>
    <row r="412" spans="1:26" ht="12.75" customHeight="1" x14ac:dyDescent="0.2">
      <c r="A412" s="186"/>
      <c r="B412" s="14">
        <v>407</v>
      </c>
      <c r="C412" s="15" t="s">
        <v>323</v>
      </c>
      <c r="D412" s="14" t="s">
        <v>324</v>
      </c>
      <c r="E412" s="101">
        <v>-5.8</v>
      </c>
      <c r="F412" s="102">
        <v>1.6835861436862869E-2</v>
      </c>
      <c r="G412" s="103">
        <f>F412*W412</f>
        <v>0.8404798746510681</v>
      </c>
      <c r="H412" s="104">
        <v>666.4</v>
      </c>
      <c r="I412" s="29" t="s">
        <v>340</v>
      </c>
      <c r="J412" s="29" t="s">
        <v>47</v>
      </c>
      <c r="K412" s="28">
        <v>60</v>
      </c>
      <c r="L412" s="28">
        <v>1970</v>
      </c>
      <c r="M412" s="72">
        <f>SUM(N412:R412)</f>
        <v>57.278174999999997</v>
      </c>
      <c r="N412" s="72">
        <v>7.0952169999999999</v>
      </c>
      <c r="O412" s="72">
        <v>6.12</v>
      </c>
      <c r="P412" s="72">
        <v>-0.129825</v>
      </c>
      <c r="Q412" s="72"/>
      <c r="R412" s="72">
        <v>44.192782999999999</v>
      </c>
      <c r="S412" s="72">
        <v>2700.66</v>
      </c>
      <c r="T412" s="72">
        <v>44.192782999999999</v>
      </c>
      <c r="U412" s="72">
        <v>2700.66</v>
      </c>
      <c r="V412" s="30">
        <f>T412/U412</f>
        <v>1.6363697392489242E-2</v>
      </c>
      <c r="W412" s="31">
        <v>49.921999999999997</v>
      </c>
      <c r="X412" s="90">
        <f>V412*W412</f>
        <v>0.81690850122784786</v>
      </c>
      <c r="Y412" s="90">
        <f>V412*60*1000</f>
        <v>981.82184354935453</v>
      </c>
      <c r="Z412" s="188">
        <f>Y412*W412/1000</f>
        <v>49.014510073670877</v>
      </c>
    </row>
    <row r="413" spans="1:26" ht="12.75" customHeight="1" x14ac:dyDescent="0.2">
      <c r="A413" s="186"/>
      <c r="B413" s="14">
        <v>408</v>
      </c>
      <c r="C413" s="15" t="s">
        <v>950</v>
      </c>
      <c r="D413" s="14" t="s">
        <v>951</v>
      </c>
      <c r="E413" s="101">
        <v>-6.1</v>
      </c>
      <c r="F413" s="102">
        <v>1.9765580000000001E-2</v>
      </c>
      <c r="G413" s="103">
        <f>F413*W413</f>
        <v>1.5041606379999999</v>
      </c>
      <c r="H413" s="104">
        <v>674.8</v>
      </c>
      <c r="I413" s="29" t="s">
        <v>965</v>
      </c>
      <c r="J413" s="29" t="s">
        <v>47</v>
      </c>
      <c r="K413" s="28">
        <v>24</v>
      </c>
      <c r="L413" s="28">
        <v>1960</v>
      </c>
      <c r="M413" s="72">
        <v>14.5</v>
      </c>
      <c r="N413" s="72">
        <v>0</v>
      </c>
      <c r="O413" s="72">
        <v>0</v>
      </c>
      <c r="P413" s="72">
        <v>0</v>
      </c>
      <c r="Q413" s="72">
        <v>0</v>
      </c>
      <c r="R413" s="72">
        <v>14.5</v>
      </c>
      <c r="S413" s="72">
        <v>885.26</v>
      </c>
      <c r="T413" s="72">
        <v>14.5</v>
      </c>
      <c r="U413" s="72">
        <v>885.26</v>
      </c>
      <c r="V413" s="30">
        <f>T413/U413</f>
        <v>1.6379368773015837E-2</v>
      </c>
      <c r="W413" s="31">
        <v>76.099999999999994</v>
      </c>
      <c r="X413" s="90">
        <f>V413*W413</f>
        <v>1.2464699636265051</v>
      </c>
      <c r="Y413" s="90">
        <f>V413*60*1000</f>
        <v>982.76212638095024</v>
      </c>
      <c r="Z413" s="188">
        <f>Y413*W413/1000</f>
        <v>74.788197817590301</v>
      </c>
    </row>
    <row r="414" spans="1:26" ht="12.75" customHeight="1" x14ac:dyDescent="0.2">
      <c r="A414" s="186"/>
      <c r="B414" s="45">
        <v>409</v>
      </c>
      <c r="C414" s="15" t="s">
        <v>950</v>
      </c>
      <c r="D414" s="14" t="s">
        <v>951</v>
      </c>
      <c r="E414" s="101">
        <v>-6.1</v>
      </c>
      <c r="F414" s="102">
        <v>1.9765580000000001E-2</v>
      </c>
      <c r="G414" s="103">
        <f>F414*W414</f>
        <v>1.5041606379999999</v>
      </c>
      <c r="H414" s="104">
        <v>674.8</v>
      </c>
      <c r="I414" s="29" t="s">
        <v>966</v>
      </c>
      <c r="J414" s="29" t="s">
        <v>47</v>
      </c>
      <c r="K414" s="28">
        <v>50</v>
      </c>
      <c r="L414" s="28">
        <v>1968</v>
      </c>
      <c r="M414" s="72">
        <v>57.76</v>
      </c>
      <c r="N414" s="72">
        <v>3.8</v>
      </c>
      <c r="O414" s="72">
        <v>9.5</v>
      </c>
      <c r="P414" s="72">
        <v>0.11799999999999999</v>
      </c>
      <c r="Q414" s="72">
        <v>0</v>
      </c>
      <c r="R414" s="72">
        <v>44.25</v>
      </c>
      <c r="S414" s="72">
        <v>2686.6</v>
      </c>
      <c r="T414" s="72">
        <v>44.25</v>
      </c>
      <c r="U414" s="72">
        <v>2686.64</v>
      </c>
      <c r="V414" s="30">
        <f>T414/U414</f>
        <v>1.6470386802846678E-2</v>
      </c>
      <c r="W414" s="31">
        <v>76.099999999999994</v>
      </c>
      <c r="X414" s="90">
        <f>V414*W414</f>
        <v>1.2533964356966321</v>
      </c>
      <c r="Y414" s="90">
        <f>V414*60*1000</f>
        <v>988.22320817080072</v>
      </c>
      <c r="Z414" s="188">
        <f>Y414*W414/1000</f>
        <v>75.203786141797934</v>
      </c>
    </row>
    <row r="415" spans="1:26" ht="12.75" customHeight="1" x14ac:dyDescent="0.2">
      <c r="A415" s="186"/>
      <c r="B415" s="28">
        <v>410</v>
      </c>
      <c r="C415" s="15" t="s">
        <v>772</v>
      </c>
      <c r="D415" s="14" t="s">
        <v>773</v>
      </c>
      <c r="E415" s="16">
        <v>-6.6</v>
      </c>
      <c r="F415" s="102">
        <v>1.9578000000000002E-2</v>
      </c>
      <c r="G415" s="103">
        <v>1.1778999999999999</v>
      </c>
      <c r="H415" s="18">
        <v>688.8</v>
      </c>
      <c r="I415" s="29" t="s">
        <v>789</v>
      </c>
      <c r="J415" s="29" t="s">
        <v>47</v>
      </c>
      <c r="K415" s="28">
        <v>60</v>
      </c>
      <c r="L415" s="28">
        <v>1967</v>
      </c>
      <c r="M415" s="72">
        <v>56.736998</v>
      </c>
      <c r="N415" s="72">
        <v>3.6949049999999999</v>
      </c>
      <c r="O415" s="72">
        <v>7.5142199999999999</v>
      </c>
      <c r="P415" s="72">
        <v>0.74209800000000004</v>
      </c>
      <c r="Q415" s="72">
        <v>44.785775000000001</v>
      </c>
      <c r="R415" s="72">
        <v>0</v>
      </c>
      <c r="S415" s="72">
        <v>2715.0099999999998</v>
      </c>
      <c r="T415" s="72">
        <v>44.785775000000001</v>
      </c>
      <c r="U415" s="72">
        <v>2715.0099999999998</v>
      </c>
      <c r="V415" s="30">
        <f>T415/U415</f>
        <v>1.6495620642281245E-2</v>
      </c>
      <c r="W415" s="31">
        <v>60.167999999999999</v>
      </c>
      <c r="X415" s="90">
        <f>V415*W415</f>
        <v>0.99250850280477787</v>
      </c>
      <c r="Y415" s="90">
        <f>V415*60*1000</f>
        <v>989.73723853687466</v>
      </c>
      <c r="Z415" s="188">
        <f>Y415*W415/1000</f>
        <v>59.550510168286671</v>
      </c>
    </row>
    <row r="416" spans="1:26" ht="12.75" customHeight="1" x14ac:dyDescent="0.2">
      <c r="A416" s="186"/>
      <c r="B416" s="14">
        <v>411</v>
      </c>
      <c r="C416" s="15" t="s">
        <v>950</v>
      </c>
      <c r="D416" s="14" t="s">
        <v>951</v>
      </c>
      <c r="E416" s="101">
        <v>-6.1</v>
      </c>
      <c r="F416" s="102">
        <v>1.9765580000000001E-2</v>
      </c>
      <c r="G416" s="103">
        <f>F416*W416</f>
        <v>1.5041606379999999</v>
      </c>
      <c r="H416" s="104">
        <v>674.8</v>
      </c>
      <c r="I416" s="29" t="s">
        <v>967</v>
      </c>
      <c r="J416" s="29" t="s">
        <v>47</v>
      </c>
      <c r="K416" s="28">
        <v>40</v>
      </c>
      <c r="L416" s="28">
        <v>1993</v>
      </c>
      <c r="M416" s="72">
        <v>49.06</v>
      </c>
      <c r="N416" s="72">
        <v>3.22</v>
      </c>
      <c r="O416" s="72">
        <v>7.9</v>
      </c>
      <c r="P416" s="72">
        <v>0.59</v>
      </c>
      <c r="Q416" s="72">
        <v>0</v>
      </c>
      <c r="R416" s="72">
        <v>37.32</v>
      </c>
      <c r="S416" s="72">
        <v>2256.4</v>
      </c>
      <c r="T416" s="72">
        <v>37.32</v>
      </c>
      <c r="U416" s="72">
        <v>2256.4</v>
      </c>
      <c r="V416" s="30">
        <f>T416/U416</f>
        <v>1.6539620634639249E-2</v>
      </c>
      <c r="W416" s="31">
        <v>76.099999999999994</v>
      </c>
      <c r="X416" s="90">
        <f>V416*W416</f>
        <v>1.2586651302960468</v>
      </c>
      <c r="Y416" s="90">
        <f>V416*60*1000</f>
        <v>992.37723807835482</v>
      </c>
      <c r="Z416" s="188">
        <f>Y416*W416/1000</f>
        <v>75.5199078177628</v>
      </c>
    </row>
    <row r="417" spans="1:26" ht="12.75" customHeight="1" x14ac:dyDescent="0.2">
      <c r="A417" s="186"/>
      <c r="B417" s="14">
        <v>412</v>
      </c>
      <c r="C417" s="40" t="s">
        <v>687</v>
      </c>
      <c r="D417" s="97" t="s">
        <v>688</v>
      </c>
      <c r="E417" s="79">
        <v>-6.6</v>
      </c>
      <c r="F417" s="98">
        <v>1.7299999999999999E-2</v>
      </c>
      <c r="G417" s="99">
        <v>1.1383399999999999</v>
      </c>
      <c r="H417" s="100">
        <v>688.80000000000007</v>
      </c>
      <c r="I417" s="46" t="s">
        <v>705</v>
      </c>
      <c r="J417" s="46" t="s">
        <v>47</v>
      </c>
      <c r="K417" s="45">
        <v>31</v>
      </c>
      <c r="L417" s="45" t="s">
        <v>58</v>
      </c>
      <c r="M417" s="43">
        <v>35.56073</v>
      </c>
      <c r="N417" s="43">
        <v>2.2690000000000001</v>
      </c>
      <c r="O417" s="43">
        <v>4.681</v>
      </c>
      <c r="P417" s="43">
        <v>0.42072999999999999</v>
      </c>
      <c r="Q417" s="43">
        <v>0</v>
      </c>
      <c r="R417" s="43">
        <v>28.19</v>
      </c>
      <c r="S417" s="43">
        <v>1704.18</v>
      </c>
      <c r="T417" s="43">
        <v>28.19</v>
      </c>
      <c r="U417" s="43">
        <v>1704.18</v>
      </c>
      <c r="V417" s="47">
        <v>1.6541679869497353E-2</v>
      </c>
      <c r="W417" s="27">
        <v>65.8</v>
      </c>
      <c r="X417" s="88">
        <v>1.0884425354129257</v>
      </c>
      <c r="Y417" s="88">
        <v>992.50079216984125</v>
      </c>
      <c r="Z417" s="187">
        <v>65.30655212477555</v>
      </c>
    </row>
    <row r="418" spans="1:26" ht="12.75" customHeight="1" x14ac:dyDescent="0.2">
      <c r="A418" s="186"/>
      <c r="B418" s="45">
        <v>413</v>
      </c>
      <c r="C418" s="40" t="s">
        <v>687</v>
      </c>
      <c r="D418" s="97" t="s">
        <v>688</v>
      </c>
      <c r="E418" s="79">
        <v>-6.6</v>
      </c>
      <c r="F418" s="98">
        <v>1.7299999999999999E-2</v>
      </c>
      <c r="G418" s="99">
        <v>1.1383399999999999</v>
      </c>
      <c r="H418" s="100">
        <v>688.80000000000007</v>
      </c>
      <c r="I418" s="46" t="s">
        <v>706</v>
      </c>
      <c r="J418" s="46" t="s">
        <v>47</v>
      </c>
      <c r="K418" s="45">
        <v>30</v>
      </c>
      <c r="L418" s="45" t="s">
        <v>58</v>
      </c>
      <c r="M418" s="43">
        <v>34.200000000000003</v>
      </c>
      <c r="N418" s="43">
        <v>2.3969999999999998</v>
      </c>
      <c r="O418" s="43">
        <v>4.8</v>
      </c>
      <c r="P418" s="43">
        <v>0</v>
      </c>
      <c r="Q418" s="43">
        <v>0</v>
      </c>
      <c r="R418" s="43">
        <v>27.003</v>
      </c>
      <c r="S418" s="43">
        <v>1626.42</v>
      </c>
      <c r="T418" s="43">
        <v>27.003</v>
      </c>
      <c r="U418" s="43">
        <v>1626.42</v>
      </c>
      <c r="V418" s="47">
        <v>1.6602722543992327E-2</v>
      </c>
      <c r="W418" s="27">
        <v>65.8</v>
      </c>
      <c r="X418" s="88">
        <v>1.0924591433946951</v>
      </c>
      <c r="Y418" s="88">
        <v>996.16335263953954</v>
      </c>
      <c r="Z418" s="187">
        <v>65.547548603681705</v>
      </c>
    </row>
    <row r="419" spans="1:26" ht="12.75" customHeight="1" x14ac:dyDescent="0.2">
      <c r="A419" s="186"/>
      <c r="B419" s="28">
        <v>414</v>
      </c>
      <c r="C419" s="40" t="s">
        <v>431</v>
      </c>
      <c r="D419" s="97" t="s">
        <v>432</v>
      </c>
      <c r="E419" s="79">
        <v>-6.9</v>
      </c>
      <c r="F419" s="98">
        <v>2.498218E-2</v>
      </c>
      <c r="G419" s="99">
        <v>1.6910437642</v>
      </c>
      <c r="H419" s="100">
        <v>697.2</v>
      </c>
      <c r="I419" s="46" t="s">
        <v>445</v>
      </c>
      <c r="J419" s="46" t="s">
        <v>45</v>
      </c>
      <c r="K419" s="45">
        <v>10</v>
      </c>
      <c r="L419" s="45">
        <v>1959</v>
      </c>
      <c r="M419" s="43">
        <v>10.919</v>
      </c>
      <c r="N419" s="43">
        <v>0.30394500000000002</v>
      </c>
      <c r="O419" s="43">
        <v>1.795917</v>
      </c>
      <c r="P419" s="43">
        <v>2.055E-3</v>
      </c>
      <c r="Q419" s="43">
        <v>0</v>
      </c>
      <c r="R419" s="43">
        <v>8.8170830000000002</v>
      </c>
      <c r="S419" s="43">
        <v>530.73</v>
      </c>
      <c r="T419" s="43">
        <v>8.8170830000000002</v>
      </c>
      <c r="U419" s="43">
        <v>530.73</v>
      </c>
      <c r="V419" s="47">
        <v>1.6613123433761045E-2</v>
      </c>
      <c r="W419" s="27">
        <v>67.69</v>
      </c>
      <c r="X419" s="88">
        <v>1.1245423252312852</v>
      </c>
      <c r="Y419" s="88">
        <v>996.78740602566279</v>
      </c>
      <c r="Z419" s="187">
        <v>67.472539513877109</v>
      </c>
    </row>
    <row r="420" spans="1:26" ht="12.75" customHeight="1" x14ac:dyDescent="0.2">
      <c r="A420" s="186"/>
      <c r="B420" s="14">
        <v>415</v>
      </c>
      <c r="C420" s="114" t="s">
        <v>38</v>
      </c>
      <c r="D420" s="115" t="s">
        <v>39</v>
      </c>
      <c r="E420" s="116">
        <v>-6.1142857142857103</v>
      </c>
      <c r="F420" s="117">
        <v>2.0580000000000001E-2</v>
      </c>
      <c r="G420" s="118">
        <v>1.04</v>
      </c>
      <c r="H420" s="119">
        <v>674.8</v>
      </c>
      <c r="I420" s="15" t="s">
        <v>72</v>
      </c>
      <c r="J420" s="14" t="s">
        <v>44</v>
      </c>
      <c r="K420" s="14">
        <v>30</v>
      </c>
      <c r="L420" s="14">
        <v>1967</v>
      </c>
      <c r="M420" s="16">
        <v>25.922000000000001</v>
      </c>
      <c r="N420" s="16">
        <v>0</v>
      </c>
      <c r="O420" s="16">
        <v>0</v>
      </c>
      <c r="P420" s="16">
        <v>0</v>
      </c>
      <c r="Q420" s="16">
        <v>0</v>
      </c>
      <c r="R420" s="16">
        <v>25.922000000000001</v>
      </c>
      <c r="S420" s="16">
        <v>1550</v>
      </c>
      <c r="T420" s="16">
        <v>25.922000000000001</v>
      </c>
      <c r="U420" s="16">
        <v>1550</v>
      </c>
      <c r="V420" s="17">
        <v>1.6723870967741937E-2</v>
      </c>
      <c r="W420" s="18">
        <v>50</v>
      </c>
      <c r="X420" s="18">
        <v>0.83619354838709681</v>
      </c>
      <c r="Y420" s="18">
        <v>1003.4322580645163</v>
      </c>
      <c r="Z420" s="189">
        <v>50.171612903225821</v>
      </c>
    </row>
    <row r="421" spans="1:26" ht="12.75" customHeight="1" x14ac:dyDescent="0.2">
      <c r="A421" s="186"/>
      <c r="B421" s="14">
        <v>416</v>
      </c>
      <c r="C421" s="15" t="s">
        <v>772</v>
      </c>
      <c r="D421" s="14" t="s">
        <v>773</v>
      </c>
      <c r="E421" s="16">
        <v>-6.6</v>
      </c>
      <c r="F421" s="102">
        <v>1.9578000000000002E-2</v>
      </c>
      <c r="G421" s="103">
        <v>1.1778999999999999</v>
      </c>
      <c r="H421" s="18">
        <v>688.8</v>
      </c>
      <c r="I421" s="29" t="s">
        <v>790</v>
      </c>
      <c r="J421" s="29" t="s">
        <v>45</v>
      </c>
      <c r="K421" s="28">
        <v>26</v>
      </c>
      <c r="L421" s="28">
        <v>1966</v>
      </c>
      <c r="M421" s="72">
        <v>26.139988000000002</v>
      </c>
      <c r="N421" s="72">
        <v>2.287172</v>
      </c>
      <c r="O421" s="72">
        <v>2.9432710000000002</v>
      </c>
      <c r="P421" s="72">
        <v>-0.29817399999999999</v>
      </c>
      <c r="Q421" s="72">
        <v>6.998551</v>
      </c>
      <c r="R421" s="72">
        <v>14.209168</v>
      </c>
      <c r="S421" s="72">
        <v>1267.43</v>
      </c>
      <c r="T421" s="72">
        <v>21.207719000000001</v>
      </c>
      <c r="U421" s="72">
        <v>1267.43</v>
      </c>
      <c r="V421" s="30">
        <f>T421/U421</f>
        <v>1.6732852307425262E-2</v>
      </c>
      <c r="W421" s="31">
        <v>60.167999999999999</v>
      </c>
      <c r="X421" s="90">
        <f>V421*W421</f>
        <v>1.0067822576331631</v>
      </c>
      <c r="Y421" s="90">
        <f>V421*60*1000</f>
        <v>1003.9711384455156</v>
      </c>
      <c r="Z421" s="188">
        <f>Y421*W421/1000</f>
        <v>60.406935457989782</v>
      </c>
    </row>
    <row r="422" spans="1:26" ht="12.75" customHeight="1" x14ac:dyDescent="0.2">
      <c r="A422" s="186"/>
      <c r="B422" s="45">
        <v>417</v>
      </c>
      <c r="C422" s="15" t="s">
        <v>992</v>
      </c>
      <c r="D422" s="14" t="s">
        <v>993</v>
      </c>
      <c r="E422" s="101">
        <v>-6.9</v>
      </c>
      <c r="F422" s="102">
        <v>1.9810000000000001E-2</v>
      </c>
      <c r="G422" s="103">
        <v>0.87</v>
      </c>
      <c r="H422" s="104">
        <v>697.2</v>
      </c>
      <c r="I422" s="29" t="s">
        <v>1010</v>
      </c>
      <c r="J422" s="29" t="s">
        <v>417</v>
      </c>
      <c r="K422" s="28">
        <v>30</v>
      </c>
      <c r="L422" s="28">
        <v>1993</v>
      </c>
      <c r="M422" s="72">
        <f>SUM(N422:R422)</f>
        <v>36.200400000000002</v>
      </c>
      <c r="N422" s="72">
        <v>2.3296999999999999</v>
      </c>
      <c r="O422" s="72">
        <v>6.5804999999999998</v>
      </c>
      <c r="P422" s="72">
        <v>0.32229999999999998</v>
      </c>
      <c r="Q422" s="72">
        <v>0</v>
      </c>
      <c r="R422" s="72">
        <v>26.9679</v>
      </c>
      <c r="S422" s="72">
        <v>1609.49</v>
      </c>
      <c r="T422" s="72">
        <f>R422</f>
        <v>26.9679</v>
      </c>
      <c r="U422" s="72">
        <f>S422</f>
        <v>1609.49</v>
      </c>
      <c r="V422" s="30">
        <f>T422/U422</f>
        <v>1.6755556107835402E-2</v>
      </c>
      <c r="W422" s="31">
        <v>43.9</v>
      </c>
      <c r="X422" s="90">
        <f>V422*W422</f>
        <v>0.7355689131339741</v>
      </c>
      <c r="Y422" s="90">
        <f>V422*60*1000</f>
        <v>1005.333366470124</v>
      </c>
      <c r="Z422" s="188">
        <f>Y422*W422/1000</f>
        <v>44.134134788038445</v>
      </c>
    </row>
    <row r="423" spans="1:26" ht="12.75" customHeight="1" x14ac:dyDescent="0.2">
      <c r="A423" s="186"/>
      <c r="B423" s="28">
        <v>418</v>
      </c>
      <c r="C423" s="15" t="s">
        <v>992</v>
      </c>
      <c r="D423" s="14" t="s">
        <v>993</v>
      </c>
      <c r="E423" s="101">
        <v>-6.9</v>
      </c>
      <c r="F423" s="102">
        <v>1.9810000000000001E-2</v>
      </c>
      <c r="G423" s="103">
        <v>0.87</v>
      </c>
      <c r="H423" s="104">
        <v>697.2</v>
      </c>
      <c r="I423" s="29" t="s">
        <v>1011</v>
      </c>
      <c r="J423" s="29" t="s">
        <v>417</v>
      </c>
      <c r="K423" s="28">
        <v>23</v>
      </c>
      <c r="L423" s="28">
        <v>1994</v>
      </c>
      <c r="M423" s="72">
        <f>SUM(N423:R423)</f>
        <v>28.34</v>
      </c>
      <c r="N423" s="72">
        <v>2.3296999999999999</v>
      </c>
      <c r="O423" s="72">
        <v>4.1043000000000003</v>
      </c>
      <c r="P423" s="72">
        <v>-3.4700000000000002E-2</v>
      </c>
      <c r="Q423" s="72">
        <v>0</v>
      </c>
      <c r="R423" s="72">
        <v>21.9407</v>
      </c>
      <c r="S423" s="72">
        <v>1308.75</v>
      </c>
      <c r="T423" s="72">
        <f>R423</f>
        <v>21.9407</v>
      </c>
      <c r="U423" s="72">
        <f>S423</f>
        <v>1308.75</v>
      </c>
      <c r="V423" s="30">
        <f>T423/U423</f>
        <v>1.6764622731614134E-2</v>
      </c>
      <c r="W423" s="31">
        <v>43.9</v>
      </c>
      <c r="X423" s="90">
        <f>V423*W423</f>
        <v>0.7359669379178605</v>
      </c>
      <c r="Y423" s="90">
        <f>V423*60*1000</f>
        <v>1005.8773638968481</v>
      </c>
      <c r="Z423" s="188">
        <f>Y423*W423/1000</f>
        <v>44.158016275071631</v>
      </c>
    </row>
    <row r="424" spans="1:26" ht="12.75" customHeight="1" x14ac:dyDescent="0.2">
      <c r="A424" s="186"/>
      <c r="B424" s="14">
        <v>419</v>
      </c>
      <c r="C424" s="15" t="s">
        <v>323</v>
      </c>
      <c r="D424" s="14" t="s">
        <v>324</v>
      </c>
      <c r="E424" s="101">
        <v>-5.8</v>
      </c>
      <c r="F424" s="102">
        <v>1.6835861436862869E-2</v>
      </c>
      <c r="G424" s="103">
        <f>F424*W424</f>
        <v>0.8404798746510681</v>
      </c>
      <c r="H424" s="104">
        <v>666.4</v>
      </c>
      <c r="I424" s="29" t="s">
        <v>341</v>
      </c>
      <c r="J424" s="29" t="s">
        <v>47</v>
      </c>
      <c r="K424" s="28">
        <v>60</v>
      </c>
      <c r="L424" s="28">
        <v>1969</v>
      </c>
      <c r="M424" s="72">
        <f>SUM(N424:R424)</f>
        <v>55.624899999999997</v>
      </c>
      <c r="N424" s="72">
        <v>7.1704049999999997</v>
      </c>
      <c r="O424" s="72">
        <v>3.927</v>
      </c>
      <c r="P424" s="72">
        <v>-0.8891</v>
      </c>
      <c r="Q424" s="72"/>
      <c r="R424" s="72">
        <v>45.416595000000001</v>
      </c>
      <c r="S424" s="72">
        <v>2701.09</v>
      </c>
      <c r="T424" s="72">
        <v>45.416595000000001</v>
      </c>
      <c r="U424" s="72">
        <v>2701.09</v>
      </c>
      <c r="V424" s="30">
        <f>T424/U424</f>
        <v>1.6814173167128826E-2</v>
      </c>
      <c r="W424" s="31">
        <v>49.921999999999997</v>
      </c>
      <c r="X424" s="90">
        <f>V424*W424</f>
        <v>0.83939715284940519</v>
      </c>
      <c r="Y424" s="90">
        <f>V424*60*1000</f>
        <v>1008.8503900277294</v>
      </c>
      <c r="Z424" s="188">
        <f>Y424*W424/1000</f>
        <v>50.363829170964301</v>
      </c>
    </row>
    <row r="425" spans="1:26" ht="12.75" customHeight="1" x14ac:dyDescent="0.2">
      <c r="A425" s="186"/>
      <c r="B425" s="14">
        <v>420</v>
      </c>
      <c r="C425" s="15" t="s">
        <v>323</v>
      </c>
      <c r="D425" s="14" t="s">
        <v>324</v>
      </c>
      <c r="E425" s="101">
        <v>-5.8</v>
      </c>
      <c r="F425" s="102">
        <v>1.6835861436862869E-2</v>
      </c>
      <c r="G425" s="103">
        <f>F425*W425</f>
        <v>0.8404798746510681</v>
      </c>
      <c r="H425" s="104">
        <v>666.4</v>
      </c>
      <c r="I425" s="29" t="s">
        <v>342</v>
      </c>
      <c r="J425" s="29" t="s">
        <v>47</v>
      </c>
      <c r="K425" s="28">
        <v>75</v>
      </c>
      <c r="L425" s="28">
        <v>1988</v>
      </c>
      <c r="M425" s="72">
        <f>SUM(N425:R425)</f>
        <v>86.513460000000009</v>
      </c>
      <c r="N425" s="72">
        <v>12</v>
      </c>
      <c r="O425" s="72">
        <v>8.7210000000000001</v>
      </c>
      <c r="P425" s="72">
        <v>-0.85453999999999997</v>
      </c>
      <c r="Q425" s="72"/>
      <c r="R425" s="72">
        <v>66.647000000000006</v>
      </c>
      <c r="S425" s="72">
        <v>3953.25</v>
      </c>
      <c r="T425" s="72">
        <v>66.647000000000006</v>
      </c>
      <c r="U425" s="72">
        <v>3953.25</v>
      </c>
      <c r="V425" s="30">
        <f>T425/U425</f>
        <v>1.6858787073926518E-2</v>
      </c>
      <c r="W425" s="31">
        <v>49.921999999999997</v>
      </c>
      <c r="X425" s="90">
        <f>V425*W425</f>
        <v>0.84162436830455956</v>
      </c>
      <c r="Y425" s="90">
        <f>V425*60*1000</f>
        <v>1011.5272244355911</v>
      </c>
      <c r="Z425" s="188">
        <f>Y425*W425/1000</f>
        <v>50.497462098273573</v>
      </c>
    </row>
    <row r="426" spans="1:26" ht="12.75" customHeight="1" x14ac:dyDescent="0.2">
      <c r="A426" s="186"/>
      <c r="B426" s="45">
        <v>421</v>
      </c>
      <c r="C426" s="15" t="s">
        <v>772</v>
      </c>
      <c r="D426" s="14" t="s">
        <v>773</v>
      </c>
      <c r="E426" s="16">
        <v>-6.6</v>
      </c>
      <c r="F426" s="102">
        <v>1.9578000000000002E-2</v>
      </c>
      <c r="G426" s="103">
        <v>1.1778999999999999</v>
      </c>
      <c r="H426" s="18">
        <v>688.8</v>
      </c>
      <c r="I426" s="29" t="s">
        <v>791</v>
      </c>
      <c r="J426" s="29" t="s">
        <v>47</v>
      </c>
      <c r="K426" s="28">
        <v>60</v>
      </c>
      <c r="L426" s="28">
        <v>1968</v>
      </c>
      <c r="M426" s="72">
        <v>59.402019000000003</v>
      </c>
      <c r="N426" s="72">
        <v>3.7525559999999998</v>
      </c>
      <c r="O426" s="72">
        <v>9.5925809999999991</v>
      </c>
      <c r="P426" s="72">
        <v>2.1440000000000001E-2</v>
      </c>
      <c r="Q426" s="72">
        <v>46.035442000000003</v>
      </c>
      <c r="R426" s="72">
        <v>0</v>
      </c>
      <c r="S426" s="72">
        <v>2721.28</v>
      </c>
      <c r="T426" s="72">
        <v>46.035442000000003</v>
      </c>
      <c r="U426" s="72">
        <v>2721.28</v>
      </c>
      <c r="V426" s="30">
        <f>T426/U426</f>
        <v>1.6916833989887112E-2</v>
      </c>
      <c r="W426" s="31">
        <v>60.167999999999999</v>
      </c>
      <c r="X426" s="90">
        <f>V426*W426</f>
        <v>1.0178520675035279</v>
      </c>
      <c r="Y426" s="90">
        <f>V426*60*1000</f>
        <v>1015.0100393932266</v>
      </c>
      <c r="Z426" s="188">
        <f>Y426*W426/1000</f>
        <v>61.071124050211658</v>
      </c>
    </row>
    <row r="427" spans="1:26" ht="12.75" customHeight="1" x14ac:dyDescent="0.2">
      <c r="A427" s="186"/>
      <c r="B427" s="28">
        <v>422</v>
      </c>
      <c r="C427" s="15" t="s">
        <v>323</v>
      </c>
      <c r="D427" s="14" t="s">
        <v>324</v>
      </c>
      <c r="E427" s="101">
        <v>-5.8</v>
      </c>
      <c r="F427" s="102">
        <v>1.6835861436862869E-2</v>
      </c>
      <c r="G427" s="103">
        <f>F427*W427</f>
        <v>0.8404798746510681</v>
      </c>
      <c r="H427" s="104">
        <v>666.4</v>
      </c>
      <c r="I427" s="29" t="s">
        <v>343</v>
      </c>
      <c r="J427" s="29" t="s">
        <v>47</v>
      </c>
      <c r="K427" s="28">
        <v>75</v>
      </c>
      <c r="L427" s="28">
        <v>1975</v>
      </c>
      <c r="M427" s="72">
        <f>SUM(N427:R427)</f>
        <v>84.520340000000004</v>
      </c>
      <c r="N427" s="72">
        <v>12</v>
      </c>
      <c r="O427" s="72">
        <v>6.4770000000000003</v>
      </c>
      <c r="P427" s="72">
        <v>-2.0786600000000002</v>
      </c>
      <c r="Q427" s="72"/>
      <c r="R427" s="72">
        <v>68.122</v>
      </c>
      <c r="S427" s="72">
        <v>4023.9700000000003</v>
      </c>
      <c r="T427" s="72">
        <v>68.122</v>
      </c>
      <c r="U427" s="72">
        <v>4023.9700000000003</v>
      </c>
      <c r="V427" s="30">
        <f>T427/U427</f>
        <v>1.6929052651982992E-2</v>
      </c>
      <c r="W427" s="31">
        <v>49.921999999999997</v>
      </c>
      <c r="X427" s="90">
        <f>V427*W427</f>
        <v>0.84513216649229483</v>
      </c>
      <c r="Y427" s="90">
        <f>V427*60*1000</f>
        <v>1015.7431591189796</v>
      </c>
      <c r="Z427" s="188">
        <f>Y427*W427/1000</f>
        <v>50.707929989537696</v>
      </c>
    </row>
    <row r="428" spans="1:26" ht="12.75" customHeight="1" x14ac:dyDescent="0.2">
      <c r="A428" s="186"/>
      <c r="B428" s="14">
        <v>423</v>
      </c>
      <c r="C428" s="40" t="s">
        <v>105</v>
      </c>
      <c r="D428" s="97" t="s">
        <v>106</v>
      </c>
      <c r="E428" s="79">
        <v>-5.8</v>
      </c>
      <c r="F428" s="98">
        <v>0.02</v>
      </c>
      <c r="G428" s="99">
        <v>1.226</v>
      </c>
      <c r="H428" s="100">
        <v>666.4</v>
      </c>
      <c r="I428" s="46" t="s">
        <v>122</v>
      </c>
      <c r="J428" s="46"/>
      <c r="K428" s="45">
        <v>63</v>
      </c>
      <c r="L428" s="45">
        <v>1960</v>
      </c>
      <c r="M428" s="43">
        <v>20.878</v>
      </c>
      <c r="N428" s="43">
        <v>3.4260459999999999</v>
      </c>
      <c r="O428" s="43">
        <v>2.0680200000000002</v>
      </c>
      <c r="P428" s="43">
        <v>-0.264046</v>
      </c>
      <c r="Q428" s="43">
        <v>0</v>
      </c>
      <c r="R428" s="43">
        <v>15.647624</v>
      </c>
      <c r="S428" s="43">
        <v>924.02</v>
      </c>
      <c r="T428" s="43">
        <v>15.647624</v>
      </c>
      <c r="U428" s="43">
        <v>924.02</v>
      </c>
      <c r="V428" s="47">
        <v>1.6934291465552694E-2</v>
      </c>
      <c r="W428" s="27">
        <v>61.3</v>
      </c>
      <c r="X428" s="88">
        <v>1.03807206683838</v>
      </c>
      <c r="Y428" s="88">
        <v>1016.0574879331616</v>
      </c>
      <c r="Z428" s="187">
        <v>62.284324010302811</v>
      </c>
    </row>
    <row r="429" spans="1:26" ht="12.75" customHeight="1" x14ac:dyDescent="0.2">
      <c r="A429" s="186"/>
      <c r="B429" s="14">
        <v>424</v>
      </c>
      <c r="C429" s="15" t="s">
        <v>950</v>
      </c>
      <c r="D429" s="14" t="s">
        <v>951</v>
      </c>
      <c r="E429" s="101">
        <v>-6.1</v>
      </c>
      <c r="F429" s="102">
        <v>1.9765580000000001E-2</v>
      </c>
      <c r="G429" s="103">
        <f>F429*W429</f>
        <v>1.5041606379999999</v>
      </c>
      <c r="H429" s="104">
        <v>674.8</v>
      </c>
      <c r="I429" s="29" t="s">
        <v>968</v>
      </c>
      <c r="J429" s="29" t="s">
        <v>47</v>
      </c>
      <c r="K429" s="28">
        <v>22</v>
      </c>
      <c r="L429" s="28">
        <v>1991</v>
      </c>
      <c r="M429" s="72">
        <v>25.3</v>
      </c>
      <c r="N429" s="72">
        <v>1.85</v>
      </c>
      <c r="O429" s="72">
        <v>3.59</v>
      </c>
      <c r="P429" s="72">
        <v>-0.01</v>
      </c>
      <c r="Q429" s="72">
        <v>0</v>
      </c>
      <c r="R429" s="72">
        <v>19.87</v>
      </c>
      <c r="S429" s="72">
        <v>1170.0999999999999</v>
      </c>
      <c r="T429" s="72">
        <v>19.87</v>
      </c>
      <c r="U429" s="72">
        <v>1170.0999999999999</v>
      </c>
      <c r="V429" s="30">
        <f>T429/U429</f>
        <v>1.6981454576531923E-2</v>
      </c>
      <c r="W429" s="31">
        <v>76.099999999999994</v>
      </c>
      <c r="X429" s="90">
        <f>V429*W429</f>
        <v>1.2922886932740791</v>
      </c>
      <c r="Y429" s="90">
        <f>V429*60*1000</f>
        <v>1018.8872745919153</v>
      </c>
      <c r="Z429" s="188">
        <f>Y429*W429/1000</f>
        <v>77.537321596444755</v>
      </c>
    </row>
    <row r="430" spans="1:26" ht="12.75" customHeight="1" x14ac:dyDescent="0.2">
      <c r="A430" s="186"/>
      <c r="B430" s="45">
        <v>425</v>
      </c>
      <c r="C430" s="15" t="s">
        <v>772</v>
      </c>
      <c r="D430" s="14" t="s">
        <v>773</v>
      </c>
      <c r="E430" s="16">
        <v>-6.6</v>
      </c>
      <c r="F430" s="102">
        <v>1.9578000000000002E-2</v>
      </c>
      <c r="G430" s="103">
        <v>1.1778999999999999</v>
      </c>
      <c r="H430" s="18">
        <v>688.8</v>
      </c>
      <c r="I430" s="29" t="s">
        <v>792</v>
      </c>
      <c r="J430" s="29" t="s">
        <v>47</v>
      </c>
      <c r="K430" s="28">
        <v>100</v>
      </c>
      <c r="L430" s="28">
        <v>1970</v>
      </c>
      <c r="M430" s="72">
        <v>95.228018000000006</v>
      </c>
      <c r="N430" s="72">
        <v>6.1172950000000004</v>
      </c>
      <c r="O430" s="72">
        <v>14.053699999999999</v>
      </c>
      <c r="P430" s="72">
        <v>-0.30330200000000002</v>
      </c>
      <c r="Q430" s="72">
        <v>75.360325000000003</v>
      </c>
      <c r="R430" s="72">
        <v>0</v>
      </c>
      <c r="S430" s="72">
        <v>4416.97</v>
      </c>
      <c r="T430" s="72">
        <v>75.360325000000003</v>
      </c>
      <c r="U430" s="72">
        <v>4416.97</v>
      </c>
      <c r="V430" s="30">
        <f>T430/U430</f>
        <v>1.7061543320421011E-2</v>
      </c>
      <c r="W430" s="31">
        <v>60.167999999999999</v>
      </c>
      <c r="X430" s="90">
        <f>V430*W430</f>
        <v>1.0265589385030913</v>
      </c>
      <c r="Y430" s="90">
        <f>V430*60*1000</f>
        <v>1023.6925992252606</v>
      </c>
      <c r="Z430" s="188">
        <f>Y430*W430/1000</f>
        <v>61.593536310185478</v>
      </c>
    </row>
    <row r="431" spans="1:26" ht="12.75" customHeight="1" x14ac:dyDescent="0.2">
      <c r="A431" s="186"/>
      <c r="B431" s="28">
        <v>426</v>
      </c>
      <c r="C431" s="15" t="s">
        <v>950</v>
      </c>
      <c r="D431" s="14" t="s">
        <v>951</v>
      </c>
      <c r="E431" s="101">
        <v>-6.1</v>
      </c>
      <c r="F431" s="102">
        <v>1.9765580000000001E-2</v>
      </c>
      <c r="G431" s="103">
        <f>F431*W431</f>
        <v>1.5041606379999999</v>
      </c>
      <c r="H431" s="104">
        <v>674.8</v>
      </c>
      <c r="I431" s="29" t="s">
        <v>969</v>
      </c>
      <c r="J431" s="29" t="s">
        <v>47</v>
      </c>
      <c r="K431" s="28">
        <v>45</v>
      </c>
      <c r="L431" s="28">
        <v>1984</v>
      </c>
      <c r="M431" s="72">
        <v>51</v>
      </c>
      <c r="N431" s="72">
        <v>3.95</v>
      </c>
      <c r="O431" s="72">
        <v>7.16</v>
      </c>
      <c r="P431" s="72">
        <v>0.23</v>
      </c>
      <c r="Q431" s="72">
        <v>0</v>
      </c>
      <c r="R431" s="72">
        <v>39.65</v>
      </c>
      <c r="S431" s="72">
        <v>2323</v>
      </c>
      <c r="T431" s="72">
        <v>39.65</v>
      </c>
      <c r="U431" s="72">
        <v>2323</v>
      </c>
      <c r="V431" s="30">
        <f>T431/U431</f>
        <v>1.7068445975032286E-2</v>
      </c>
      <c r="W431" s="31">
        <v>76.099999999999994</v>
      </c>
      <c r="X431" s="90">
        <f>V431*W431</f>
        <v>1.2989087386999569</v>
      </c>
      <c r="Y431" s="90">
        <f>V431*60*1000</f>
        <v>1024.1067585019373</v>
      </c>
      <c r="Z431" s="188">
        <f>Y431*W431/1000</f>
        <v>77.934524321997415</v>
      </c>
    </row>
    <row r="432" spans="1:26" ht="12.75" customHeight="1" x14ac:dyDescent="0.2">
      <c r="A432" s="186"/>
      <c r="B432" s="14">
        <v>427</v>
      </c>
      <c r="C432" s="40" t="s">
        <v>147</v>
      </c>
      <c r="D432" s="97" t="s">
        <v>148</v>
      </c>
      <c r="E432" s="79">
        <v>-4.7</v>
      </c>
      <c r="F432" s="98">
        <v>1.8579999999999999E-2</v>
      </c>
      <c r="G432" s="99">
        <v>1.0646339999999999</v>
      </c>
      <c r="H432" s="100">
        <v>635.6</v>
      </c>
      <c r="I432" s="46" t="s">
        <v>161</v>
      </c>
      <c r="J432" s="46" t="s">
        <v>46</v>
      </c>
      <c r="K432" s="45">
        <v>91</v>
      </c>
      <c r="L432" s="45">
        <v>1985</v>
      </c>
      <c r="M432" s="43">
        <v>101.386</v>
      </c>
      <c r="N432" s="43">
        <v>14.597799999999999</v>
      </c>
      <c r="O432" s="43">
        <v>9</v>
      </c>
      <c r="P432" s="43">
        <v>-0.52880000000000005</v>
      </c>
      <c r="Q432" s="43">
        <v>0</v>
      </c>
      <c r="R432" s="43">
        <v>78.316999999999993</v>
      </c>
      <c r="S432" s="43">
        <v>4582.26</v>
      </c>
      <c r="T432" s="43">
        <v>78.316999999999993</v>
      </c>
      <c r="U432" s="43">
        <v>4582.26</v>
      </c>
      <c r="V432" s="47">
        <v>1.7091347937480631E-2</v>
      </c>
      <c r="W432" s="27">
        <v>57.3</v>
      </c>
      <c r="X432" s="88">
        <v>0.97933423681764009</v>
      </c>
      <c r="Y432" s="88">
        <v>1025.4808762488378</v>
      </c>
      <c r="Z432" s="187">
        <v>58.760054209058403</v>
      </c>
    </row>
    <row r="433" spans="1:26" ht="12.75" customHeight="1" x14ac:dyDescent="0.2">
      <c r="A433" s="186"/>
      <c r="B433" s="14">
        <v>428</v>
      </c>
      <c r="C433" s="15" t="s">
        <v>950</v>
      </c>
      <c r="D433" s="14" t="s">
        <v>951</v>
      </c>
      <c r="E433" s="101">
        <v>-6.1</v>
      </c>
      <c r="F433" s="102">
        <v>1.9765580000000001E-2</v>
      </c>
      <c r="G433" s="103">
        <f>F433*W433</f>
        <v>1.5041606379999999</v>
      </c>
      <c r="H433" s="104">
        <v>674.8</v>
      </c>
      <c r="I433" s="29" t="s">
        <v>970</v>
      </c>
      <c r="J433" s="29" t="s">
        <v>47</v>
      </c>
      <c r="K433" s="28">
        <v>42</v>
      </c>
      <c r="L433" s="28">
        <v>1994</v>
      </c>
      <c r="M433" s="72">
        <v>51.1</v>
      </c>
      <c r="N433" s="72">
        <v>4.33</v>
      </c>
      <c r="O433" s="72">
        <v>6.23</v>
      </c>
      <c r="P433" s="72">
        <v>-0.97</v>
      </c>
      <c r="Q433" s="72">
        <v>0</v>
      </c>
      <c r="R433" s="72">
        <v>41.49</v>
      </c>
      <c r="S433" s="72">
        <v>2423.1999999999998</v>
      </c>
      <c r="T433" s="72">
        <v>41.49</v>
      </c>
      <c r="U433" s="72">
        <v>2423.1999999999998</v>
      </c>
      <c r="V433" s="30">
        <f>T433/U433</f>
        <v>1.7121987454605483E-2</v>
      </c>
      <c r="W433" s="31">
        <v>76.099999999999994</v>
      </c>
      <c r="X433" s="90">
        <f>V433*W433</f>
        <v>1.3029832452954773</v>
      </c>
      <c r="Y433" s="90">
        <f>V433*60*1000</f>
        <v>1027.319247276329</v>
      </c>
      <c r="Z433" s="188">
        <f>Y433*W433/1000</f>
        <v>78.178994717728628</v>
      </c>
    </row>
    <row r="434" spans="1:26" ht="12.75" customHeight="1" x14ac:dyDescent="0.2">
      <c r="A434" s="186"/>
      <c r="B434" s="45">
        <v>429</v>
      </c>
      <c r="C434" s="15" t="s">
        <v>1034</v>
      </c>
      <c r="D434" s="14" t="s">
        <v>1035</v>
      </c>
      <c r="E434" s="101">
        <v>-5.6</v>
      </c>
      <c r="F434" s="102">
        <v>2.0730000000000002E-3</v>
      </c>
      <c r="G434" s="103">
        <v>1.1499999999999999</v>
      </c>
      <c r="H434" s="104">
        <v>660.8</v>
      </c>
      <c r="I434" s="29" t="s">
        <v>1050</v>
      </c>
      <c r="J434" s="29" t="s">
        <v>417</v>
      </c>
      <c r="K434" s="28">
        <v>30</v>
      </c>
      <c r="L434" s="28">
        <v>1991</v>
      </c>
      <c r="M434" s="72">
        <f>SUM(N434+O434+P434+R434)</f>
        <v>34.808999999999997</v>
      </c>
      <c r="N434" s="72">
        <v>3.468</v>
      </c>
      <c r="O434" s="72">
        <v>3.7429999999999999</v>
      </c>
      <c r="P434" s="72">
        <v>-0.45900000000000002</v>
      </c>
      <c r="Q434" s="72"/>
      <c r="R434" s="72">
        <v>28.056999999999999</v>
      </c>
      <c r="S434" s="72"/>
      <c r="T434" s="72">
        <v>28.056999999999999</v>
      </c>
      <c r="U434" s="72">
        <v>1636.16</v>
      </c>
      <c r="V434" s="30">
        <f>T434/U434</f>
        <v>1.7148078427537648E-2</v>
      </c>
      <c r="W434" s="31">
        <v>55.48</v>
      </c>
      <c r="X434" s="90">
        <f>V434*W434</f>
        <v>0.95137539115978864</v>
      </c>
      <c r="Y434" s="90">
        <f>V434*60*1000</f>
        <v>1028.8847056522591</v>
      </c>
      <c r="Z434" s="188">
        <f>Y434*W434/1000</f>
        <v>57.082523469587329</v>
      </c>
    </row>
    <row r="435" spans="1:26" ht="12.75" customHeight="1" x14ac:dyDescent="0.2">
      <c r="A435" s="186"/>
      <c r="B435" s="28">
        <v>430</v>
      </c>
      <c r="C435" s="40" t="s">
        <v>729</v>
      </c>
      <c r="D435" s="97" t="s">
        <v>730</v>
      </c>
      <c r="E435" s="79">
        <v>-6.2</v>
      </c>
      <c r="F435" s="98">
        <v>1.8950000000000002E-2</v>
      </c>
      <c r="G435" s="120">
        <v>1.19</v>
      </c>
      <c r="H435" s="100">
        <v>677.6</v>
      </c>
      <c r="I435" s="40" t="s">
        <v>750</v>
      </c>
      <c r="J435" s="97" t="s">
        <v>47</v>
      </c>
      <c r="K435" s="97">
        <v>50</v>
      </c>
      <c r="L435" s="97">
        <v>1975</v>
      </c>
      <c r="M435" s="43">
        <v>55</v>
      </c>
      <c r="N435" s="43">
        <v>3.2639999999999998</v>
      </c>
      <c r="O435" s="43">
        <v>7.0462660000000001</v>
      </c>
      <c r="P435" s="43">
        <v>-0.15299499999999999</v>
      </c>
      <c r="Q435" s="43">
        <v>8.0716920000000005</v>
      </c>
      <c r="R435" s="43">
        <v>36.771039999999999</v>
      </c>
      <c r="S435" s="78">
        <v>2485.16</v>
      </c>
      <c r="T435" s="43">
        <v>44.842731999999998</v>
      </c>
      <c r="U435" s="78">
        <v>2613.92</v>
      </c>
      <c r="V435" s="47">
        <v>1.7155357470771865E-2</v>
      </c>
      <c r="W435" s="27">
        <v>62.783999999999999</v>
      </c>
      <c r="X435" s="88">
        <v>1.0770819634449409</v>
      </c>
      <c r="Y435" s="88">
        <v>1029.321448246312</v>
      </c>
      <c r="Z435" s="187">
        <v>64.624917806696459</v>
      </c>
    </row>
    <row r="436" spans="1:26" ht="12.75" customHeight="1" x14ac:dyDescent="0.2">
      <c r="A436" s="186"/>
      <c r="B436" s="14">
        <v>431</v>
      </c>
      <c r="C436" s="40" t="s">
        <v>1152</v>
      </c>
      <c r="D436" s="97" t="s">
        <v>482</v>
      </c>
      <c r="E436" s="78">
        <v>-7.1</v>
      </c>
      <c r="F436" s="105">
        <v>1.7106E-2</v>
      </c>
      <c r="G436" s="92">
        <v>1.6240265339999997</v>
      </c>
      <c r="H436" s="92">
        <v>702.8</v>
      </c>
      <c r="I436" s="46" t="s">
        <v>499</v>
      </c>
      <c r="J436" s="46" t="s">
        <v>47</v>
      </c>
      <c r="K436" s="45">
        <v>44</v>
      </c>
      <c r="L436" s="45">
        <v>1981</v>
      </c>
      <c r="M436" s="43">
        <v>48.718000000000004</v>
      </c>
      <c r="N436" s="43">
        <v>3.5369999999999999</v>
      </c>
      <c r="O436" s="43">
        <v>6.0016999999999996</v>
      </c>
      <c r="P436" s="43"/>
      <c r="Q436" s="43">
        <v>7.0522</v>
      </c>
      <c r="R436" s="43">
        <v>32.1267</v>
      </c>
      <c r="S436" s="43">
        <v>2309.65</v>
      </c>
      <c r="T436" s="43">
        <v>39.07</v>
      </c>
      <c r="U436" s="43">
        <v>2273.62</v>
      </c>
      <c r="V436" s="47">
        <v>1.7184050105118712E-2</v>
      </c>
      <c r="W436" s="27">
        <v>94.938999999999993</v>
      </c>
      <c r="X436" s="88">
        <v>1.6314365329298652</v>
      </c>
      <c r="Y436" s="88">
        <v>1031.0430063071228</v>
      </c>
      <c r="Z436" s="187">
        <v>97.886191975791931</v>
      </c>
    </row>
    <row r="437" spans="1:26" ht="12.75" customHeight="1" x14ac:dyDescent="0.2">
      <c r="A437" s="186"/>
      <c r="B437" s="14">
        <v>432</v>
      </c>
      <c r="C437" s="40" t="s">
        <v>1153</v>
      </c>
      <c r="D437" s="97" t="s">
        <v>909</v>
      </c>
      <c r="E437" s="79">
        <v>-6.5</v>
      </c>
      <c r="F437" s="98">
        <v>1.8100000000000002E-2</v>
      </c>
      <c r="G437" s="99">
        <v>1.4280900000000003</v>
      </c>
      <c r="H437" s="92">
        <v>686</v>
      </c>
      <c r="I437" s="46" t="s">
        <v>928</v>
      </c>
      <c r="J437" s="46" t="s">
        <v>417</v>
      </c>
      <c r="K437" s="45">
        <v>74</v>
      </c>
      <c r="L437" s="45">
        <v>1981</v>
      </c>
      <c r="M437" s="43">
        <v>83.163125000000008</v>
      </c>
      <c r="N437" s="43">
        <v>6.63</v>
      </c>
      <c r="O437" s="43">
        <v>8.34</v>
      </c>
      <c r="P437" s="43">
        <v>0.31</v>
      </c>
      <c r="Q437" s="43">
        <v>12.218968</v>
      </c>
      <c r="R437" s="43">
        <v>55.664157000000003</v>
      </c>
      <c r="S437" s="43">
        <v>4031.29</v>
      </c>
      <c r="T437" s="43">
        <v>67.883125000000007</v>
      </c>
      <c r="U437" s="43">
        <v>3949.66</v>
      </c>
      <c r="V437" s="47">
        <v>1.7187080660107455E-2</v>
      </c>
      <c r="W437" s="27">
        <v>78.900000000000006</v>
      </c>
      <c r="X437" s="88">
        <v>1.3560606640824784</v>
      </c>
      <c r="Y437" s="88">
        <v>1031.2248396064474</v>
      </c>
      <c r="Z437" s="187">
        <v>81.363639844948707</v>
      </c>
    </row>
    <row r="438" spans="1:26" ht="12.75" customHeight="1" x14ac:dyDescent="0.2">
      <c r="A438" s="186"/>
      <c r="B438" s="45">
        <v>433</v>
      </c>
      <c r="C438" s="15" t="s">
        <v>1034</v>
      </c>
      <c r="D438" s="14" t="s">
        <v>1035</v>
      </c>
      <c r="E438" s="101">
        <v>-5.6</v>
      </c>
      <c r="F438" s="102">
        <v>2.0730000000000002E-3</v>
      </c>
      <c r="G438" s="103">
        <v>1.1499999999999999</v>
      </c>
      <c r="H438" s="104">
        <v>660.8</v>
      </c>
      <c r="I438" s="29" t="s">
        <v>1048</v>
      </c>
      <c r="J438" s="29" t="s">
        <v>417</v>
      </c>
      <c r="K438" s="28">
        <v>40</v>
      </c>
      <c r="L438" s="28">
        <v>1992</v>
      </c>
      <c r="M438" s="72">
        <f>SUM(N438+O438+P438+R438)</f>
        <v>50.366500000000002</v>
      </c>
      <c r="N438" s="72">
        <v>4.1055000000000001</v>
      </c>
      <c r="O438" s="72">
        <v>6.4</v>
      </c>
      <c r="P438" s="72">
        <v>0.63800000000000001</v>
      </c>
      <c r="Q438" s="72"/>
      <c r="R438" s="72">
        <v>39.222999999999999</v>
      </c>
      <c r="S438" s="72"/>
      <c r="T438" s="72">
        <v>39.222999999999999</v>
      </c>
      <c r="U438" s="72">
        <v>2279.16</v>
      </c>
      <c r="V438" s="30">
        <f>T438/U438</f>
        <v>1.7209410484564491E-2</v>
      </c>
      <c r="W438" s="31">
        <v>55.48</v>
      </c>
      <c r="X438" s="90">
        <f>V438*W438</f>
        <v>0.95477809368363786</v>
      </c>
      <c r="Y438" s="90">
        <f>V438*60*1000</f>
        <v>1032.5646290738696</v>
      </c>
      <c r="Z438" s="188">
        <f>Y438*W438/1000</f>
        <v>57.286685621018279</v>
      </c>
    </row>
    <row r="439" spans="1:26" ht="12.75" customHeight="1" x14ac:dyDescent="0.2">
      <c r="A439" s="186"/>
      <c r="B439" s="28">
        <v>434</v>
      </c>
      <c r="C439" s="114" t="s">
        <v>38</v>
      </c>
      <c r="D439" s="115" t="s">
        <v>39</v>
      </c>
      <c r="E439" s="116">
        <v>-6.1142857142857103</v>
      </c>
      <c r="F439" s="117">
        <v>2.0580000000000001E-2</v>
      </c>
      <c r="G439" s="118">
        <v>1.04</v>
      </c>
      <c r="H439" s="119">
        <v>674.8</v>
      </c>
      <c r="I439" s="15" t="s">
        <v>74</v>
      </c>
      <c r="J439" s="14"/>
      <c r="K439" s="14">
        <v>33</v>
      </c>
      <c r="L439" s="14">
        <v>1958</v>
      </c>
      <c r="M439" s="16">
        <v>24.369</v>
      </c>
      <c r="N439" s="16">
        <v>2.83779</v>
      </c>
      <c r="O439" s="16">
        <v>0</v>
      </c>
      <c r="P439" s="16">
        <v>0.17121</v>
      </c>
      <c r="Q439" s="16">
        <v>0</v>
      </c>
      <c r="R439" s="16">
        <v>21.36</v>
      </c>
      <c r="S439" s="16">
        <v>1237.47</v>
      </c>
      <c r="T439" s="16">
        <v>21.36</v>
      </c>
      <c r="U439" s="16">
        <v>1237.47</v>
      </c>
      <c r="V439" s="17">
        <v>1.7261024509685082E-2</v>
      </c>
      <c r="W439" s="18">
        <v>50.6</v>
      </c>
      <c r="X439" s="18">
        <v>0.87340784019006523</v>
      </c>
      <c r="Y439" s="18">
        <v>1035.6614705811048</v>
      </c>
      <c r="Z439" s="189">
        <v>52.404470411403906</v>
      </c>
    </row>
    <row r="440" spans="1:26" ht="12.75" customHeight="1" x14ac:dyDescent="0.2">
      <c r="A440" s="186"/>
      <c r="B440" s="14">
        <v>435</v>
      </c>
      <c r="C440" s="40" t="s">
        <v>1153</v>
      </c>
      <c r="D440" s="97" t="s">
        <v>909</v>
      </c>
      <c r="E440" s="79">
        <v>-6.5</v>
      </c>
      <c r="F440" s="98">
        <v>1.8100000000000002E-2</v>
      </c>
      <c r="G440" s="99">
        <v>1.4280900000000003</v>
      </c>
      <c r="H440" s="92">
        <v>686</v>
      </c>
      <c r="I440" s="46" t="s">
        <v>929</v>
      </c>
      <c r="J440" s="46" t="s">
        <v>417</v>
      </c>
      <c r="K440" s="45">
        <v>74</v>
      </c>
      <c r="L440" s="45">
        <v>1992</v>
      </c>
      <c r="M440" s="43">
        <v>49.07</v>
      </c>
      <c r="N440" s="43">
        <v>3.21</v>
      </c>
      <c r="O440" s="43">
        <v>5.89</v>
      </c>
      <c r="P440" s="43">
        <v>-0.05</v>
      </c>
      <c r="Q440" s="43">
        <v>0</v>
      </c>
      <c r="R440" s="43">
        <v>40.020000000000003</v>
      </c>
      <c r="S440" s="43">
        <v>2313.92</v>
      </c>
      <c r="T440" s="43">
        <v>40.020000000000003</v>
      </c>
      <c r="U440" s="43">
        <v>2313.92</v>
      </c>
      <c r="V440" s="47">
        <v>1.7295325681095285E-2</v>
      </c>
      <c r="W440" s="27">
        <v>78.900000000000006</v>
      </c>
      <c r="X440" s="88">
        <v>1.3646011962384181</v>
      </c>
      <c r="Y440" s="88">
        <v>1037.7195408657171</v>
      </c>
      <c r="Z440" s="187">
        <v>81.876071774305089</v>
      </c>
    </row>
    <row r="441" spans="1:26" ht="12.75" customHeight="1" x14ac:dyDescent="0.2">
      <c r="A441" s="186"/>
      <c r="B441" s="14">
        <v>436</v>
      </c>
      <c r="C441" s="15" t="s">
        <v>1034</v>
      </c>
      <c r="D441" s="14" t="s">
        <v>1035</v>
      </c>
      <c r="E441" s="101">
        <v>-5.6</v>
      </c>
      <c r="F441" s="102">
        <v>2.0730000000000002E-3</v>
      </c>
      <c r="G441" s="103">
        <v>1.1499999999999999</v>
      </c>
      <c r="H441" s="104">
        <v>660.8</v>
      </c>
      <c r="I441" s="29" t="s">
        <v>1051</v>
      </c>
      <c r="J441" s="29" t="s">
        <v>417</v>
      </c>
      <c r="K441" s="28">
        <v>45</v>
      </c>
      <c r="L441" s="28">
        <v>1992</v>
      </c>
      <c r="M441" s="72">
        <f>SUM(N441+O441+P441+R441)</f>
        <v>61.881</v>
      </c>
      <c r="N441" s="72">
        <v>4.8449999999999998</v>
      </c>
      <c r="O441" s="72">
        <v>7.2</v>
      </c>
      <c r="P441" s="72">
        <v>-0.61199999999999999</v>
      </c>
      <c r="Q441" s="72"/>
      <c r="R441" s="72">
        <v>50.448</v>
      </c>
      <c r="S441" s="72"/>
      <c r="T441" s="72">
        <v>50.448</v>
      </c>
      <c r="U441" s="72">
        <v>2909.78</v>
      </c>
      <c r="V441" s="30">
        <f>T441/U441</f>
        <v>1.7337393204984567E-2</v>
      </c>
      <c r="W441" s="31">
        <v>55.48</v>
      </c>
      <c r="X441" s="90">
        <f>V441*W441</f>
        <v>0.9618785750125437</v>
      </c>
      <c r="Y441" s="90">
        <f>V441*60*1000</f>
        <v>1040.243592299074</v>
      </c>
      <c r="Z441" s="188">
        <f>Y441*W441/1000</f>
        <v>57.712714500752618</v>
      </c>
    </row>
    <row r="442" spans="1:26" ht="12.75" customHeight="1" x14ac:dyDescent="0.2">
      <c r="A442" s="186"/>
      <c r="B442" s="45">
        <v>437</v>
      </c>
      <c r="C442" s="15" t="s">
        <v>950</v>
      </c>
      <c r="D442" s="14" t="s">
        <v>951</v>
      </c>
      <c r="E442" s="101">
        <v>-6.1</v>
      </c>
      <c r="F442" s="102">
        <v>1.9765580000000001E-2</v>
      </c>
      <c r="G442" s="103">
        <f>F442*W442</f>
        <v>1.5041606379999999</v>
      </c>
      <c r="H442" s="104">
        <v>674.8</v>
      </c>
      <c r="I442" s="29" t="s">
        <v>971</v>
      </c>
      <c r="J442" s="29" t="s">
        <v>47</v>
      </c>
      <c r="K442" s="28">
        <v>40</v>
      </c>
      <c r="L442" s="28">
        <v>1973</v>
      </c>
      <c r="M442" s="72">
        <v>43.8</v>
      </c>
      <c r="N442" s="72">
        <v>3.14</v>
      </c>
      <c r="O442" s="72">
        <v>6.5</v>
      </c>
      <c r="P442" s="72">
        <v>0.32</v>
      </c>
      <c r="Q442" s="72">
        <v>3.37</v>
      </c>
      <c r="R442" s="72">
        <v>33.770000000000003</v>
      </c>
      <c r="S442" s="72">
        <v>2006.8</v>
      </c>
      <c r="T442" s="72">
        <v>33.659999999999997</v>
      </c>
      <c r="U442" s="72">
        <v>1939.5</v>
      </c>
      <c r="V442" s="30">
        <f>T442/U442</f>
        <v>1.7354988399071923E-2</v>
      </c>
      <c r="W442" s="31">
        <v>76.099999999999994</v>
      </c>
      <c r="X442" s="90">
        <f>V442*W442</f>
        <v>1.3207146171693733</v>
      </c>
      <c r="Y442" s="90">
        <f>V442*60*1000</f>
        <v>1041.2993039443154</v>
      </c>
      <c r="Z442" s="188">
        <f>Y442*W442/1000</f>
        <v>79.242877030162404</v>
      </c>
    </row>
    <row r="443" spans="1:26" ht="12.75" customHeight="1" x14ac:dyDescent="0.2">
      <c r="A443" s="186"/>
      <c r="B443" s="28">
        <v>438</v>
      </c>
      <c r="C443" s="40" t="s">
        <v>687</v>
      </c>
      <c r="D443" s="97" t="s">
        <v>688</v>
      </c>
      <c r="E443" s="79">
        <v>-6.6</v>
      </c>
      <c r="F443" s="98">
        <v>1.7299999999999999E-2</v>
      </c>
      <c r="G443" s="99">
        <v>1.1383399999999999</v>
      </c>
      <c r="H443" s="100">
        <v>688.80000000000007</v>
      </c>
      <c r="I443" s="46" t="s">
        <v>707</v>
      </c>
      <c r="J443" s="46" t="s">
        <v>47</v>
      </c>
      <c r="K443" s="45">
        <v>19</v>
      </c>
      <c r="L443" s="45" t="s">
        <v>58</v>
      </c>
      <c r="M443" s="43">
        <v>19.473510000000001</v>
      </c>
      <c r="N443" s="43">
        <v>1.351</v>
      </c>
      <c r="O443" s="43">
        <v>2.9140000000000001</v>
      </c>
      <c r="P443" s="43">
        <v>-0.28049000000000002</v>
      </c>
      <c r="Q443" s="43">
        <v>0</v>
      </c>
      <c r="R443" s="43">
        <v>15.489000000000001</v>
      </c>
      <c r="S443" s="43">
        <v>888.3</v>
      </c>
      <c r="T443" s="43">
        <v>15.489000000000001</v>
      </c>
      <c r="U443" s="43">
        <v>888.3</v>
      </c>
      <c r="V443" s="47">
        <v>1.7436676798378927E-2</v>
      </c>
      <c r="W443" s="27">
        <v>65.8</v>
      </c>
      <c r="X443" s="88">
        <v>1.1473333333333333</v>
      </c>
      <c r="Y443" s="88">
        <v>1046.2006079027358</v>
      </c>
      <c r="Z443" s="187">
        <v>68.840000000000018</v>
      </c>
    </row>
    <row r="444" spans="1:26" ht="12.75" customHeight="1" x14ac:dyDescent="0.2">
      <c r="A444" s="186"/>
      <c r="B444" s="14">
        <v>439</v>
      </c>
      <c r="C444" s="40" t="s">
        <v>687</v>
      </c>
      <c r="D444" s="97" t="s">
        <v>688</v>
      </c>
      <c r="E444" s="79">
        <v>-6.6</v>
      </c>
      <c r="F444" s="98">
        <v>1.7299999999999999E-2</v>
      </c>
      <c r="G444" s="99">
        <v>1.1383399999999999</v>
      </c>
      <c r="H444" s="100">
        <v>688.80000000000007</v>
      </c>
      <c r="I444" s="46" t="s">
        <v>708</v>
      </c>
      <c r="J444" s="46" t="s">
        <v>47</v>
      </c>
      <c r="K444" s="45">
        <v>7</v>
      </c>
      <c r="L444" s="45" t="s">
        <v>58</v>
      </c>
      <c r="M444" s="43">
        <v>10</v>
      </c>
      <c r="N444" s="43">
        <v>0.66300000000000003</v>
      </c>
      <c r="O444" s="43">
        <v>1.601</v>
      </c>
      <c r="P444" s="43">
        <v>0</v>
      </c>
      <c r="Q444" s="43">
        <v>0</v>
      </c>
      <c r="R444" s="43">
        <v>7.7359999999999998</v>
      </c>
      <c r="S444" s="43">
        <v>442.92</v>
      </c>
      <c r="T444" s="43">
        <v>7.7359999999999998</v>
      </c>
      <c r="U444" s="43">
        <v>442.92</v>
      </c>
      <c r="V444" s="47">
        <v>1.7465908064661789E-2</v>
      </c>
      <c r="W444" s="27">
        <v>65.8</v>
      </c>
      <c r="X444" s="88">
        <v>1.1492567506547455</v>
      </c>
      <c r="Y444" s="88">
        <v>1047.9544838797071</v>
      </c>
      <c r="Z444" s="187">
        <v>68.955405039284727</v>
      </c>
    </row>
    <row r="445" spans="1:26" ht="12.75" customHeight="1" x14ac:dyDescent="0.2">
      <c r="A445" s="186"/>
      <c r="B445" s="14">
        <v>440</v>
      </c>
      <c r="C445" s="15" t="s">
        <v>992</v>
      </c>
      <c r="D445" s="14" t="s">
        <v>993</v>
      </c>
      <c r="E445" s="101">
        <v>-6.9</v>
      </c>
      <c r="F445" s="102">
        <v>1.9810000000000001E-2</v>
      </c>
      <c r="G445" s="103">
        <v>0.87</v>
      </c>
      <c r="H445" s="104">
        <v>697.2</v>
      </c>
      <c r="I445" s="29" t="s">
        <v>1012</v>
      </c>
      <c r="J445" s="29" t="s">
        <v>818</v>
      </c>
      <c r="K445" s="28">
        <v>9</v>
      </c>
      <c r="L445" s="28" t="s">
        <v>58</v>
      </c>
      <c r="M445" s="72">
        <f>SUM(N445:R445)</f>
        <v>14</v>
      </c>
      <c r="N445" s="72">
        <v>1.5169999999999999</v>
      </c>
      <c r="O445" s="72">
        <v>1.7470000000000001</v>
      </c>
      <c r="P445" s="72">
        <v>-0.191</v>
      </c>
      <c r="Q445" s="72">
        <v>0</v>
      </c>
      <c r="R445" s="72">
        <v>10.927</v>
      </c>
      <c r="S445" s="72">
        <v>624.82000000000005</v>
      </c>
      <c r="T445" s="72">
        <f>R445</f>
        <v>10.927</v>
      </c>
      <c r="U445" s="72">
        <f>S445</f>
        <v>624.82000000000005</v>
      </c>
      <c r="V445" s="30">
        <f>T445/U445</f>
        <v>1.7488236612144294E-2</v>
      </c>
      <c r="W445" s="31">
        <v>43.9</v>
      </c>
      <c r="X445" s="90">
        <f>V445*W445</f>
        <v>0.76773358727313445</v>
      </c>
      <c r="Y445" s="90">
        <f>V445*60*1000</f>
        <v>1049.2941967286577</v>
      </c>
      <c r="Z445" s="188">
        <f>Y445*W445/1000</f>
        <v>46.064015236388073</v>
      </c>
    </row>
    <row r="446" spans="1:26" ht="12.75" customHeight="1" x14ac:dyDescent="0.2">
      <c r="A446" s="186"/>
      <c r="B446" s="45">
        <v>441</v>
      </c>
      <c r="C446" s="15" t="s">
        <v>992</v>
      </c>
      <c r="D446" s="14" t="s">
        <v>993</v>
      </c>
      <c r="E446" s="101">
        <v>-6.9</v>
      </c>
      <c r="F446" s="102">
        <v>1.9810000000000001E-2</v>
      </c>
      <c r="G446" s="103">
        <v>0.87</v>
      </c>
      <c r="H446" s="104">
        <v>697.2</v>
      </c>
      <c r="I446" s="29" t="s">
        <v>1013</v>
      </c>
      <c r="J446" s="29" t="s">
        <v>417</v>
      </c>
      <c r="K446" s="28">
        <v>22</v>
      </c>
      <c r="L446" s="28" t="s">
        <v>58</v>
      </c>
      <c r="M446" s="72">
        <f>SUM(N446:R446)</f>
        <v>28.635999999999999</v>
      </c>
      <c r="N446" s="72">
        <v>3.2237</v>
      </c>
      <c r="O446" s="72">
        <v>5.0179999999999998</v>
      </c>
      <c r="P446" s="72">
        <v>-1.0817000000000001</v>
      </c>
      <c r="Q446" s="72">
        <v>0</v>
      </c>
      <c r="R446" s="72">
        <v>21.475999999999999</v>
      </c>
      <c r="S446" s="72">
        <v>1224.3800000000001</v>
      </c>
      <c r="T446" s="72">
        <f>R446</f>
        <v>21.475999999999999</v>
      </c>
      <c r="U446" s="72">
        <f>S446</f>
        <v>1224.3800000000001</v>
      </c>
      <c r="V446" s="30">
        <f>T446/U446</f>
        <v>1.7540306114114897E-2</v>
      </c>
      <c r="W446" s="31">
        <v>43.9</v>
      </c>
      <c r="X446" s="90">
        <f>V446*W446</f>
        <v>0.77001943840964393</v>
      </c>
      <c r="Y446" s="90">
        <f>V446*60*1000</f>
        <v>1052.4183668468938</v>
      </c>
      <c r="Z446" s="188">
        <f>Y446*W446/1000</f>
        <v>46.201166304578642</v>
      </c>
    </row>
    <row r="447" spans="1:26" ht="12.75" customHeight="1" x14ac:dyDescent="0.2">
      <c r="A447" s="186"/>
      <c r="B447" s="28">
        <v>442</v>
      </c>
      <c r="C447" s="40" t="s">
        <v>1153</v>
      </c>
      <c r="D447" s="97" t="s">
        <v>909</v>
      </c>
      <c r="E447" s="79">
        <v>-6.5</v>
      </c>
      <c r="F447" s="98">
        <v>1.8100000000000002E-2</v>
      </c>
      <c r="G447" s="99">
        <v>1.4280900000000003</v>
      </c>
      <c r="H447" s="92">
        <v>686</v>
      </c>
      <c r="I447" s="46" t="s">
        <v>927</v>
      </c>
      <c r="J447" s="46" t="s">
        <v>417</v>
      </c>
      <c r="K447" s="45">
        <v>27</v>
      </c>
      <c r="L447" s="45">
        <v>1995</v>
      </c>
      <c r="M447" s="43">
        <v>38.458757000000006</v>
      </c>
      <c r="N447" s="43">
        <v>3.35</v>
      </c>
      <c r="O447" s="43">
        <v>5.52</v>
      </c>
      <c r="P447" s="43">
        <v>7.0000000000000007E-2</v>
      </c>
      <c r="Q447" s="43">
        <v>5.313377</v>
      </c>
      <c r="R447" s="43">
        <v>24.205380000000002</v>
      </c>
      <c r="S447" s="43">
        <v>2197.0100000000002</v>
      </c>
      <c r="T447" s="43">
        <v>29.518757000000001</v>
      </c>
      <c r="U447" s="43">
        <v>1680.78</v>
      </c>
      <c r="V447" s="47">
        <v>1.7562534656528517E-2</v>
      </c>
      <c r="W447" s="27">
        <v>78.900000000000006</v>
      </c>
      <c r="X447" s="88">
        <v>1.3856839844001001</v>
      </c>
      <c r="Y447" s="88">
        <v>1053.752079391711</v>
      </c>
      <c r="Z447" s="187">
        <v>83.141039064006009</v>
      </c>
    </row>
    <row r="448" spans="1:26" ht="12.75" customHeight="1" x14ac:dyDescent="0.2">
      <c r="A448" s="186"/>
      <c r="B448" s="14">
        <v>443</v>
      </c>
      <c r="C448" s="110" t="s">
        <v>231</v>
      </c>
      <c r="D448" s="113" t="s">
        <v>247</v>
      </c>
      <c r="E448" s="16">
        <v>-6.1</v>
      </c>
      <c r="F448" s="112">
        <v>1.9E-2</v>
      </c>
      <c r="G448" s="103">
        <f>F448*W448</f>
        <v>1.0963000000000001</v>
      </c>
      <c r="H448" s="104">
        <v>674.80000000000007</v>
      </c>
      <c r="I448" s="34" t="s">
        <v>255</v>
      </c>
      <c r="J448" s="35"/>
      <c r="K448" s="39">
        <v>45</v>
      </c>
      <c r="L448" s="37" t="s">
        <v>58</v>
      </c>
      <c r="M448" s="74">
        <v>51.1</v>
      </c>
      <c r="N448" s="74">
        <v>4.5199999999999996</v>
      </c>
      <c r="O448" s="74">
        <v>6.11</v>
      </c>
      <c r="P448" s="74">
        <v>-0.19</v>
      </c>
      <c r="Q448" s="74">
        <v>7.3188000000000004</v>
      </c>
      <c r="R448" s="72">
        <v>33.341200000000001</v>
      </c>
      <c r="S448" s="77">
        <v>2313.0500000000002</v>
      </c>
      <c r="T448" s="74">
        <v>40.659999999999997</v>
      </c>
      <c r="U448" s="77">
        <v>2313.0500000000002</v>
      </c>
      <c r="V448" s="38">
        <f>T448/U448</f>
        <v>1.7578521865069925E-2</v>
      </c>
      <c r="W448" s="31">
        <v>57.7</v>
      </c>
      <c r="X448" s="90">
        <f>V448*W448</f>
        <v>1.0142807116145347</v>
      </c>
      <c r="Y448" s="90">
        <f>V448*60*1000</f>
        <v>1054.7113119041956</v>
      </c>
      <c r="Z448" s="188">
        <f>Y448*W448/1000</f>
        <v>60.856842696872086</v>
      </c>
    </row>
    <row r="449" spans="1:26" ht="12.75" customHeight="1" x14ac:dyDescent="0.2">
      <c r="A449" s="186"/>
      <c r="B449" s="14">
        <v>444</v>
      </c>
      <c r="C449" s="15" t="s">
        <v>1034</v>
      </c>
      <c r="D449" s="14" t="s">
        <v>1035</v>
      </c>
      <c r="E449" s="101">
        <v>-5.6</v>
      </c>
      <c r="F449" s="102">
        <v>2.0730000000000002E-3</v>
      </c>
      <c r="G449" s="103">
        <v>1.1499999999999999</v>
      </c>
      <c r="H449" s="104">
        <v>660.8</v>
      </c>
      <c r="I449" s="29" t="s">
        <v>1056</v>
      </c>
      <c r="J449" s="29" t="s">
        <v>417</v>
      </c>
      <c r="K449" s="28">
        <v>40</v>
      </c>
      <c r="L449" s="28">
        <v>1988</v>
      </c>
      <c r="M449" s="72">
        <f>SUM(N449+O449+P449+R449)</f>
        <v>49.855000000000004</v>
      </c>
      <c r="N449" s="72">
        <v>4.4370000000000003</v>
      </c>
      <c r="O449" s="72">
        <v>5.6239999999999997</v>
      </c>
      <c r="P449" s="72">
        <v>1.173</v>
      </c>
      <c r="Q449" s="72"/>
      <c r="R449" s="72">
        <v>38.621000000000002</v>
      </c>
      <c r="S449" s="72"/>
      <c r="T449" s="72">
        <v>38.621000000000002</v>
      </c>
      <c r="U449" s="72">
        <v>2194.44</v>
      </c>
      <c r="V449" s="30">
        <f>T449/U449</f>
        <v>1.759947868248847E-2</v>
      </c>
      <c r="W449" s="31">
        <v>55.48</v>
      </c>
      <c r="X449" s="90">
        <f>V449*W449</f>
        <v>0.97641907730446031</v>
      </c>
      <c r="Y449" s="90">
        <f>V449*60*1000</f>
        <v>1055.9687209493084</v>
      </c>
      <c r="Z449" s="188">
        <f>Y449*W449/1000</f>
        <v>58.585144638267622</v>
      </c>
    </row>
    <row r="450" spans="1:26" ht="12.75" customHeight="1" x14ac:dyDescent="0.2">
      <c r="A450" s="186"/>
      <c r="B450" s="45">
        <v>445</v>
      </c>
      <c r="C450" s="114" t="s">
        <v>38</v>
      </c>
      <c r="D450" s="115" t="s">
        <v>39</v>
      </c>
      <c r="E450" s="116">
        <v>-6.1142857142857103</v>
      </c>
      <c r="F450" s="117">
        <v>2.0580000000000001E-2</v>
      </c>
      <c r="G450" s="118">
        <v>1.04</v>
      </c>
      <c r="H450" s="119">
        <v>674.8</v>
      </c>
      <c r="I450" s="15" t="s">
        <v>71</v>
      </c>
      <c r="J450" s="15"/>
      <c r="K450" s="14">
        <v>46</v>
      </c>
      <c r="L450" s="14">
        <v>2006</v>
      </c>
      <c r="M450" s="16">
        <v>62.646999999999998</v>
      </c>
      <c r="N450" s="16">
        <v>9.0151260000000004</v>
      </c>
      <c r="O450" s="16">
        <v>1.2187380000000001</v>
      </c>
      <c r="P450" s="16">
        <v>-0.34512500000000002</v>
      </c>
      <c r="Q450" s="16">
        <v>9.4964860000000009</v>
      </c>
      <c r="R450" s="16">
        <v>52.758026000000001</v>
      </c>
      <c r="S450" s="16">
        <v>2989.78</v>
      </c>
      <c r="T450" s="16">
        <v>52.758026000000001</v>
      </c>
      <c r="U450" s="16">
        <v>2989.78</v>
      </c>
      <c r="V450" s="17">
        <v>1.7646123126116301E-2</v>
      </c>
      <c r="W450" s="18">
        <v>50.6</v>
      </c>
      <c r="X450" s="18">
        <v>0.89289383018148483</v>
      </c>
      <c r="Y450" s="18">
        <v>1058.7673875669782</v>
      </c>
      <c r="Z450" s="189">
        <v>53.573629810889102</v>
      </c>
    </row>
    <row r="451" spans="1:26" ht="12.75" customHeight="1" x14ac:dyDescent="0.2">
      <c r="A451" s="186"/>
      <c r="B451" s="28">
        <v>446</v>
      </c>
      <c r="C451" s="15" t="s">
        <v>1034</v>
      </c>
      <c r="D451" s="14" t="s">
        <v>1035</v>
      </c>
      <c r="E451" s="101">
        <v>-5.6</v>
      </c>
      <c r="F451" s="102">
        <v>2.0730000000000002E-3</v>
      </c>
      <c r="G451" s="103">
        <v>1.1499999999999999</v>
      </c>
      <c r="H451" s="104">
        <v>660.8</v>
      </c>
      <c r="I451" s="29" t="s">
        <v>1047</v>
      </c>
      <c r="J451" s="29" t="s">
        <v>417</v>
      </c>
      <c r="K451" s="28">
        <v>40</v>
      </c>
      <c r="L451" s="28">
        <v>1979</v>
      </c>
      <c r="M451" s="72">
        <f>SUM(N451+O451+P451+R451)</f>
        <v>49.428000000000004</v>
      </c>
      <c r="N451" s="72">
        <v>4.9980000000000002</v>
      </c>
      <c r="O451" s="72">
        <v>5.8470000000000004</v>
      </c>
      <c r="P451" s="72">
        <v>-0.45900000000000002</v>
      </c>
      <c r="Q451" s="72"/>
      <c r="R451" s="72">
        <v>39.042000000000002</v>
      </c>
      <c r="S451" s="72"/>
      <c r="T451" s="72">
        <v>39.042000000000002</v>
      </c>
      <c r="U451" s="72">
        <v>2186.69</v>
      </c>
      <c r="V451" s="30">
        <f>T451/U451</f>
        <v>1.7854382651404634E-2</v>
      </c>
      <c r="W451" s="31">
        <v>55.48</v>
      </c>
      <c r="X451" s="90">
        <f>V451*W451</f>
        <v>0.99056114949992902</v>
      </c>
      <c r="Y451" s="90">
        <f>V451*60*1000</f>
        <v>1071.262959084278</v>
      </c>
      <c r="Z451" s="188">
        <f>Y451*W451/1000</f>
        <v>59.433668969995743</v>
      </c>
    </row>
    <row r="452" spans="1:26" ht="12.75" customHeight="1" x14ac:dyDescent="0.2">
      <c r="A452" s="186"/>
      <c r="B452" s="14">
        <v>447</v>
      </c>
      <c r="C452" s="40" t="s">
        <v>147</v>
      </c>
      <c r="D452" s="97" t="s">
        <v>148</v>
      </c>
      <c r="E452" s="79">
        <v>-4.7</v>
      </c>
      <c r="F452" s="98">
        <v>1.8579999999999999E-2</v>
      </c>
      <c r="G452" s="99">
        <v>1.0646339999999999</v>
      </c>
      <c r="H452" s="100">
        <v>635.6</v>
      </c>
      <c r="I452" s="46" t="s">
        <v>162</v>
      </c>
      <c r="J452" s="46" t="s">
        <v>46</v>
      </c>
      <c r="K452" s="45">
        <v>4</v>
      </c>
      <c r="L452" s="45">
        <v>1890</v>
      </c>
      <c r="M452" s="43">
        <v>9.0688999999999993</v>
      </c>
      <c r="N452" s="43">
        <v>0</v>
      </c>
      <c r="O452" s="43">
        <v>0</v>
      </c>
      <c r="P452" s="43">
        <v>0</v>
      </c>
      <c r="Q452" s="43">
        <v>3.2339000000000002</v>
      </c>
      <c r="R452" s="43">
        <v>5.835</v>
      </c>
      <c r="S452" s="43">
        <v>420.68</v>
      </c>
      <c r="T452" s="43">
        <v>5.3982000000000001</v>
      </c>
      <c r="U452" s="43">
        <v>300.48</v>
      </c>
      <c r="V452" s="47">
        <v>1.7965255591054313E-2</v>
      </c>
      <c r="W452" s="27">
        <v>57.3</v>
      </c>
      <c r="X452" s="88">
        <v>1.0294091453674121</v>
      </c>
      <c r="Y452" s="88">
        <v>1077.9153354632588</v>
      </c>
      <c r="Z452" s="187">
        <v>61.764548722044722</v>
      </c>
    </row>
    <row r="453" spans="1:26" ht="12.75" customHeight="1" x14ac:dyDescent="0.2">
      <c r="A453" s="186"/>
      <c r="B453" s="14">
        <v>448</v>
      </c>
      <c r="C453" s="15" t="s">
        <v>520</v>
      </c>
      <c r="D453" s="14" t="s">
        <v>521</v>
      </c>
      <c r="E453" s="101">
        <v>-5</v>
      </c>
      <c r="F453" s="102">
        <v>2.1100000000000001E-2</v>
      </c>
      <c r="G453" s="103">
        <f>F453*W453</f>
        <v>1.11619</v>
      </c>
      <c r="H453" s="104">
        <v>644</v>
      </c>
      <c r="I453" s="29" t="s">
        <v>537</v>
      </c>
      <c r="J453" s="29" t="s">
        <v>536</v>
      </c>
      <c r="K453" s="28">
        <v>48</v>
      </c>
      <c r="L453" s="28">
        <v>1961</v>
      </c>
      <c r="M453" s="72">
        <v>54.33</v>
      </c>
      <c r="N453" s="72">
        <v>4.5819999999999999</v>
      </c>
      <c r="O453" s="72">
        <v>6.2039999999999997</v>
      </c>
      <c r="P453" s="72">
        <v>-0.17699999999999999</v>
      </c>
      <c r="Q453" s="72"/>
      <c r="R453" s="72">
        <v>43.716999999999999</v>
      </c>
      <c r="S453" s="72">
        <v>2393.7600000000002</v>
      </c>
      <c r="T453" s="72">
        <v>43.716999999999999</v>
      </c>
      <c r="U453" s="72">
        <v>2393.7600000000002</v>
      </c>
      <c r="V453" s="30">
        <f>T453/U453</f>
        <v>1.8262900207205397E-2</v>
      </c>
      <c r="W453" s="31">
        <v>52.9</v>
      </c>
      <c r="X453" s="90">
        <f>V453*W453</f>
        <v>0.96610742096116553</v>
      </c>
      <c r="Y453" s="90">
        <f>V453*60*1000</f>
        <v>1095.7740124323238</v>
      </c>
      <c r="Z453" s="188">
        <f>Y453*W453/1000</f>
        <v>57.966445257669932</v>
      </c>
    </row>
    <row r="454" spans="1:26" ht="12.75" customHeight="1" x14ac:dyDescent="0.2">
      <c r="A454" s="186"/>
      <c r="B454" s="45">
        <v>449</v>
      </c>
      <c r="C454" s="15" t="s">
        <v>1150</v>
      </c>
      <c r="D454" s="14" t="s">
        <v>1151</v>
      </c>
      <c r="E454" s="121">
        <v>-5.8</v>
      </c>
      <c r="F454" s="112"/>
      <c r="G454" s="14"/>
      <c r="H454" s="119">
        <v>641.6</v>
      </c>
      <c r="I454" s="122" t="s">
        <v>1129</v>
      </c>
      <c r="J454" s="15"/>
      <c r="K454" s="123">
        <v>75</v>
      </c>
      <c r="L454" s="123">
        <v>1990</v>
      </c>
      <c r="M454" s="124">
        <v>81.5</v>
      </c>
      <c r="N454" s="124">
        <v>5.6</v>
      </c>
      <c r="O454" s="124">
        <v>10.9</v>
      </c>
      <c r="P454" s="16"/>
      <c r="Q454" s="16"/>
      <c r="R454" s="124">
        <v>65</v>
      </c>
      <c r="S454" s="124">
        <v>3527.11</v>
      </c>
      <c r="T454" s="124">
        <v>65</v>
      </c>
      <c r="U454" s="124">
        <v>3527.11</v>
      </c>
      <c r="V454" s="125">
        <v>1.8428685240891269E-2</v>
      </c>
      <c r="W454" s="126">
        <v>73.099999999999994</v>
      </c>
      <c r="X454" s="126">
        <v>1.3471368911091517</v>
      </c>
      <c r="Y454" s="126">
        <v>1105.7211144534763</v>
      </c>
      <c r="Z454" s="190">
        <v>80.828213466549101</v>
      </c>
    </row>
    <row r="455" spans="1:26" ht="12.75" customHeight="1" x14ac:dyDescent="0.2">
      <c r="A455" s="186"/>
      <c r="B455" s="28">
        <v>450</v>
      </c>
      <c r="C455" s="40" t="s">
        <v>1152</v>
      </c>
      <c r="D455" s="97" t="s">
        <v>482</v>
      </c>
      <c r="E455" s="79">
        <v>-7.1</v>
      </c>
      <c r="F455" s="105">
        <v>1.7106E-2</v>
      </c>
      <c r="G455" s="92">
        <v>1.6240265339999997</v>
      </c>
      <c r="H455" s="92">
        <v>702.8</v>
      </c>
      <c r="I455" s="46" t="s">
        <v>493</v>
      </c>
      <c r="J455" s="46" t="s">
        <v>47</v>
      </c>
      <c r="K455" s="45">
        <v>55</v>
      </c>
      <c r="L455" s="45">
        <v>1968</v>
      </c>
      <c r="M455" s="43">
        <v>58.054000000000002</v>
      </c>
      <c r="N455" s="43">
        <v>2.8559999999999999</v>
      </c>
      <c r="O455" s="43">
        <v>9.0591000000000008</v>
      </c>
      <c r="P455" s="43"/>
      <c r="Q455" s="43"/>
      <c r="R455" s="43">
        <v>46.1389</v>
      </c>
      <c r="S455" s="43">
        <v>2493.39</v>
      </c>
      <c r="T455" s="43">
        <v>46.1389</v>
      </c>
      <c r="U455" s="43">
        <v>2493.4</v>
      </c>
      <c r="V455" s="47">
        <v>1.8504411646747411E-2</v>
      </c>
      <c r="W455" s="27">
        <v>94.938999999999993</v>
      </c>
      <c r="X455" s="88">
        <v>1.7567903373305522</v>
      </c>
      <c r="Y455" s="88">
        <v>1110.2646988048446</v>
      </c>
      <c r="Z455" s="187">
        <v>105.40742023983313</v>
      </c>
    </row>
    <row r="456" spans="1:26" ht="12.75" customHeight="1" x14ac:dyDescent="0.2">
      <c r="A456" s="186"/>
      <c r="B456" s="14">
        <v>451</v>
      </c>
      <c r="C456" s="40" t="s">
        <v>1152</v>
      </c>
      <c r="D456" s="97" t="s">
        <v>482</v>
      </c>
      <c r="E456" s="78">
        <v>-7.1</v>
      </c>
      <c r="F456" s="105">
        <v>1.7106E-2</v>
      </c>
      <c r="G456" s="92">
        <v>1.6240265339999997</v>
      </c>
      <c r="H456" s="92">
        <v>702.8</v>
      </c>
      <c r="I456" s="46" t="s">
        <v>500</v>
      </c>
      <c r="J456" s="46" t="s">
        <v>47</v>
      </c>
      <c r="K456" s="45">
        <v>43</v>
      </c>
      <c r="L456" s="45">
        <v>1984</v>
      </c>
      <c r="M456" s="43">
        <v>43.127000000000002</v>
      </c>
      <c r="N456" s="43">
        <v>2.2069999999999999</v>
      </c>
      <c r="O456" s="43">
        <v>5.3120000000000003</v>
      </c>
      <c r="P456" s="43"/>
      <c r="Q456" s="43"/>
      <c r="R456" s="43">
        <v>35.608199999999997</v>
      </c>
      <c r="S456" s="43">
        <v>1904.78</v>
      </c>
      <c r="T456" s="43">
        <v>35.608199999999997</v>
      </c>
      <c r="U456" s="43">
        <v>1904.78</v>
      </c>
      <c r="V456" s="47">
        <v>1.8694127405789643E-2</v>
      </c>
      <c r="W456" s="27">
        <v>94.938999999999993</v>
      </c>
      <c r="X456" s="88">
        <v>1.7748017617782628</v>
      </c>
      <c r="Y456" s="88">
        <v>1121.6476443473787</v>
      </c>
      <c r="Z456" s="187">
        <v>106.48810570669578</v>
      </c>
    </row>
    <row r="457" spans="1:26" ht="12.75" customHeight="1" x14ac:dyDescent="0.2">
      <c r="A457" s="186"/>
      <c r="B457" s="14">
        <v>452</v>
      </c>
      <c r="C457" s="40" t="s">
        <v>1152</v>
      </c>
      <c r="D457" s="97" t="s">
        <v>482</v>
      </c>
      <c r="E457" s="78">
        <v>-7.1</v>
      </c>
      <c r="F457" s="105">
        <v>1.7106E-2</v>
      </c>
      <c r="G457" s="92">
        <v>1.6240265339999997</v>
      </c>
      <c r="H457" s="92">
        <v>702.8</v>
      </c>
      <c r="I457" s="46" t="s">
        <v>498</v>
      </c>
      <c r="J457" s="46" t="s">
        <v>47</v>
      </c>
      <c r="K457" s="45">
        <v>45</v>
      </c>
      <c r="L457" s="45">
        <v>1979</v>
      </c>
      <c r="M457" s="43">
        <v>54.073999999999998</v>
      </c>
      <c r="N457" s="43">
        <v>3.8250000000000002</v>
      </c>
      <c r="O457" s="43">
        <v>6.4770000000000003</v>
      </c>
      <c r="P457" s="43"/>
      <c r="Q457" s="43"/>
      <c r="R457" s="43">
        <v>43.771999999999998</v>
      </c>
      <c r="S457" s="43">
        <v>2335.3000000000002</v>
      </c>
      <c r="T457" s="43">
        <v>43.771999999999998</v>
      </c>
      <c r="U457" s="43">
        <v>2335.3000000000002</v>
      </c>
      <c r="V457" s="47">
        <v>1.8743630368689247E-2</v>
      </c>
      <c r="W457" s="27">
        <v>94.938999999999993</v>
      </c>
      <c r="X457" s="88">
        <v>1.7795015235729883</v>
      </c>
      <c r="Y457" s="88">
        <v>1124.6178221213547</v>
      </c>
      <c r="Z457" s="187">
        <v>106.77009141437929</v>
      </c>
    </row>
    <row r="458" spans="1:26" ht="12.75" customHeight="1" x14ac:dyDescent="0.2">
      <c r="A458" s="186"/>
      <c r="B458" s="45">
        <v>453</v>
      </c>
      <c r="C458" s="40" t="s">
        <v>147</v>
      </c>
      <c r="D458" s="97" t="s">
        <v>148</v>
      </c>
      <c r="E458" s="79">
        <v>-4.7</v>
      </c>
      <c r="F458" s="98">
        <v>1.8579999999999999E-2</v>
      </c>
      <c r="G458" s="99">
        <v>1.0646339999999999</v>
      </c>
      <c r="H458" s="100">
        <v>635.6</v>
      </c>
      <c r="I458" s="46" t="s">
        <v>163</v>
      </c>
      <c r="J458" s="46" t="s">
        <v>46</v>
      </c>
      <c r="K458" s="45">
        <v>46</v>
      </c>
      <c r="L458" s="45">
        <v>1985</v>
      </c>
      <c r="M458" s="43">
        <v>74.813999999999993</v>
      </c>
      <c r="N458" s="43">
        <v>13.202299999999999</v>
      </c>
      <c r="O458" s="43">
        <v>4.5</v>
      </c>
      <c r="P458" s="43">
        <v>1.4173</v>
      </c>
      <c r="Q458" s="43">
        <v>0</v>
      </c>
      <c r="R458" s="43">
        <v>55.694400000000002</v>
      </c>
      <c r="S458" s="43">
        <v>2953.26</v>
      </c>
      <c r="T458" s="43">
        <v>55.694400000000002</v>
      </c>
      <c r="U458" s="43">
        <v>2953.26</v>
      </c>
      <c r="V458" s="47">
        <v>1.8858617256861908E-2</v>
      </c>
      <c r="W458" s="27">
        <v>57.3</v>
      </c>
      <c r="X458" s="88">
        <v>1.0805987688181873</v>
      </c>
      <c r="Y458" s="88">
        <v>1131.5170354117145</v>
      </c>
      <c r="Z458" s="187">
        <v>64.835926129091234</v>
      </c>
    </row>
    <row r="459" spans="1:26" ht="12.75" customHeight="1" x14ac:dyDescent="0.2">
      <c r="A459" s="186"/>
      <c r="B459" s="28">
        <v>454</v>
      </c>
      <c r="C459" s="114" t="s">
        <v>38</v>
      </c>
      <c r="D459" s="115" t="s">
        <v>39</v>
      </c>
      <c r="E459" s="116">
        <v>-6.1142857142857103</v>
      </c>
      <c r="F459" s="117">
        <v>2.0580000000000001E-2</v>
      </c>
      <c r="G459" s="118">
        <v>1.04</v>
      </c>
      <c r="H459" s="119">
        <v>674.8</v>
      </c>
      <c r="I459" s="15" t="s">
        <v>102</v>
      </c>
      <c r="J459" s="15"/>
      <c r="K459" s="14">
        <v>24</v>
      </c>
      <c r="L459" s="14">
        <v>1959</v>
      </c>
      <c r="M459" s="16">
        <v>28.509</v>
      </c>
      <c r="N459" s="16">
        <v>3.730127</v>
      </c>
      <c r="O459" s="16">
        <v>0</v>
      </c>
      <c r="P459" s="16">
        <v>-0.16012699999999999</v>
      </c>
      <c r="Q459" s="16">
        <v>0</v>
      </c>
      <c r="R459" s="16">
        <v>24.939</v>
      </c>
      <c r="S459" s="16">
        <v>1321.74</v>
      </c>
      <c r="T459" s="16">
        <v>24.939</v>
      </c>
      <c r="U459" s="16">
        <v>1321.74</v>
      </c>
      <c r="V459" s="17">
        <v>1.886830995505924E-2</v>
      </c>
      <c r="W459" s="18">
        <v>50.6</v>
      </c>
      <c r="X459" s="18">
        <v>0.95473648372599751</v>
      </c>
      <c r="Y459" s="18">
        <v>1132.0985973035545</v>
      </c>
      <c r="Z459" s="189">
        <v>57.284189023559854</v>
      </c>
    </row>
    <row r="460" spans="1:26" ht="12.75" customHeight="1" x14ac:dyDescent="0.2">
      <c r="A460" s="186"/>
      <c r="B460" s="14">
        <v>455</v>
      </c>
      <c r="C460" s="114" t="s">
        <v>38</v>
      </c>
      <c r="D460" s="115" t="s">
        <v>39</v>
      </c>
      <c r="E460" s="116">
        <v>-6.1142857142857103</v>
      </c>
      <c r="F460" s="117">
        <v>2.0580000000000001E-2</v>
      </c>
      <c r="G460" s="118">
        <v>1.04</v>
      </c>
      <c r="H460" s="119">
        <v>674.8</v>
      </c>
      <c r="I460" s="15" t="s">
        <v>75</v>
      </c>
      <c r="J460" s="15"/>
      <c r="K460" s="14">
        <v>40</v>
      </c>
      <c r="L460" s="14">
        <v>1983</v>
      </c>
      <c r="M460" s="16">
        <v>55.363999999999997</v>
      </c>
      <c r="N460" s="16">
        <v>5.2353449999999997</v>
      </c>
      <c r="O460" s="16">
        <v>8.5007999999999999</v>
      </c>
      <c r="P460" s="16">
        <v>0.119655</v>
      </c>
      <c r="Q460" s="16">
        <v>7.4714749999999999</v>
      </c>
      <c r="R460" s="16">
        <v>41.508113999999999</v>
      </c>
      <c r="S460" s="16">
        <v>2186.7199999999998</v>
      </c>
      <c r="T460" s="16">
        <v>41.508113999999999</v>
      </c>
      <c r="U460" s="16">
        <v>2186.7199999999998</v>
      </c>
      <c r="V460" s="17">
        <v>1.8981906233994292E-2</v>
      </c>
      <c r="W460" s="18">
        <v>50.6</v>
      </c>
      <c r="X460" s="18">
        <v>0.96048445544011118</v>
      </c>
      <c r="Y460" s="18">
        <v>1138.9143740396576</v>
      </c>
      <c r="Z460" s="189">
        <v>57.62906732640667</v>
      </c>
    </row>
    <row r="461" spans="1:26" ht="12.75" customHeight="1" x14ac:dyDescent="0.2">
      <c r="A461" s="186"/>
      <c r="B461" s="14">
        <v>456</v>
      </c>
      <c r="C461" s="40" t="s">
        <v>729</v>
      </c>
      <c r="D461" s="97" t="s">
        <v>730</v>
      </c>
      <c r="E461" s="79">
        <v>-6.2</v>
      </c>
      <c r="F461" s="98">
        <v>1.8950000000000002E-2</v>
      </c>
      <c r="G461" s="120">
        <v>1.19</v>
      </c>
      <c r="H461" s="100">
        <v>677.6</v>
      </c>
      <c r="I461" s="40" t="s">
        <v>753</v>
      </c>
      <c r="J461" s="97" t="s">
        <v>47</v>
      </c>
      <c r="K461" s="97">
        <v>40</v>
      </c>
      <c r="L461" s="97">
        <v>1973</v>
      </c>
      <c r="M461" s="43">
        <v>59.57</v>
      </c>
      <c r="N461" s="43">
        <v>4.5789499999999999</v>
      </c>
      <c r="O461" s="43">
        <v>5.2118950000000002</v>
      </c>
      <c r="P461" s="43">
        <v>-0.804952</v>
      </c>
      <c r="Q461" s="43">
        <v>9.1051380000000002</v>
      </c>
      <c r="R461" s="43">
        <v>41.478960000000001</v>
      </c>
      <c r="S461" s="78">
        <v>2565.4</v>
      </c>
      <c r="T461" s="43">
        <v>50.584097999999997</v>
      </c>
      <c r="U461" s="78">
        <v>2628.45</v>
      </c>
      <c r="V461" s="47">
        <v>1.9244839353991898E-2</v>
      </c>
      <c r="W461" s="27">
        <v>62.783999999999999</v>
      </c>
      <c r="X461" s="88">
        <v>1.2082679940010272</v>
      </c>
      <c r="Y461" s="88">
        <v>1154.6903612395138</v>
      </c>
      <c r="Z461" s="187">
        <v>72.496079640061637</v>
      </c>
    </row>
    <row r="462" spans="1:26" ht="12.75" customHeight="1" x14ac:dyDescent="0.2">
      <c r="A462" s="186"/>
      <c r="B462" s="45">
        <v>457</v>
      </c>
      <c r="C462" s="114" t="s">
        <v>38</v>
      </c>
      <c r="D462" s="115" t="s">
        <v>39</v>
      </c>
      <c r="E462" s="116">
        <v>-6.1142857142857103</v>
      </c>
      <c r="F462" s="117">
        <v>2.0580000000000001E-2</v>
      </c>
      <c r="G462" s="118">
        <v>1.04</v>
      </c>
      <c r="H462" s="119">
        <v>674.8</v>
      </c>
      <c r="I462" s="15" t="s">
        <v>73</v>
      </c>
      <c r="J462" s="15"/>
      <c r="K462" s="14">
        <v>20</v>
      </c>
      <c r="L462" s="14">
        <v>1975</v>
      </c>
      <c r="M462" s="16">
        <v>28.013000000000002</v>
      </c>
      <c r="N462" s="16">
        <v>2.4751859999999999</v>
      </c>
      <c r="O462" s="16">
        <v>4.4577119999999999</v>
      </c>
      <c r="P462" s="16">
        <v>-0.129188</v>
      </c>
      <c r="Q462" s="16">
        <v>3.8176679999999998</v>
      </c>
      <c r="R462" s="16">
        <v>21.209254000000001</v>
      </c>
      <c r="S462" s="16">
        <v>1098.2</v>
      </c>
      <c r="T462" s="16">
        <v>21.209254000000001</v>
      </c>
      <c r="U462" s="16">
        <v>1098.2</v>
      </c>
      <c r="V462" s="17">
        <v>1.9312742669823347E-2</v>
      </c>
      <c r="W462" s="18">
        <v>50.6</v>
      </c>
      <c r="X462" s="18">
        <v>0.97722477909306138</v>
      </c>
      <c r="Y462" s="18">
        <v>1158.7645601894008</v>
      </c>
      <c r="Z462" s="189">
        <v>58.633486745583681</v>
      </c>
    </row>
    <row r="463" spans="1:26" ht="12.75" customHeight="1" x14ac:dyDescent="0.2">
      <c r="A463" s="186"/>
      <c r="B463" s="28">
        <v>458</v>
      </c>
      <c r="C463" s="40" t="s">
        <v>1152</v>
      </c>
      <c r="D463" s="97" t="s">
        <v>482</v>
      </c>
      <c r="E463" s="78">
        <v>-7.1</v>
      </c>
      <c r="F463" s="105">
        <v>1.7106E-2</v>
      </c>
      <c r="G463" s="92">
        <v>1.6240265339999997</v>
      </c>
      <c r="H463" s="92">
        <v>702.8</v>
      </c>
      <c r="I463" s="46" t="s">
        <v>494</v>
      </c>
      <c r="J463" s="46" t="s">
        <v>47</v>
      </c>
      <c r="K463" s="45">
        <v>39</v>
      </c>
      <c r="L463" s="45">
        <v>1980</v>
      </c>
      <c r="M463" s="43">
        <v>52.776000000000003</v>
      </c>
      <c r="N463" s="43">
        <v>3.2130000000000001</v>
      </c>
      <c r="O463" s="43">
        <v>6.2906000000000004</v>
      </c>
      <c r="P463" s="43"/>
      <c r="Q463" s="43"/>
      <c r="R463" s="43">
        <v>43.272399999999998</v>
      </c>
      <c r="S463" s="43">
        <v>2228.09</v>
      </c>
      <c r="T463" s="43">
        <v>40.74</v>
      </c>
      <c r="U463" s="43">
        <v>2097.75</v>
      </c>
      <c r="V463" s="47">
        <v>1.9420808008580624E-2</v>
      </c>
      <c r="W463" s="27">
        <v>94.938999999999993</v>
      </c>
      <c r="X463" s="88">
        <v>1.8437920915266357</v>
      </c>
      <c r="Y463" s="88">
        <v>1165.2484805148374</v>
      </c>
      <c r="Z463" s="187">
        <v>110.62752549159813</v>
      </c>
    </row>
    <row r="464" spans="1:26" ht="12.75" customHeight="1" x14ac:dyDescent="0.2">
      <c r="A464" s="186"/>
      <c r="B464" s="14">
        <v>459</v>
      </c>
      <c r="C464" s="40" t="s">
        <v>877</v>
      </c>
      <c r="D464" s="97" t="s">
        <v>841</v>
      </c>
      <c r="E464" s="79">
        <v>-5.0999999999999996</v>
      </c>
      <c r="F464" s="98">
        <v>2.1000000000000001E-2</v>
      </c>
      <c r="G464" s="99">
        <v>1.38</v>
      </c>
      <c r="H464" s="100">
        <v>646.79999999999995</v>
      </c>
      <c r="I464" s="46" t="s">
        <v>850</v>
      </c>
      <c r="J464" s="46" t="s">
        <v>47</v>
      </c>
      <c r="K464" s="45">
        <v>40</v>
      </c>
      <c r="L464" s="45">
        <v>1991</v>
      </c>
      <c r="M464" s="43">
        <v>53.988999999999997</v>
      </c>
      <c r="N464" s="43">
        <v>3.6259999999999999</v>
      </c>
      <c r="O464" s="43">
        <v>5.9459999999999997</v>
      </c>
      <c r="P464" s="43">
        <v>0.14799999999999999</v>
      </c>
      <c r="Q464" s="43">
        <v>7.968</v>
      </c>
      <c r="R464" s="43">
        <v>36.301000000000002</v>
      </c>
      <c r="S464" s="43">
        <v>2268.5300000000002</v>
      </c>
      <c r="T464" s="43">
        <v>44.268999999999998</v>
      </c>
      <c r="U464" s="43">
        <v>2268.5300000000002</v>
      </c>
      <c r="V464" s="47">
        <v>1.9514399192428575E-2</v>
      </c>
      <c r="W464" s="27">
        <v>64.200999999999993</v>
      </c>
      <c r="X464" s="88">
        <v>1.2528439425531068</v>
      </c>
      <c r="Y464" s="88">
        <v>1170.8639515457144</v>
      </c>
      <c r="Z464" s="187">
        <v>75.170636553186398</v>
      </c>
    </row>
    <row r="465" spans="1:26" ht="12.75" customHeight="1" x14ac:dyDescent="0.2">
      <c r="A465" s="186"/>
      <c r="B465" s="14">
        <v>460</v>
      </c>
      <c r="C465" s="40" t="s">
        <v>1152</v>
      </c>
      <c r="D465" s="97" t="s">
        <v>482</v>
      </c>
      <c r="E465" s="78">
        <v>-7.1</v>
      </c>
      <c r="F465" s="105">
        <v>1.7106E-2</v>
      </c>
      <c r="G465" s="92">
        <v>1.6240265339999997</v>
      </c>
      <c r="H465" s="92">
        <v>702.8</v>
      </c>
      <c r="I465" s="46" t="s">
        <v>496</v>
      </c>
      <c r="J465" s="46" t="s">
        <v>47</v>
      </c>
      <c r="K465" s="45">
        <v>22</v>
      </c>
      <c r="L465" s="45">
        <v>1991</v>
      </c>
      <c r="M465" s="43">
        <v>28.381</v>
      </c>
      <c r="N465" s="43">
        <v>2.4119999999999999</v>
      </c>
      <c r="O465" s="43">
        <v>3.1937000000000002</v>
      </c>
      <c r="P465" s="43"/>
      <c r="Q465" s="43"/>
      <c r="R465" s="43">
        <v>22.774999999999999</v>
      </c>
      <c r="S465" s="43">
        <v>1164.8399999999999</v>
      </c>
      <c r="T465" s="43">
        <v>22.774999999999999</v>
      </c>
      <c r="U465" s="43">
        <v>1164.8399999999999</v>
      </c>
      <c r="V465" s="47">
        <v>1.9552041482091963E-2</v>
      </c>
      <c r="W465" s="27">
        <v>94.938999999999993</v>
      </c>
      <c r="X465" s="88">
        <v>1.8562512662683288</v>
      </c>
      <c r="Y465" s="88">
        <v>1173.1224889255179</v>
      </c>
      <c r="Z465" s="187">
        <v>111.37507597609974</v>
      </c>
    </row>
    <row r="466" spans="1:26" ht="12.75" customHeight="1" x14ac:dyDescent="0.2">
      <c r="A466" s="186"/>
      <c r="B466" s="45">
        <v>461</v>
      </c>
      <c r="C466" s="40" t="s">
        <v>729</v>
      </c>
      <c r="D466" s="97" t="s">
        <v>730</v>
      </c>
      <c r="E466" s="79">
        <v>-6.2</v>
      </c>
      <c r="F466" s="98">
        <v>1.8950000000000002E-2</v>
      </c>
      <c r="G466" s="120">
        <v>1.19</v>
      </c>
      <c r="H466" s="100">
        <v>677.6</v>
      </c>
      <c r="I466" s="40" t="s">
        <v>754</v>
      </c>
      <c r="J466" s="97" t="s">
        <v>47</v>
      </c>
      <c r="K466" s="97">
        <v>60</v>
      </c>
      <c r="L466" s="97">
        <v>1974</v>
      </c>
      <c r="M466" s="43">
        <v>74.56</v>
      </c>
      <c r="N466" s="43">
        <v>5.9257</v>
      </c>
      <c r="O466" s="43">
        <v>8.4929579999999998</v>
      </c>
      <c r="P466" s="43">
        <v>-0.87670599999999999</v>
      </c>
      <c r="Q466" s="43">
        <v>0</v>
      </c>
      <c r="R466" s="43">
        <v>61.018050000000002</v>
      </c>
      <c r="S466" s="78">
        <v>3118.24</v>
      </c>
      <c r="T466" s="43">
        <v>61.018050000000002</v>
      </c>
      <c r="U466" s="78">
        <v>3118.24</v>
      </c>
      <c r="V466" s="47">
        <v>1.9568105726307149E-2</v>
      </c>
      <c r="W466" s="27">
        <v>62.783999999999999</v>
      </c>
      <c r="X466" s="88">
        <v>1.2285639499204679</v>
      </c>
      <c r="Y466" s="88">
        <v>1174.086343578429</v>
      </c>
      <c r="Z466" s="187">
        <v>73.713836995228093</v>
      </c>
    </row>
    <row r="467" spans="1:26" ht="12.75" customHeight="1" x14ac:dyDescent="0.2">
      <c r="A467" s="186"/>
      <c r="B467" s="28">
        <v>462</v>
      </c>
      <c r="C467" s="40" t="s">
        <v>1153</v>
      </c>
      <c r="D467" s="97" t="s">
        <v>909</v>
      </c>
      <c r="E467" s="79">
        <v>-6.5</v>
      </c>
      <c r="F467" s="98">
        <v>1.8100000000000002E-2</v>
      </c>
      <c r="G467" s="99">
        <v>1.4280900000000003</v>
      </c>
      <c r="H467" s="92">
        <v>686</v>
      </c>
      <c r="I467" s="46" t="s">
        <v>921</v>
      </c>
      <c r="J467" s="46" t="s">
        <v>45</v>
      </c>
      <c r="K467" s="45">
        <v>25</v>
      </c>
      <c r="L467" s="45">
        <v>1966</v>
      </c>
      <c r="M467" s="43">
        <v>25.572969000000001</v>
      </c>
      <c r="N467" s="43">
        <v>0</v>
      </c>
      <c r="O467" s="43">
        <v>0</v>
      </c>
      <c r="P467" s="43">
        <v>0</v>
      </c>
      <c r="Q467" s="43">
        <v>3.9545520000000001</v>
      </c>
      <c r="R467" s="43">
        <v>21.618417000000001</v>
      </c>
      <c r="S467" s="43">
        <v>1648.66</v>
      </c>
      <c r="T467" s="43">
        <v>25.572969000000001</v>
      </c>
      <c r="U467" s="43">
        <v>1303.24</v>
      </c>
      <c r="V467" s="47">
        <v>1.9622609035941194E-2</v>
      </c>
      <c r="W467" s="27">
        <v>78.900000000000006</v>
      </c>
      <c r="X467" s="88">
        <v>1.5482238529357604</v>
      </c>
      <c r="Y467" s="88">
        <v>1177.3565421564715</v>
      </c>
      <c r="Z467" s="187">
        <v>92.893431176145612</v>
      </c>
    </row>
    <row r="468" spans="1:26" ht="12.75" customHeight="1" x14ac:dyDescent="0.2">
      <c r="A468" s="186"/>
      <c r="B468" s="14">
        <v>463</v>
      </c>
      <c r="C468" s="40" t="s">
        <v>877</v>
      </c>
      <c r="D468" s="97" t="s">
        <v>841</v>
      </c>
      <c r="E468" s="79">
        <v>-5.0999999999999996</v>
      </c>
      <c r="F468" s="98">
        <v>2.1000000000000001E-2</v>
      </c>
      <c r="G468" s="99">
        <v>1.38</v>
      </c>
      <c r="H468" s="100">
        <v>646.79999999999995</v>
      </c>
      <c r="I468" s="46" t="s">
        <v>851</v>
      </c>
      <c r="J468" s="46" t="s">
        <v>47</v>
      </c>
      <c r="K468" s="45">
        <v>32</v>
      </c>
      <c r="L468" s="45">
        <v>1986</v>
      </c>
      <c r="M468" s="43">
        <v>40.948999999999998</v>
      </c>
      <c r="N468" s="43">
        <v>2.8359999999999999</v>
      </c>
      <c r="O468" s="43">
        <v>4.7649999999999997</v>
      </c>
      <c r="P468" s="43">
        <v>0.122</v>
      </c>
      <c r="Q468" s="43">
        <v>5.9809999999999999</v>
      </c>
      <c r="R468" s="43">
        <v>27.245000000000001</v>
      </c>
      <c r="S468" s="43">
        <v>1810.74</v>
      </c>
      <c r="T468" s="43">
        <v>32.75</v>
      </c>
      <c r="U468" s="43">
        <v>1666.78</v>
      </c>
      <c r="V468" s="47">
        <v>1.9648663890855421E-2</v>
      </c>
      <c r="W468" s="27">
        <v>64.200999999999993</v>
      </c>
      <c r="X468" s="88">
        <v>1.2614638704568089</v>
      </c>
      <c r="Y468" s="88">
        <v>1178.9198334513253</v>
      </c>
      <c r="Z468" s="187">
        <v>75.687832227408521</v>
      </c>
    </row>
    <row r="469" spans="1:26" ht="12.75" customHeight="1" x14ac:dyDescent="0.2">
      <c r="A469" s="186"/>
      <c r="B469" s="14">
        <v>464</v>
      </c>
      <c r="C469" s="15" t="s">
        <v>1150</v>
      </c>
      <c r="D469" s="14" t="s">
        <v>1151</v>
      </c>
      <c r="E469" s="121">
        <v>-5.8</v>
      </c>
      <c r="F469" s="112"/>
      <c r="G469" s="14"/>
      <c r="H469" s="119">
        <v>641.6</v>
      </c>
      <c r="I469" s="122" t="s">
        <v>1130</v>
      </c>
      <c r="J469" s="15"/>
      <c r="K469" s="123">
        <v>46</v>
      </c>
      <c r="L469" s="123">
        <v>1960</v>
      </c>
      <c r="M469" s="124">
        <v>36.19</v>
      </c>
      <c r="N469" s="124">
        <v>0</v>
      </c>
      <c r="O469" s="124">
        <v>0</v>
      </c>
      <c r="P469" s="16"/>
      <c r="Q469" s="16"/>
      <c r="R469" s="124">
        <v>36.19</v>
      </c>
      <c r="S469" s="124">
        <v>1833.82</v>
      </c>
      <c r="T469" s="124">
        <v>36.19</v>
      </c>
      <c r="U469" s="124">
        <v>1833.82</v>
      </c>
      <c r="V469" s="125">
        <v>1.9734761317904703E-2</v>
      </c>
      <c r="W469" s="126">
        <v>73.099999999999994</v>
      </c>
      <c r="X469" s="126">
        <v>1.4426110523388336</v>
      </c>
      <c r="Y469" s="126">
        <v>1184.0856790742821</v>
      </c>
      <c r="Z469" s="190">
        <v>86.556663140330016</v>
      </c>
    </row>
    <row r="470" spans="1:26" ht="12.75" customHeight="1" x14ac:dyDescent="0.2">
      <c r="A470" s="186"/>
      <c r="B470" s="45">
        <v>465</v>
      </c>
      <c r="C470" s="40" t="s">
        <v>147</v>
      </c>
      <c r="D470" s="97" t="s">
        <v>148</v>
      </c>
      <c r="E470" s="79">
        <v>-4.7</v>
      </c>
      <c r="F470" s="98">
        <v>1.8579999999999999E-2</v>
      </c>
      <c r="G470" s="99">
        <v>1.0646339999999999</v>
      </c>
      <c r="H470" s="100">
        <v>635.6</v>
      </c>
      <c r="I470" s="46" t="s">
        <v>164</v>
      </c>
      <c r="J470" s="46" t="s">
        <v>46</v>
      </c>
      <c r="K470" s="45">
        <v>30</v>
      </c>
      <c r="L470" s="45">
        <v>1993</v>
      </c>
      <c r="M470" s="43">
        <v>54.932899999999997</v>
      </c>
      <c r="N470" s="43">
        <v>10.7166</v>
      </c>
      <c r="O470" s="43">
        <v>4.2</v>
      </c>
      <c r="P470" s="43">
        <v>0.59730000000000005</v>
      </c>
      <c r="Q470" s="43">
        <v>0</v>
      </c>
      <c r="R470" s="43">
        <v>39.418999999999997</v>
      </c>
      <c r="S470" s="43">
        <v>1983.11</v>
      </c>
      <c r="T470" s="43">
        <v>39.418999999999997</v>
      </c>
      <c r="U470" s="43">
        <v>1983.11</v>
      </c>
      <c r="V470" s="47">
        <v>1.9877364341867067E-2</v>
      </c>
      <c r="W470" s="27">
        <v>57.3</v>
      </c>
      <c r="X470" s="88">
        <v>1.1389729767889829</v>
      </c>
      <c r="Y470" s="88">
        <v>1192.6418605120241</v>
      </c>
      <c r="Z470" s="187">
        <v>68.338378607338981</v>
      </c>
    </row>
    <row r="471" spans="1:26" ht="12.75" customHeight="1" x14ac:dyDescent="0.2">
      <c r="A471" s="186"/>
      <c r="B471" s="28">
        <v>466</v>
      </c>
      <c r="C471" s="40" t="s">
        <v>729</v>
      </c>
      <c r="D471" s="97" t="s">
        <v>730</v>
      </c>
      <c r="E471" s="79">
        <v>-6.2</v>
      </c>
      <c r="F471" s="98">
        <v>1.8950000000000002E-2</v>
      </c>
      <c r="G471" s="120">
        <v>1.19</v>
      </c>
      <c r="H471" s="100">
        <v>677.6</v>
      </c>
      <c r="I471" s="40" t="s">
        <v>755</v>
      </c>
      <c r="J471" s="97" t="s">
        <v>47</v>
      </c>
      <c r="K471" s="97">
        <v>60</v>
      </c>
      <c r="L471" s="97">
        <v>1981</v>
      </c>
      <c r="M471" s="43">
        <v>75.56</v>
      </c>
      <c r="N471" s="43">
        <v>4.3850199999999999</v>
      </c>
      <c r="O471" s="43">
        <v>9.2748539999999995</v>
      </c>
      <c r="P471" s="43">
        <v>-0.45802300000000001</v>
      </c>
      <c r="Q471" s="43">
        <v>0</v>
      </c>
      <c r="R471" s="43">
        <v>62.358150000000002</v>
      </c>
      <c r="S471" s="78">
        <v>3122.77</v>
      </c>
      <c r="T471" s="43">
        <v>62.358150000000002</v>
      </c>
      <c r="U471" s="78">
        <v>3122.77</v>
      </c>
      <c r="V471" s="47">
        <v>1.9968857776909602E-2</v>
      </c>
      <c r="W471" s="27">
        <v>62.783999999999999</v>
      </c>
      <c r="X471" s="88">
        <v>1.2537247666654925</v>
      </c>
      <c r="Y471" s="88">
        <v>1198.1314666145761</v>
      </c>
      <c r="Z471" s="187">
        <v>75.223485999929551</v>
      </c>
    </row>
    <row r="472" spans="1:26" ht="12.75" customHeight="1" x14ac:dyDescent="0.2">
      <c r="A472" s="186"/>
      <c r="B472" s="14">
        <v>467</v>
      </c>
      <c r="C472" s="40" t="s">
        <v>877</v>
      </c>
      <c r="D472" s="97" t="s">
        <v>841</v>
      </c>
      <c r="E472" s="79">
        <v>-5.0999999999999996</v>
      </c>
      <c r="F472" s="98">
        <v>2.1000000000000001E-2</v>
      </c>
      <c r="G472" s="99">
        <v>1.38</v>
      </c>
      <c r="H472" s="100">
        <v>646.79999999999995</v>
      </c>
      <c r="I472" s="46" t="s">
        <v>852</v>
      </c>
      <c r="J472" s="46" t="s">
        <v>47</v>
      </c>
      <c r="K472" s="45">
        <v>20</v>
      </c>
      <c r="L472" s="45">
        <v>1976</v>
      </c>
      <c r="M472" s="43">
        <v>25.475000000000001</v>
      </c>
      <c r="N472" s="43">
        <v>1.3320000000000001</v>
      </c>
      <c r="O472" s="43">
        <v>5.2030000000000003</v>
      </c>
      <c r="P472" s="43">
        <v>-0.108</v>
      </c>
      <c r="Q472" s="43">
        <v>3.4289999999999998</v>
      </c>
      <c r="R472" s="43">
        <v>15.62</v>
      </c>
      <c r="S472" s="43">
        <v>951.69</v>
      </c>
      <c r="T472" s="43">
        <v>19.047999999999998</v>
      </c>
      <c r="U472" s="43">
        <v>951.69</v>
      </c>
      <c r="V472" s="47">
        <v>2.0014920825058576E-2</v>
      </c>
      <c r="W472" s="27">
        <v>64.200999999999993</v>
      </c>
      <c r="X472" s="88">
        <v>1.2849779318895855</v>
      </c>
      <c r="Y472" s="88">
        <v>1200.8952495035146</v>
      </c>
      <c r="Z472" s="187">
        <v>77.098675913375132</v>
      </c>
    </row>
    <row r="473" spans="1:26" ht="12.75" customHeight="1" x14ac:dyDescent="0.2">
      <c r="A473" s="186"/>
      <c r="B473" s="14">
        <v>468</v>
      </c>
      <c r="C473" s="114" t="s">
        <v>38</v>
      </c>
      <c r="D473" s="115" t="s">
        <v>39</v>
      </c>
      <c r="E473" s="116">
        <v>-6.1142857142857103</v>
      </c>
      <c r="F473" s="117">
        <v>2.0580000000000001E-2</v>
      </c>
      <c r="G473" s="118">
        <v>1.04</v>
      </c>
      <c r="H473" s="119">
        <v>674.8</v>
      </c>
      <c r="I473" s="15" t="s">
        <v>87</v>
      </c>
      <c r="J473" s="15"/>
      <c r="K473" s="14">
        <v>35</v>
      </c>
      <c r="L473" s="14" t="s">
        <v>58</v>
      </c>
      <c r="M473" s="16">
        <v>57.96</v>
      </c>
      <c r="N473" s="16">
        <v>4.288443</v>
      </c>
      <c r="O473" s="16">
        <v>9.0157209999999992</v>
      </c>
      <c r="P473" s="16">
        <v>0.148558</v>
      </c>
      <c r="Q473" s="16">
        <v>0</v>
      </c>
      <c r="R473" s="16">
        <v>44.507277999999999</v>
      </c>
      <c r="S473" s="16">
        <v>2212.0500000000002</v>
      </c>
      <c r="T473" s="16">
        <v>44.507277999999999</v>
      </c>
      <c r="U473" s="16">
        <v>2212.0500000000002</v>
      </c>
      <c r="V473" s="17">
        <v>2.0120376121697068E-2</v>
      </c>
      <c r="W473" s="18">
        <v>50.6</v>
      </c>
      <c r="X473" s="18">
        <v>1.0180910317578717</v>
      </c>
      <c r="Y473" s="18">
        <v>1207.222567301824</v>
      </c>
      <c r="Z473" s="189">
        <v>61.0854619054723</v>
      </c>
    </row>
    <row r="474" spans="1:26" ht="12.75" customHeight="1" x14ac:dyDescent="0.2">
      <c r="A474" s="186"/>
      <c r="B474" s="45">
        <v>469</v>
      </c>
      <c r="C474" s="40" t="s">
        <v>1152</v>
      </c>
      <c r="D474" s="97" t="s">
        <v>482</v>
      </c>
      <c r="E474" s="78">
        <v>-7.1</v>
      </c>
      <c r="F474" s="105">
        <v>1.7106E-2</v>
      </c>
      <c r="G474" s="92">
        <v>1.6240265339999997</v>
      </c>
      <c r="H474" s="92">
        <v>702.8</v>
      </c>
      <c r="I474" s="46" t="s">
        <v>502</v>
      </c>
      <c r="J474" s="46" t="s">
        <v>47</v>
      </c>
      <c r="K474" s="45">
        <v>78</v>
      </c>
      <c r="L474" s="45">
        <v>1977</v>
      </c>
      <c r="M474" s="43">
        <v>94.528999999999996</v>
      </c>
      <c r="N474" s="43">
        <v>5.1509999999999998</v>
      </c>
      <c r="O474" s="43">
        <v>11.3788</v>
      </c>
      <c r="P474" s="43"/>
      <c r="Q474" s="43"/>
      <c r="R474" s="43">
        <v>77.999200000000002</v>
      </c>
      <c r="S474" s="43">
        <v>3840.78</v>
      </c>
      <c r="T474" s="43">
        <v>75.3</v>
      </c>
      <c r="U474" s="43">
        <v>3707.89</v>
      </c>
      <c r="V474" s="47">
        <v>2.0308045815814385E-2</v>
      </c>
      <c r="W474" s="27">
        <v>94.938999999999993</v>
      </c>
      <c r="X474" s="88">
        <v>1.9280255617076019</v>
      </c>
      <c r="Y474" s="88">
        <v>1218.4827489488632</v>
      </c>
      <c r="Z474" s="187">
        <v>115.68153370245612</v>
      </c>
    </row>
    <row r="475" spans="1:26" ht="12.75" customHeight="1" x14ac:dyDescent="0.2">
      <c r="A475" s="186"/>
      <c r="B475" s="28">
        <v>470</v>
      </c>
      <c r="C475" s="40" t="s">
        <v>729</v>
      </c>
      <c r="D475" s="97" t="s">
        <v>730</v>
      </c>
      <c r="E475" s="79">
        <v>-6.2</v>
      </c>
      <c r="F475" s="98">
        <v>1.8950000000000002E-2</v>
      </c>
      <c r="G475" s="120">
        <v>1.19</v>
      </c>
      <c r="H475" s="100">
        <v>677.6</v>
      </c>
      <c r="I475" s="40" t="s">
        <v>746</v>
      </c>
      <c r="J475" s="97" t="s">
        <v>47</v>
      </c>
      <c r="K475" s="97">
        <v>45</v>
      </c>
      <c r="L475" s="97">
        <v>1995</v>
      </c>
      <c r="M475" s="43">
        <v>69.069999999999993</v>
      </c>
      <c r="N475" s="43">
        <v>4.5789499999999999</v>
      </c>
      <c r="O475" s="43">
        <v>5.6482539999999997</v>
      </c>
      <c r="P475" s="43">
        <v>-0.54995099999999997</v>
      </c>
      <c r="Q475" s="43">
        <v>10.69069</v>
      </c>
      <c r="R475" s="43">
        <v>48.70205</v>
      </c>
      <c r="S475" s="78">
        <v>2837.16</v>
      </c>
      <c r="T475" s="43">
        <v>59.392740000000003</v>
      </c>
      <c r="U475" s="78">
        <v>2914.66</v>
      </c>
      <c r="V475" s="47">
        <v>2.037724468720194E-2</v>
      </c>
      <c r="W475" s="27">
        <v>62.783999999999999</v>
      </c>
      <c r="X475" s="88">
        <v>1.2793649304412866</v>
      </c>
      <c r="Y475" s="88">
        <v>1222.6346812321165</v>
      </c>
      <c r="Z475" s="187">
        <v>76.7618958264772</v>
      </c>
    </row>
    <row r="476" spans="1:26" ht="12.75" customHeight="1" x14ac:dyDescent="0.2">
      <c r="A476" s="186"/>
      <c r="B476" s="14">
        <v>471</v>
      </c>
      <c r="C476" s="15" t="s">
        <v>520</v>
      </c>
      <c r="D476" s="14" t="s">
        <v>521</v>
      </c>
      <c r="E476" s="101">
        <v>-5</v>
      </c>
      <c r="F476" s="102">
        <v>2.1100000000000001E-2</v>
      </c>
      <c r="G476" s="103">
        <f>F476*W476</f>
        <v>1.11619</v>
      </c>
      <c r="H476" s="104">
        <v>644</v>
      </c>
      <c r="I476" s="29" t="s">
        <v>542</v>
      </c>
      <c r="J476" s="29" t="s">
        <v>536</v>
      </c>
      <c r="K476" s="28">
        <v>30</v>
      </c>
      <c r="L476" s="28">
        <v>1968</v>
      </c>
      <c r="M476" s="72">
        <v>43.792999999999999</v>
      </c>
      <c r="N476" s="72">
        <v>2.5139999999999998</v>
      </c>
      <c r="O476" s="72">
        <v>5.968</v>
      </c>
      <c r="P476" s="72">
        <v>-2.5999999999999999E-2</v>
      </c>
      <c r="Q476" s="72"/>
      <c r="R476" s="72">
        <v>35.337000000000003</v>
      </c>
      <c r="S476" s="72">
        <v>1732.26</v>
      </c>
      <c r="T476" s="72">
        <v>35.337000000000003</v>
      </c>
      <c r="U476" s="72">
        <v>1732.26</v>
      </c>
      <c r="V476" s="30">
        <f>T476/U476</f>
        <v>2.0399362682276333E-2</v>
      </c>
      <c r="W476" s="31">
        <v>52.9</v>
      </c>
      <c r="X476" s="90">
        <f>V476*W476</f>
        <v>1.079126285892418</v>
      </c>
      <c r="Y476" s="90">
        <f>V476*60*1000</f>
        <v>1223.96176093658</v>
      </c>
      <c r="Z476" s="188">
        <f>Y476*W476/1000</f>
        <v>64.74757715354508</v>
      </c>
    </row>
    <row r="477" spans="1:26" ht="12.75" customHeight="1" x14ac:dyDescent="0.2">
      <c r="A477" s="186"/>
      <c r="B477" s="14">
        <v>472</v>
      </c>
      <c r="C477" s="15" t="s">
        <v>520</v>
      </c>
      <c r="D477" s="14" t="s">
        <v>521</v>
      </c>
      <c r="E477" s="101">
        <v>-5</v>
      </c>
      <c r="F477" s="102">
        <v>2.1100000000000001E-2</v>
      </c>
      <c r="G477" s="103">
        <f>F477*W477</f>
        <v>1.11619</v>
      </c>
      <c r="H477" s="104">
        <v>644</v>
      </c>
      <c r="I477" s="29" t="s">
        <v>545</v>
      </c>
      <c r="J477" s="29" t="s">
        <v>536</v>
      </c>
      <c r="K477" s="28">
        <v>60</v>
      </c>
      <c r="L477" s="28">
        <v>1985</v>
      </c>
      <c r="M477" s="72">
        <v>82.866</v>
      </c>
      <c r="N477" s="72">
        <v>7.5990000000000002</v>
      </c>
      <c r="O477" s="72">
        <v>10.129</v>
      </c>
      <c r="P477" s="72">
        <v>-0.745</v>
      </c>
      <c r="Q477" s="72"/>
      <c r="R477" s="72">
        <v>65.882999999999996</v>
      </c>
      <c r="S477" s="72">
        <v>3224.69</v>
      </c>
      <c r="T477" s="72">
        <v>65.882999999999996</v>
      </c>
      <c r="U477" s="72">
        <v>3224.69</v>
      </c>
      <c r="V477" s="30">
        <f>T477/U477</f>
        <v>2.0430801100260798E-2</v>
      </c>
      <c r="W477" s="31">
        <v>52.9</v>
      </c>
      <c r="X477" s="90">
        <f>V477*W477</f>
        <v>1.0807893782037963</v>
      </c>
      <c r="Y477" s="90">
        <f>V477*60*1000</f>
        <v>1225.8480660156479</v>
      </c>
      <c r="Z477" s="188">
        <f>Y477*W477/1000</f>
        <v>64.847362692227776</v>
      </c>
    </row>
    <row r="478" spans="1:26" ht="12.75" customHeight="1" x14ac:dyDescent="0.2">
      <c r="A478" s="186"/>
      <c r="B478" s="45">
        <v>473</v>
      </c>
      <c r="C478" s="40" t="s">
        <v>729</v>
      </c>
      <c r="D478" s="97" t="s">
        <v>730</v>
      </c>
      <c r="E478" s="79">
        <v>-6.2</v>
      </c>
      <c r="F478" s="98">
        <v>1.8950000000000002E-2</v>
      </c>
      <c r="G478" s="120">
        <v>1.19</v>
      </c>
      <c r="H478" s="100">
        <v>677.6</v>
      </c>
      <c r="I478" s="40" t="s">
        <v>756</v>
      </c>
      <c r="J478" s="97" t="s">
        <v>47</v>
      </c>
      <c r="K478" s="97">
        <v>100</v>
      </c>
      <c r="L478" s="97">
        <v>1973</v>
      </c>
      <c r="M478" s="43">
        <v>95.43</v>
      </c>
      <c r="N478" s="43">
        <v>4.5789499999999999</v>
      </c>
      <c r="O478" s="43">
        <v>15.01083</v>
      </c>
      <c r="P478" s="43">
        <v>0.52104799999999996</v>
      </c>
      <c r="Q478" s="43">
        <v>0</v>
      </c>
      <c r="R478" s="43">
        <v>75.31917</v>
      </c>
      <c r="S478" s="78">
        <v>3676.77</v>
      </c>
      <c r="T478" s="43">
        <v>75.31917</v>
      </c>
      <c r="U478" s="78">
        <v>3676.77</v>
      </c>
      <c r="V478" s="47">
        <v>2.0485145929715485E-2</v>
      </c>
      <c r="W478" s="27">
        <v>62.783999999999999</v>
      </c>
      <c r="X478" s="88">
        <v>1.2861394020512569</v>
      </c>
      <c r="Y478" s="88">
        <v>1229.1087557829289</v>
      </c>
      <c r="Z478" s="187">
        <v>77.16836412307542</v>
      </c>
    </row>
    <row r="479" spans="1:26" ht="12.75" customHeight="1" x14ac:dyDescent="0.2">
      <c r="A479" s="186"/>
      <c r="B479" s="28">
        <v>474</v>
      </c>
      <c r="C479" s="40" t="s">
        <v>147</v>
      </c>
      <c r="D479" s="97" t="s">
        <v>148</v>
      </c>
      <c r="E479" s="79">
        <v>-4.7</v>
      </c>
      <c r="F479" s="98">
        <v>1.8579999999999999E-2</v>
      </c>
      <c r="G479" s="99">
        <v>1.0646339999999999</v>
      </c>
      <c r="H479" s="100">
        <v>635.6</v>
      </c>
      <c r="I479" s="46" t="s">
        <v>165</v>
      </c>
      <c r="J479" s="46" t="s">
        <v>45</v>
      </c>
      <c r="K479" s="45">
        <v>26</v>
      </c>
      <c r="L479" s="45">
        <v>1952</v>
      </c>
      <c r="M479" s="43">
        <v>30.8</v>
      </c>
      <c r="N479" s="43">
        <v>4.2470999999999997</v>
      </c>
      <c r="O479" s="43">
        <v>0.27</v>
      </c>
      <c r="P479" s="43">
        <v>-0.41699999999999998</v>
      </c>
      <c r="Q479" s="43">
        <v>4.806</v>
      </c>
      <c r="R479" s="43">
        <v>21.893899999999999</v>
      </c>
      <c r="S479" s="43">
        <v>1293.31</v>
      </c>
      <c r="T479" s="43">
        <v>25.363</v>
      </c>
      <c r="U479" s="43">
        <v>1229.28</v>
      </c>
      <c r="V479" s="47">
        <v>2.0632402707275805E-2</v>
      </c>
      <c r="W479" s="27">
        <v>57.3</v>
      </c>
      <c r="X479" s="88">
        <v>1.1822366751269036</v>
      </c>
      <c r="Y479" s="88">
        <v>1237.9441624365484</v>
      </c>
      <c r="Z479" s="187">
        <v>70.934200507614221</v>
      </c>
    </row>
    <row r="480" spans="1:26" ht="12.75" customHeight="1" x14ac:dyDescent="0.2">
      <c r="A480" s="186"/>
      <c r="B480" s="14">
        <v>475</v>
      </c>
      <c r="C480" s="40" t="s">
        <v>1152</v>
      </c>
      <c r="D480" s="97" t="s">
        <v>482</v>
      </c>
      <c r="E480" s="78">
        <v>-7.1</v>
      </c>
      <c r="F480" s="105">
        <v>1.7106E-2</v>
      </c>
      <c r="G480" s="92">
        <v>1.6240265339999997</v>
      </c>
      <c r="H480" s="92">
        <v>702.8</v>
      </c>
      <c r="I480" s="46" t="s">
        <v>497</v>
      </c>
      <c r="J480" s="46" t="s">
        <v>47</v>
      </c>
      <c r="K480" s="45">
        <v>21</v>
      </c>
      <c r="L480" s="45">
        <v>1992</v>
      </c>
      <c r="M480" s="43">
        <v>28.783999999999999</v>
      </c>
      <c r="N480" s="43">
        <v>1.173</v>
      </c>
      <c r="O480" s="43">
        <v>2.9043000000000001</v>
      </c>
      <c r="P480" s="43"/>
      <c r="Q480" s="43">
        <v>4.4471999999999996</v>
      </c>
      <c r="R480" s="43">
        <v>20.259499999999999</v>
      </c>
      <c r="S480" s="43">
        <v>1241.92</v>
      </c>
      <c r="T480" s="43">
        <v>22.83</v>
      </c>
      <c r="U480" s="43">
        <v>1102.23</v>
      </c>
      <c r="V480" s="47">
        <v>2.0712555455757869E-2</v>
      </c>
      <c r="W480" s="27">
        <v>94.938999999999993</v>
      </c>
      <c r="X480" s="88">
        <v>1.9664293024141963</v>
      </c>
      <c r="Y480" s="88">
        <v>1242.7533273454721</v>
      </c>
      <c r="Z480" s="187">
        <v>117.98575814485177</v>
      </c>
    </row>
    <row r="481" spans="1:26" ht="12.75" customHeight="1" x14ac:dyDescent="0.2">
      <c r="A481" s="186"/>
      <c r="B481" s="14">
        <v>476</v>
      </c>
      <c r="C481" s="40" t="s">
        <v>1152</v>
      </c>
      <c r="D481" s="97" t="s">
        <v>482</v>
      </c>
      <c r="E481" s="78">
        <v>-7.1</v>
      </c>
      <c r="F481" s="105">
        <v>1.7106E-2</v>
      </c>
      <c r="G481" s="92">
        <v>1.6240265339999997</v>
      </c>
      <c r="H481" s="92">
        <v>702.8</v>
      </c>
      <c r="I481" s="46" t="s">
        <v>501</v>
      </c>
      <c r="J481" s="46" t="s">
        <v>47</v>
      </c>
      <c r="K481" s="45">
        <v>45</v>
      </c>
      <c r="L481" s="45">
        <v>1977</v>
      </c>
      <c r="M481" s="43">
        <v>58.000999999999998</v>
      </c>
      <c r="N481" s="43">
        <v>3.2639999999999998</v>
      </c>
      <c r="O481" s="43">
        <v>6.4977</v>
      </c>
      <c r="P481" s="43"/>
      <c r="Q481" s="43"/>
      <c r="R481" s="43">
        <v>48.2393</v>
      </c>
      <c r="S481" s="43">
        <v>2313.2800000000002</v>
      </c>
      <c r="T481" s="43">
        <v>48.2393</v>
      </c>
      <c r="U481" s="43">
        <v>2313.3000000000002</v>
      </c>
      <c r="V481" s="47">
        <v>2.0853023818787012E-2</v>
      </c>
      <c r="W481" s="27">
        <v>94.938999999999993</v>
      </c>
      <c r="X481" s="88">
        <v>1.9797652283318199</v>
      </c>
      <c r="Y481" s="88">
        <v>1251.1814291272208</v>
      </c>
      <c r="Z481" s="187">
        <v>118.7859136999092</v>
      </c>
    </row>
    <row r="482" spans="1:26" ht="12.75" customHeight="1" x14ac:dyDescent="0.2">
      <c r="A482" s="186"/>
      <c r="B482" s="45">
        <v>477</v>
      </c>
      <c r="C482" s="40" t="s">
        <v>1152</v>
      </c>
      <c r="D482" s="97" t="s">
        <v>482</v>
      </c>
      <c r="E482" s="78">
        <v>-7.1</v>
      </c>
      <c r="F482" s="105">
        <v>1.7106E-2</v>
      </c>
      <c r="G482" s="92">
        <v>1.6240265339999997</v>
      </c>
      <c r="H482" s="92">
        <v>702.8</v>
      </c>
      <c r="I482" s="46" t="s">
        <v>495</v>
      </c>
      <c r="J482" s="46" t="s">
        <v>47</v>
      </c>
      <c r="K482" s="45">
        <v>21</v>
      </c>
      <c r="L482" s="45">
        <v>1991</v>
      </c>
      <c r="M482" s="43">
        <v>30.356000000000002</v>
      </c>
      <c r="N482" s="43">
        <v>1.7849999999999999</v>
      </c>
      <c r="O482" s="43">
        <v>3.7364999999999999</v>
      </c>
      <c r="P482" s="43"/>
      <c r="Q482" s="43">
        <v>2.4834999999999998</v>
      </c>
      <c r="R482" s="43">
        <v>22.350999999999999</v>
      </c>
      <c r="S482" s="43">
        <v>1244.82</v>
      </c>
      <c r="T482" s="43">
        <v>24.71</v>
      </c>
      <c r="U482" s="43">
        <v>1182.94</v>
      </c>
      <c r="V482" s="47">
        <v>2.0888633404906418E-2</v>
      </c>
      <c r="W482" s="27">
        <v>94.938999999999993</v>
      </c>
      <c r="X482" s="88">
        <v>1.9831459668284102</v>
      </c>
      <c r="Y482" s="88">
        <v>1253.318004294385</v>
      </c>
      <c r="Z482" s="187">
        <v>118.9887580097046</v>
      </c>
    </row>
    <row r="483" spans="1:26" ht="12.75" customHeight="1" x14ac:dyDescent="0.2">
      <c r="A483" s="186"/>
      <c r="B483" s="28">
        <v>478</v>
      </c>
      <c r="C483" s="40" t="s">
        <v>729</v>
      </c>
      <c r="D483" s="97" t="s">
        <v>730</v>
      </c>
      <c r="E483" s="79">
        <v>-6.2</v>
      </c>
      <c r="F483" s="98">
        <v>1.8950000000000002E-2</v>
      </c>
      <c r="G483" s="120">
        <v>1.19</v>
      </c>
      <c r="H483" s="100">
        <v>677.6</v>
      </c>
      <c r="I483" s="40" t="s">
        <v>747</v>
      </c>
      <c r="J483" s="97" t="s">
        <v>47</v>
      </c>
      <c r="K483" s="97">
        <v>45</v>
      </c>
      <c r="L483" s="97">
        <v>1992</v>
      </c>
      <c r="M483" s="43">
        <v>71.900000000000006</v>
      </c>
      <c r="N483" s="43">
        <v>4.3365400000000003</v>
      </c>
      <c r="O483" s="43">
        <v>8.3565269999999998</v>
      </c>
      <c r="P483" s="43">
        <v>-0.25653399999999998</v>
      </c>
      <c r="Q483" s="43">
        <v>0</v>
      </c>
      <c r="R483" s="43">
        <v>59.463470000000001</v>
      </c>
      <c r="S483" s="78">
        <v>2843.99</v>
      </c>
      <c r="T483" s="43">
        <v>59.463470000000001</v>
      </c>
      <c r="U483" s="78">
        <v>2843.99</v>
      </c>
      <c r="V483" s="47">
        <v>2.0908466626113315E-2</v>
      </c>
      <c r="W483" s="27">
        <v>62.783999999999999</v>
      </c>
      <c r="X483" s="88">
        <v>1.3127171686538983</v>
      </c>
      <c r="Y483" s="88">
        <v>1254.5079975667988</v>
      </c>
      <c r="Z483" s="187">
        <v>78.763030119233889</v>
      </c>
    </row>
    <row r="484" spans="1:26" ht="12.75" customHeight="1" x14ac:dyDescent="0.2">
      <c r="A484" s="186"/>
      <c r="B484" s="14">
        <v>479</v>
      </c>
      <c r="C484" s="40" t="s">
        <v>877</v>
      </c>
      <c r="D484" s="97" t="s">
        <v>841</v>
      </c>
      <c r="E484" s="79">
        <v>-5.0999999999999996</v>
      </c>
      <c r="F484" s="98">
        <v>2.1000000000000001E-2</v>
      </c>
      <c r="G484" s="99">
        <v>1.38</v>
      </c>
      <c r="H484" s="100">
        <v>646.79999999999995</v>
      </c>
      <c r="I484" s="46" t="s">
        <v>853</v>
      </c>
      <c r="J484" s="46" t="s">
        <v>47</v>
      </c>
      <c r="K484" s="45">
        <v>45</v>
      </c>
      <c r="L484" s="45">
        <v>1988</v>
      </c>
      <c r="M484" s="43">
        <v>54.203000000000003</v>
      </c>
      <c r="N484" s="43">
        <v>2.6160000000000001</v>
      </c>
      <c r="O484" s="43">
        <v>7.7270000000000003</v>
      </c>
      <c r="P484" s="43">
        <v>0.13800000000000001</v>
      </c>
      <c r="Q484" s="43">
        <v>7.87</v>
      </c>
      <c r="R484" s="43">
        <v>35.851999999999997</v>
      </c>
      <c r="S484" s="43">
        <v>2187.56</v>
      </c>
      <c r="T484" s="43">
        <v>43.3</v>
      </c>
      <c r="U484" s="43">
        <v>2070.1799999999998</v>
      </c>
      <c r="V484" s="47">
        <v>2.0916055608691031E-2</v>
      </c>
      <c r="W484" s="27">
        <v>64.200999999999993</v>
      </c>
      <c r="X484" s="88">
        <v>1.3428316861335727</v>
      </c>
      <c r="Y484" s="88">
        <v>1254.9633365214618</v>
      </c>
      <c r="Z484" s="187">
        <v>80.569901168014354</v>
      </c>
    </row>
    <row r="485" spans="1:26" ht="12.75" customHeight="1" x14ac:dyDescent="0.2">
      <c r="A485" s="186"/>
      <c r="B485" s="14">
        <v>480</v>
      </c>
      <c r="C485" s="114" t="s">
        <v>38</v>
      </c>
      <c r="D485" s="115" t="s">
        <v>39</v>
      </c>
      <c r="E485" s="116">
        <v>-6.1142857142857103</v>
      </c>
      <c r="F485" s="117">
        <v>2.0580000000000001E-2</v>
      </c>
      <c r="G485" s="118">
        <v>1.04</v>
      </c>
      <c r="H485" s="119">
        <v>674.8</v>
      </c>
      <c r="I485" s="15" t="s">
        <v>78</v>
      </c>
      <c r="J485" s="15"/>
      <c r="K485" s="14">
        <v>60</v>
      </c>
      <c r="L485" s="14">
        <v>1980</v>
      </c>
      <c r="M485" s="16">
        <v>88.921000000000006</v>
      </c>
      <c r="N485" s="16">
        <v>7.3096030000000001</v>
      </c>
      <c r="O485" s="16">
        <v>13.358184</v>
      </c>
      <c r="P485" s="16">
        <v>-1.6612999999999999E-2</v>
      </c>
      <c r="Q485" s="16">
        <v>0</v>
      </c>
      <c r="R485" s="16">
        <v>68.269808999999995</v>
      </c>
      <c r="S485" s="16">
        <v>3250.97</v>
      </c>
      <c r="T485" s="16">
        <v>68.269808999999995</v>
      </c>
      <c r="U485" s="16">
        <v>3250.97</v>
      </c>
      <c r="V485" s="17">
        <v>2.0999827436119067E-2</v>
      </c>
      <c r="W485" s="18">
        <v>50.6</v>
      </c>
      <c r="X485" s="18">
        <v>1.0625912682676248</v>
      </c>
      <c r="Y485" s="18">
        <v>1259.989646167144</v>
      </c>
      <c r="Z485" s="189">
        <v>63.755476096057485</v>
      </c>
    </row>
    <row r="486" spans="1:26" ht="12.75" customHeight="1" x14ac:dyDescent="0.2">
      <c r="A486" s="186"/>
      <c r="B486" s="45">
        <v>481</v>
      </c>
      <c r="C486" s="15" t="s">
        <v>520</v>
      </c>
      <c r="D486" s="14" t="s">
        <v>521</v>
      </c>
      <c r="E486" s="101">
        <v>-5</v>
      </c>
      <c r="F486" s="102">
        <v>2.1100000000000001E-2</v>
      </c>
      <c r="G486" s="103">
        <f>F486*W486</f>
        <v>1.11619</v>
      </c>
      <c r="H486" s="104">
        <v>644</v>
      </c>
      <c r="I486" s="29" t="s">
        <v>544</v>
      </c>
      <c r="J486" s="29" t="s">
        <v>536</v>
      </c>
      <c r="K486" s="28">
        <v>20</v>
      </c>
      <c r="L486" s="28">
        <v>1988</v>
      </c>
      <c r="M486" s="72">
        <v>30.381</v>
      </c>
      <c r="N486" s="72">
        <v>2.738</v>
      </c>
      <c r="O486" s="72">
        <v>4.83</v>
      </c>
      <c r="P486" s="72">
        <v>-0.626</v>
      </c>
      <c r="Q486" s="72"/>
      <c r="R486" s="72">
        <v>23.439</v>
      </c>
      <c r="S486" s="72">
        <v>1102.3499999999999</v>
      </c>
      <c r="T486" s="72">
        <v>23.439</v>
      </c>
      <c r="U486" s="72">
        <v>1102.3499999999999</v>
      </c>
      <c r="V486" s="30">
        <f>T486/U486</f>
        <v>2.126275683766499E-2</v>
      </c>
      <c r="W486" s="31">
        <v>52.9</v>
      </c>
      <c r="X486" s="90">
        <f>V486*W486</f>
        <v>1.1247998367124779</v>
      </c>
      <c r="Y486" s="90">
        <f>V486*60*1000</f>
        <v>1275.7654102598995</v>
      </c>
      <c r="Z486" s="188">
        <f>Y486*W486/1000</f>
        <v>67.487990202748676</v>
      </c>
    </row>
    <row r="487" spans="1:26" ht="12.75" customHeight="1" x14ac:dyDescent="0.2">
      <c r="A487" s="186"/>
      <c r="B487" s="28">
        <v>482</v>
      </c>
      <c r="C487" s="40" t="s">
        <v>729</v>
      </c>
      <c r="D487" s="97" t="s">
        <v>730</v>
      </c>
      <c r="E487" s="79">
        <v>-6.2</v>
      </c>
      <c r="F487" s="98">
        <v>1.8950000000000002E-2</v>
      </c>
      <c r="G487" s="120">
        <v>1.19</v>
      </c>
      <c r="H487" s="100">
        <v>677.6</v>
      </c>
      <c r="I487" s="40" t="s">
        <v>749</v>
      </c>
      <c r="J487" s="97" t="s">
        <v>47</v>
      </c>
      <c r="K487" s="97">
        <v>45</v>
      </c>
      <c r="L487" s="97">
        <v>1997</v>
      </c>
      <c r="M487" s="43">
        <v>74.959999999999994</v>
      </c>
      <c r="N487" s="43">
        <v>4.2329999999999997</v>
      </c>
      <c r="O487" s="127">
        <v>6.6805070000000004</v>
      </c>
      <c r="P487" s="43">
        <v>0.40799600000000003</v>
      </c>
      <c r="Q487" s="43">
        <v>11.454929999999999</v>
      </c>
      <c r="R487" s="43">
        <v>52.183570000000003</v>
      </c>
      <c r="S487" s="78">
        <v>2893.36</v>
      </c>
      <c r="T487" s="43">
        <v>63.638500000000001</v>
      </c>
      <c r="U487" s="78">
        <v>2970.16</v>
      </c>
      <c r="V487" s="47">
        <v>2.1425950117165405E-2</v>
      </c>
      <c r="W487" s="27">
        <v>62.783999999999999</v>
      </c>
      <c r="X487" s="88">
        <v>1.3452068521561127</v>
      </c>
      <c r="Y487" s="88">
        <v>1285.5570070299243</v>
      </c>
      <c r="Z487" s="187">
        <v>80.712411129366771</v>
      </c>
    </row>
    <row r="488" spans="1:26" ht="12.75" customHeight="1" x14ac:dyDescent="0.2">
      <c r="A488" s="186"/>
      <c r="B488" s="14">
        <v>483</v>
      </c>
      <c r="C488" s="15" t="s">
        <v>1150</v>
      </c>
      <c r="D488" s="14" t="s">
        <v>1151</v>
      </c>
      <c r="E488" s="121">
        <v>-5.8</v>
      </c>
      <c r="F488" s="112"/>
      <c r="G488" s="14"/>
      <c r="H488" s="119">
        <v>641.6</v>
      </c>
      <c r="I488" s="122" t="s">
        <v>1131</v>
      </c>
      <c r="J488" s="15"/>
      <c r="K488" s="123">
        <v>19</v>
      </c>
      <c r="L488" s="123">
        <v>1978</v>
      </c>
      <c r="M488" s="124">
        <v>20.632999999999999</v>
      </c>
      <c r="N488" s="124">
        <v>0</v>
      </c>
      <c r="O488" s="124">
        <v>0</v>
      </c>
      <c r="P488" s="16"/>
      <c r="Q488" s="16"/>
      <c r="R488" s="124">
        <v>20.632999999999999</v>
      </c>
      <c r="S488" s="124">
        <v>961.74</v>
      </c>
      <c r="T488" s="124">
        <v>20.632999999999999</v>
      </c>
      <c r="U488" s="124">
        <v>961.74</v>
      </c>
      <c r="V488" s="125">
        <v>2.1453823278640795E-2</v>
      </c>
      <c r="W488" s="126">
        <v>73.099999999999994</v>
      </c>
      <c r="X488" s="126">
        <v>1.568274481668642</v>
      </c>
      <c r="Y488" s="126">
        <v>1287.2293967184476</v>
      </c>
      <c r="Z488" s="190">
        <v>94.096468900118509</v>
      </c>
    </row>
    <row r="489" spans="1:26" ht="12.75" customHeight="1" x14ac:dyDescent="0.2">
      <c r="A489" s="186"/>
      <c r="B489" s="14">
        <v>484</v>
      </c>
      <c r="C489" s="40" t="s">
        <v>877</v>
      </c>
      <c r="D489" s="97" t="s">
        <v>841</v>
      </c>
      <c r="E489" s="79">
        <v>-5.0999999999999996</v>
      </c>
      <c r="F489" s="98">
        <v>2.1000000000000001E-2</v>
      </c>
      <c r="G489" s="99">
        <v>1.38</v>
      </c>
      <c r="H489" s="100">
        <v>646.79999999999995</v>
      </c>
      <c r="I489" s="46" t="s">
        <v>854</v>
      </c>
      <c r="J489" s="46" t="s">
        <v>47</v>
      </c>
      <c r="K489" s="45">
        <v>28</v>
      </c>
      <c r="L489" s="45">
        <v>1977</v>
      </c>
      <c r="M489" s="43">
        <v>37.167000000000002</v>
      </c>
      <c r="N489" s="43">
        <v>2.2669999999999999</v>
      </c>
      <c r="O489" s="43">
        <v>3.5209999999999999</v>
      </c>
      <c r="P489" s="43">
        <v>0.53800000000000003</v>
      </c>
      <c r="Q489" s="43">
        <v>5.5510000000000002</v>
      </c>
      <c r="R489" s="43">
        <v>25.29</v>
      </c>
      <c r="S489" s="43">
        <v>1436.93</v>
      </c>
      <c r="T489" s="43">
        <v>30.841000000000001</v>
      </c>
      <c r="U489" s="43">
        <v>1436.93</v>
      </c>
      <c r="V489" s="47">
        <v>2.1463119289039826E-2</v>
      </c>
      <c r="W489" s="27">
        <v>64.200999999999993</v>
      </c>
      <c r="X489" s="88">
        <v>1.3779537214756457</v>
      </c>
      <c r="Y489" s="88">
        <v>1287.7871573423895</v>
      </c>
      <c r="Z489" s="187">
        <v>82.677223288538741</v>
      </c>
    </row>
    <row r="490" spans="1:26" ht="12.75" customHeight="1" x14ac:dyDescent="0.2">
      <c r="A490" s="186"/>
      <c r="B490" s="45">
        <v>485</v>
      </c>
      <c r="C490" s="114" t="s">
        <v>38</v>
      </c>
      <c r="D490" s="115" t="s">
        <v>39</v>
      </c>
      <c r="E490" s="116">
        <v>-6.1142857142857103</v>
      </c>
      <c r="F490" s="117">
        <v>2.0580000000000001E-2</v>
      </c>
      <c r="G490" s="118">
        <v>1.04</v>
      </c>
      <c r="H490" s="119">
        <v>674.8</v>
      </c>
      <c r="I490" s="15" t="s">
        <v>77</v>
      </c>
      <c r="J490" s="15"/>
      <c r="K490" s="14">
        <v>60</v>
      </c>
      <c r="L490" s="14">
        <v>1985</v>
      </c>
      <c r="M490" s="16">
        <v>85.756</v>
      </c>
      <c r="N490" s="16">
        <v>8.1609090000000002</v>
      </c>
      <c r="O490" s="16">
        <v>10.088903</v>
      </c>
      <c r="P490" s="16">
        <v>0.20309099999999999</v>
      </c>
      <c r="Q490" s="16">
        <v>0</v>
      </c>
      <c r="R490" s="16">
        <v>67.303096999999994</v>
      </c>
      <c r="S490" s="16">
        <v>3133.55</v>
      </c>
      <c r="T490" s="16">
        <v>67.303096999999994</v>
      </c>
      <c r="U490" s="16">
        <v>3133.55</v>
      </c>
      <c r="V490" s="17">
        <v>2.1478226611989594E-2</v>
      </c>
      <c r="W490" s="18">
        <v>50.6</v>
      </c>
      <c r="X490" s="18">
        <v>1.0867982665666736</v>
      </c>
      <c r="Y490" s="18">
        <v>1288.6935967193756</v>
      </c>
      <c r="Z490" s="189">
        <v>65.20789599400041</v>
      </c>
    </row>
    <row r="491" spans="1:26" ht="12.75" customHeight="1" x14ac:dyDescent="0.2">
      <c r="A491" s="186"/>
      <c r="B491" s="28">
        <v>486</v>
      </c>
      <c r="C491" s="15" t="s">
        <v>520</v>
      </c>
      <c r="D491" s="14" t="s">
        <v>521</v>
      </c>
      <c r="E491" s="101">
        <v>-5</v>
      </c>
      <c r="F491" s="102">
        <v>2.1100000000000001E-2</v>
      </c>
      <c r="G491" s="103">
        <f>F491*W491</f>
        <v>1.11619</v>
      </c>
      <c r="H491" s="104">
        <v>644</v>
      </c>
      <c r="I491" s="29" t="s">
        <v>535</v>
      </c>
      <c r="J491" s="29" t="s">
        <v>536</v>
      </c>
      <c r="K491" s="28">
        <v>64</v>
      </c>
      <c r="L491" s="28">
        <v>1961</v>
      </c>
      <c r="M491" s="72">
        <v>79.221999999999994</v>
      </c>
      <c r="N491" s="72">
        <v>5.51</v>
      </c>
      <c r="O491" s="72">
        <v>11.090999999999999</v>
      </c>
      <c r="P491" s="72">
        <v>-0.875</v>
      </c>
      <c r="Q491" s="72"/>
      <c r="R491" s="72">
        <v>63.496000000000002</v>
      </c>
      <c r="S491" s="72">
        <v>2955.74</v>
      </c>
      <c r="T491" s="72">
        <v>63.496000000000002</v>
      </c>
      <c r="U491" s="72">
        <v>2955.74</v>
      </c>
      <c r="V491" s="30">
        <f>T491/U491</f>
        <v>2.1482268399791594E-2</v>
      </c>
      <c r="W491" s="31">
        <v>52.9</v>
      </c>
      <c r="X491" s="90">
        <f>V491*W491</f>
        <v>1.1364119983489753</v>
      </c>
      <c r="Y491" s="90">
        <f>V491*60*1000</f>
        <v>1288.9361039874957</v>
      </c>
      <c r="Z491" s="188">
        <f>Y491*W491/1000</f>
        <v>68.184719900938518</v>
      </c>
    </row>
    <row r="492" spans="1:26" ht="12.75" customHeight="1" x14ac:dyDescent="0.2">
      <c r="A492" s="186"/>
      <c r="B492" s="14">
        <v>487</v>
      </c>
      <c r="C492" s="40" t="s">
        <v>729</v>
      </c>
      <c r="D492" s="97" t="s">
        <v>730</v>
      </c>
      <c r="E492" s="79">
        <v>-6.2</v>
      </c>
      <c r="F492" s="98">
        <v>1.8950000000000002E-2</v>
      </c>
      <c r="G492" s="120">
        <v>1.19</v>
      </c>
      <c r="H492" s="100">
        <v>677.6</v>
      </c>
      <c r="I492" s="40" t="s">
        <v>751</v>
      </c>
      <c r="J492" s="97" t="s">
        <v>47</v>
      </c>
      <c r="K492" s="97">
        <v>30</v>
      </c>
      <c r="L492" s="97">
        <v>1992</v>
      </c>
      <c r="M492" s="43">
        <v>41.02</v>
      </c>
      <c r="N492" s="43">
        <v>2.8551099999999998</v>
      </c>
      <c r="O492" s="43">
        <v>3.921084</v>
      </c>
      <c r="P492" s="43">
        <v>0.25589099999999998</v>
      </c>
      <c r="Q492" s="43">
        <v>0</v>
      </c>
      <c r="R492" s="43">
        <v>33.987920000000003</v>
      </c>
      <c r="S492" s="78">
        <v>1576.72</v>
      </c>
      <c r="T492" s="43">
        <v>33.987920000000003</v>
      </c>
      <c r="U492" s="78">
        <v>1576.72</v>
      </c>
      <c r="V492" s="47">
        <v>2.1556091125881579E-2</v>
      </c>
      <c r="W492" s="27">
        <v>62.783999999999999</v>
      </c>
      <c r="X492" s="88">
        <v>1.3533776252473491</v>
      </c>
      <c r="Y492" s="88">
        <v>1293.3654675528946</v>
      </c>
      <c r="Z492" s="187">
        <v>81.202657514840936</v>
      </c>
    </row>
    <row r="493" spans="1:26" ht="12.75" customHeight="1" x14ac:dyDescent="0.2">
      <c r="A493" s="186"/>
      <c r="B493" s="14">
        <v>488</v>
      </c>
      <c r="C493" s="40" t="s">
        <v>147</v>
      </c>
      <c r="D493" s="97" t="s">
        <v>148</v>
      </c>
      <c r="E493" s="79">
        <v>-4.7</v>
      </c>
      <c r="F493" s="98">
        <v>1.8579999999999999E-2</v>
      </c>
      <c r="G493" s="99">
        <v>1.0646339999999999</v>
      </c>
      <c r="H493" s="100">
        <v>635.6</v>
      </c>
      <c r="I493" s="46" t="s">
        <v>166</v>
      </c>
      <c r="J493" s="46" t="s">
        <v>46</v>
      </c>
      <c r="K493" s="45">
        <v>29</v>
      </c>
      <c r="L493" s="45">
        <v>1985</v>
      </c>
      <c r="M493" s="43">
        <v>41.728299999999997</v>
      </c>
      <c r="N493" s="43">
        <v>4.8815</v>
      </c>
      <c r="O493" s="43">
        <v>2.9</v>
      </c>
      <c r="P493" s="43">
        <v>3.6400000000000002E-2</v>
      </c>
      <c r="Q493" s="43">
        <v>0</v>
      </c>
      <c r="R493" s="43">
        <v>33.910400000000003</v>
      </c>
      <c r="S493" s="43">
        <v>1571.75</v>
      </c>
      <c r="T493" s="43">
        <v>32.221699999999998</v>
      </c>
      <c r="U493" s="43">
        <v>1493.48</v>
      </c>
      <c r="V493" s="47">
        <v>2.1574912285400538E-2</v>
      </c>
      <c r="W493" s="27">
        <v>57.3</v>
      </c>
      <c r="X493" s="88">
        <v>1.2362424739534508</v>
      </c>
      <c r="Y493" s="88">
        <v>1294.4947371240323</v>
      </c>
      <c r="Z493" s="187">
        <v>74.174548437207051</v>
      </c>
    </row>
    <row r="494" spans="1:26" ht="12.75" customHeight="1" x14ac:dyDescent="0.2">
      <c r="A494" s="186"/>
      <c r="B494" s="45">
        <v>489</v>
      </c>
      <c r="C494" s="40" t="s">
        <v>877</v>
      </c>
      <c r="D494" s="97" t="s">
        <v>841</v>
      </c>
      <c r="E494" s="79">
        <v>-5.0999999999999996</v>
      </c>
      <c r="F494" s="98">
        <v>2.1000000000000001E-2</v>
      </c>
      <c r="G494" s="99">
        <v>1.38</v>
      </c>
      <c r="H494" s="100">
        <v>646.79999999999995</v>
      </c>
      <c r="I494" s="46" t="s">
        <v>855</v>
      </c>
      <c r="J494" s="46" t="s">
        <v>417</v>
      </c>
      <c r="K494" s="45">
        <v>40</v>
      </c>
      <c r="L494" s="45">
        <v>1989</v>
      </c>
      <c r="M494" s="43">
        <v>57.744999999999997</v>
      </c>
      <c r="N494" s="43">
        <v>3.6579999999999999</v>
      </c>
      <c r="O494" s="43">
        <v>5.3970000000000002</v>
      </c>
      <c r="P494" s="43">
        <v>-0.64900000000000002</v>
      </c>
      <c r="Q494" s="43">
        <v>8.8810000000000002</v>
      </c>
      <c r="R494" s="43">
        <v>40.457999999999998</v>
      </c>
      <c r="S494" s="43">
        <v>2277.1999999999998</v>
      </c>
      <c r="T494" s="43">
        <v>49.338999999999999</v>
      </c>
      <c r="U494" s="43">
        <v>2277.1999999999998</v>
      </c>
      <c r="V494" s="47">
        <v>2.1666520288073074E-2</v>
      </c>
      <c r="W494" s="27">
        <v>64.200999999999993</v>
      </c>
      <c r="X494" s="88">
        <v>1.3910122690145792</v>
      </c>
      <c r="Y494" s="88">
        <v>1299.9912172843844</v>
      </c>
      <c r="Z494" s="187">
        <v>83.460736140874758</v>
      </c>
    </row>
    <row r="495" spans="1:26" ht="12.75" customHeight="1" x14ac:dyDescent="0.2">
      <c r="A495" s="186"/>
      <c r="B495" s="28">
        <v>490</v>
      </c>
      <c r="C495" s="114" t="s">
        <v>38</v>
      </c>
      <c r="D495" s="115" t="s">
        <v>39</v>
      </c>
      <c r="E495" s="116">
        <v>-6.1142857142857103</v>
      </c>
      <c r="F495" s="117">
        <v>2.0580000000000001E-2</v>
      </c>
      <c r="G495" s="118">
        <v>1.04</v>
      </c>
      <c r="H495" s="119">
        <v>674.8</v>
      </c>
      <c r="I495" s="15" t="s">
        <v>76</v>
      </c>
      <c r="J495" s="15"/>
      <c r="K495" s="14">
        <v>70</v>
      </c>
      <c r="L495" s="14" t="s">
        <v>58</v>
      </c>
      <c r="M495" s="16">
        <v>53.719000000000001</v>
      </c>
      <c r="N495" s="16">
        <v>6.6604000000000001</v>
      </c>
      <c r="O495" s="16">
        <v>0.31097000000000002</v>
      </c>
      <c r="P495" s="16">
        <v>0</v>
      </c>
      <c r="Q495" s="16">
        <v>0</v>
      </c>
      <c r="R495" s="16">
        <v>44.993032999999997</v>
      </c>
      <c r="S495" s="16">
        <v>2072.2600000000002</v>
      </c>
      <c r="T495" s="16">
        <v>44.993032999999997</v>
      </c>
      <c r="U495" s="16">
        <v>2072.2600000000002</v>
      </c>
      <c r="V495" s="17">
        <v>2.1712059780143414E-2</v>
      </c>
      <c r="W495" s="18">
        <v>50.6</v>
      </c>
      <c r="X495" s="18">
        <v>1.0986302248752569</v>
      </c>
      <c r="Y495" s="18">
        <v>1302.723586808605</v>
      </c>
      <c r="Z495" s="189">
        <v>65.917813492515421</v>
      </c>
    </row>
    <row r="496" spans="1:26" ht="12.75" customHeight="1" x14ac:dyDescent="0.2">
      <c r="A496" s="186"/>
      <c r="B496" s="14">
        <v>491</v>
      </c>
      <c r="C496" s="15" t="s">
        <v>520</v>
      </c>
      <c r="D496" s="14" t="s">
        <v>521</v>
      </c>
      <c r="E496" s="101">
        <v>-5</v>
      </c>
      <c r="F496" s="102">
        <v>2.1100000000000001E-2</v>
      </c>
      <c r="G496" s="103">
        <f>F496*W496</f>
        <v>1.11619</v>
      </c>
      <c r="H496" s="104">
        <v>644</v>
      </c>
      <c r="I496" s="29" t="s">
        <v>539</v>
      </c>
      <c r="J496" s="29" t="s">
        <v>536</v>
      </c>
      <c r="K496" s="28">
        <v>20</v>
      </c>
      <c r="L496" s="28">
        <v>1989</v>
      </c>
      <c r="M496" s="72">
        <v>29.196000000000002</v>
      </c>
      <c r="N496" s="72">
        <v>1.62</v>
      </c>
      <c r="O496" s="72">
        <v>4.4649999999999999</v>
      </c>
      <c r="P496" s="72">
        <v>-0.16700000000000001</v>
      </c>
      <c r="Q496" s="72"/>
      <c r="R496" s="72">
        <v>23.277000000000001</v>
      </c>
      <c r="S496" s="72">
        <v>1071.6500000000001</v>
      </c>
      <c r="T496" s="72">
        <v>23.277000000000001</v>
      </c>
      <c r="U496" s="72">
        <v>1071.6500000000001</v>
      </c>
      <c r="V496" s="30">
        <f>T496/U496</f>
        <v>2.1720711053049034E-2</v>
      </c>
      <c r="W496" s="31">
        <v>52.9</v>
      </c>
      <c r="X496" s="90">
        <f>V496*W496</f>
        <v>1.1490256147062938</v>
      </c>
      <c r="Y496" s="90">
        <f>V496*60*1000</f>
        <v>1303.2426631829421</v>
      </c>
      <c r="Z496" s="188">
        <f>Y496*W496/1000</f>
        <v>68.941536882377633</v>
      </c>
    </row>
    <row r="497" spans="1:26" ht="12.75" customHeight="1" x14ac:dyDescent="0.2">
      <c r="A497" s="186"/>
      <c r="B497" s="14">
        <v>492</v>
      </c>
      <c r="C497" s="40" t="s">
        <v>877</v>
      </c>
      <c r="D497" s="97" t="s">
        <v>841</v>
      </c>
      <c r="E497" s="79">
        <v>-5.0999999999999996</v>
      </c>
      <c r="F497" s="98">
        <v>2.1000000000000001E-2</v>
      </c>
      <c r="G497" s="99">
        <v>1.38</v>
      </c>
      <c r="H497" s="100">
        <v>646.79999999999995</v>
      </c>
      <c r="I497" s="46" t="s">
        <v>856</v>
      </c>
      <c r="J497" s="46" t="s">
        <v>47</v>
      </c>
      <c r="K497" s="45">
        <v>36</v>
      </c>
      <c r="L497" s="45">
        <v>1967</v>
      </c>
      <c r="M497" s="43">
        <v>43.680999999999997</v>
      </c>
      <c r="N497" s="43">
        <v>2.5110000000000001</v>
      </c>
      <c r="O497" s="43">
        <v>7.7519999999999998</v>
      </c>
      <c r="P497" s="43">
        <v>0.192</v>
      </c>
      <c r="Q497" s="43">
        <v>5.9809999999999999</v>
      </c>
      <c r="R497" s="43">
        <v>27.245000000000001</v>
      </c>
      <c r="S497" s="43">
        <v>1522.31</v>
      </c>
      <c r="T497" s="43">
        <v>33.225999999999999</v>
      </c>
      <c r="U497" s="43">
        <v>1522.31</v>
      </c>
      <c r="V497" s="47">
        <v>2.1826040688164697E-2</v>
      </c>
      <c r="W497" s="27">
        <v>64.200999999999993</v>
      </c>
      <c r="X497" s="88">
        <v>1.4012536382208616</v>
      </c>
      <c r="Y497" s="88">
        <v>1309.5624412898819</v>
      </c>
      <c r="Z497" s="187">
        <v>84.075218293251709</v>
      </c>
    </row>
    <row r="498" spans="1:26" ht="12.75" customHeight="1" x14ac:dyDescent="0.2">
      <c r="A498" s="186"/>
      <c r="B498" s="45">
        <v>493</v>
      </c>
      <c r="C498" s="15" t="s">
        <v>520</v>
      </c>
      <c r="D498" s="14" t="s">
        <v>521</v>
      </c>
      <c r="E498" s="101">
        <v>-5</v>
      </c>
      <c r="F498" s="102">
        <v>2.1100000000000001E-2</v>
      </c>
      <c r="G498" s="103">
        <f>F498*W498</f>
        <v>1.11619</v>
      </c>
      <c r="H498" s="104">
        <v>644</v>
      </c>
      <c r="I498" s="29" t="s">
        <v>540</v>
      </c>
      <c r="J498" s="29" t="s">
        <v>536</v>
      </c>
      <c r="K498" s="28">
        <v>36</v>
      </c>
      <c r="L498" s="28">
        <v>1988</v>
      </c>
      <c r="M498" s="72">
        <v>60.616</v>
      </c>
      <c r="N498" s="72">
        <v>4.1349999999999998</v>
      </c>
      <c r="O498" s="72">
        <v>7.79</v>
      </c>
      <c r="P498" s="72">
        <v>-6.0999999999999999E-2</v>
      </c>
      <c r="Q498" s="72"/>
      <c r="R498" s="72">
        <v>48.750999999999998</v>
      </c>
      <c r="S498" s="72">
        <v>2231.4499999999998</v>
      </c>
      <c r="T498" s="72">
        <v>48.750999999999998</v>
      </c>
      <c r="U498" s="72">
        <v>2231.4499999999998</v>
      </c>
      <c r="V498" s="30">
        <f>T498/U498</f>
        <v>2.1847229379999552E-2</v>
      </c>
      <c r="W498" s="31">
        <v>52.9</v>
      </c>
      <c r="X498" s="90">
        <f>V498*W498</f>
        <v>1.1557184342019762</v>
      </c>
      <c r="Y498" s="90">
        <f>V498*60*1000</f>
        <v>1310.8337627999731</v>
      </c>
      <c r="Z498" s="188">
        <f>Y498*W498/1000</f>
        <v>69.343106052118571</v>
      </c>
    </row>
    <row r="499" spans="1:26" ht="12.75" customHeight="1" x14ac:dyDescent="0.2">
      <c r="A499" s="186"/>
      <c r="B499" s="28">
        <v>494</v>
      </c>
      <c r="C499" s="40" t="s">
        <v>729</v>
      </c>
      <c r="D499" s="97" t="s">
        <v>730</v>
      </c>
      <c r="E499" s="79">
        <v>-6.2</v>
      </c>
      <c r="F499" s="98">
        <v>1.8950000000000002E-2</v>
      </c>
      <c r="G499" s="120">
        <v>1.19</v>
      </c>
      <c r="H499" s="100">
        <v>677.6</v>
      </c>
      <c r="I499" s="40" t="s">
        <v>748</v>
      </c>
      <c r="J499" s="97" t="s">
        <v>47</v>
      </c>
      <c r="K499" s="97">
        <v>45</v>
      </c>
      <c r="L499" s="97">
        <v>1993</v>
      </c>
      <c r="M499" s="43">
        <v>78.459999999999994</v>
      </c>
      <c r="N499" s="43">
        <v>4.1479900000000001</v>
      </c>
      <c r="O499" s="43">
        <v>7.2874470000000002</v>
      </c>
      <c r="P499" s="43">
        <v>1.9210160000000001</v>
      </c>
      <c r="Q499" s="43">
        <v>11.718640000000001</v>
      </c>
      <c r="R499" s="43">
        <v>53.384920000000001</v>
      </c>
      <c r="S499" s="78">
        <v>2913.8</v>
      </c>
      <c r="T499" s="43">
        <v>65.103560000000002</v>
      </c>
      <c r="U499" s="78">
        <v>2978.2</v>
      </c>
      <c r="V499" s="47">
        <v>2.1860036263514876E-2</v>
      </c>
      <c r="W499" s="27">
        <v>62.783999999999999</v>
      </c>
      <c r="X499" s="88">
        <v>1.372460516768518</v>
      </c>
      <c r="Y499" s="88">
        <v>1311.6021758108927</v>
      </c>
      <c r="Z499" s="187">
        <v>82.347631006111087</v>
      </c>
    </row>
    <row r="500" spans="1:26" ht="12.75" customHeight="1" x14ac:dyDescent="0.2">
      <c r="A500" s="186"/>
      <c r="B500" s="14">
        <v>495</v>
      </c>
      <c r="C500" s="15" t="s">
        <v>1150</v>
      </c>
      <c r="D500" s="14" t="s">
        <v>1151</v>
      </c>
      <c r="E500" s="121">
        <v>-5.8</v>
      </c>
      <c r="F500" s="112"/>
      <c r="G500" s="14"/>
      <c r="H500" s="119">
        <v>641.6</v>
      </c>
      <c r="I500" s="122" t="s">
        <v>1132</v>
      </c>
      <c r="J500" s="15"/>
      <c r="K500" s="123">
        <v>10</v>
      </c>
      <c r="L500" s="123">
        <v>1973</v>
      </c>
      <c r="M500" s="124">
        <v>17.602</v>
      </c>
      <c r="N500" s="124">
        <v>0</v>
      </c>
      <c r="O500" s="124">
        <v>0</v>
      </c>
      <c r="P500" s="16"/>
      <c r="Q500" s="16"/>
      <c r="R500" s="124">
        <v>17.602</v>
      </c>
      <c r="S500" s="124">
        <v>804.68</v>
      </c>
      <c r="T500" s="124">
        <v>17.602</v>
      </c>
      <c r="U500" s="124">
        <v>804.68</v>
      </c>
      <c r="V500" s="125">
        <v>2.1874533976239004E-2</v>
      </c>
      <c r="W500" s="126">
        <v>73.099999999999994</v>
      </c>
      <c r="X500" s="126">
        <v>1.5990284336630711</v>
      </c>
      <c r="Y500" s="126">
        <v>1312.4720385743403</v>
      </c>
      <c r="Z500" s="190">
        <v>95.941706019784263</v>
      </c>
    </row>
    <row r="501" spans="1:26" ht="12.75" customHeight="1" x14ac:dyDescent="0.2">
      <c r="A501" s="186"/>
      <c r="B501" s="14">
        <v>496</v>
      </c>
      <c r="C501" s="40" t="s">
        <v>877</v>
      </c>
      <c r="D501" s="97" t="s">
        <v>841</v>
      </c>
      <c r="E501" s="79">
        <v>-5.0999999999999996</v>
      </c>
      <c r="F501" s="98">
        <v>2.1000000000000001E-2</v>
      </c>
      <c r="G501" s="99">
        <v>1.38</v>
      </c>
      <c r="H501" s="100">
        <v>646.79999999999995</v>
      </c>
      <c r="I501" s="46" t="s">
        <v>857</v>
      </c>
      <c r="J501" s="46" t="s">
        <v>47</v>
      </c>
      <c r="K501" s="45">
        <v>46</v>
      </c>
      <c r="L501" s="45">
        <v>1975</v>
      </c>
      <c r="M501" s="43">
        <v>42.552999999999997</v>
      </c>
      <c r="N501" s="43">
        <v>2.698</v>
      </c>
      <c r="O501" s="43">
        <v>0.82599999999999996</v>
      </c>
      <c r="P501" s="43">
        <v>5.0000000000000001E-3</v>
      </c>
      <c r="Q501" s="43">
        <v>7.024</v>
      </c>
      <c r="R501" s="43">
        <v>32</v>
      </c>
      <c r="S501" s="43">
        <v>1810.77</v>
      </c>
      <c r="T501" s="43">
        <v>34.356999999999999</v>
      </c>
      <c r="U501" s="43">
        <v>1565.53</v>
      </c>
      <c r="V501" s="47">
        <v>2.1945922467151699E-2</v>
      </c>
      <c r="W501" s="27">
        <v>64.200999999999993</v>
      </c>
      <c r="X501" s="88">
        <v>1.4089501683136061</v>
      </c>
      <c r="Y501" s="88">
        <v>1316.7553480291019</v>
      </c>
      <c r="Z501" s="187">
        <v>84.537010098816367</v>
      </c>
    </row>
    <row r="502" spans="1:26" ht="12.75" customHeight="1" x14ac:dyDescent="0.2">
      <c r="A502" s="186"/>
      <c r="B502" s="45">
        <v>497</v>
      </c>
      <c r="C502" s="114" t="s">
        <v>38</v>
      </c>
      <c r="D502" s="115" t="s">
        <v>39</v>
      </c>
      <c r="E502" s="116">
        <v>-6.1142857142857103</v>
      </c>
      <c r="F502" s="117">
        <v>2.0580000000000001E-2</v>
      </c>
      <c r="G502" s="118">
        <v>1.04</v>
      </c>
      <c r="H502" s="119">
        <v>674.8</v>
      </c>
      <c r="I502" s="15" t="s">
        <v>79</v>
      </c>
      <c r="J502" s="15"/>
      <c r="K502" s="14">
        <v>40</v>
      </c>
      <c r="L502" s="14">
        <v>1987</v>
      </c>
      <c r="M502" s="16">
        <v>60.652000000000001</v>
      </c>
      <c r="N502" s="16">
        <v>4.3384689999999999</v>
      </c>
      <c r="O502" s="16">
        <v>8.6036160000000006</v>
      </c>
      <c r="P502" s="16">
        <v>0.30252699999999999</v>
      </c>
      <c r="Q502" s="16">
        <v>0</v>
      </c>
      <c r="R502" s="16">
        <v>47.407386000000002</v>
      </c>
      <c r="S502" s="16">
        <v>2155.0100000000002</v>
      </c>
      <c r="T502" s="16">
        <v>47.407386000000002</v>
      </c>
      <c r="U502" s="16">
        <v>2155.0100000000002</v>
      </c>
      <c r="V502" s="17">
        <v>2.1998684924895939E-2</v>
      </c>
      <c r="W502" s="18">
        <v>50.6</v>
      </c>
      <c r="X502" s="18">
        <v>1.1131334571997344</v>
      </c>
      <c r="Y502" s="18">
        <v>1319.9210954937564</v>
      </c>
      <c r="Z502" s="189">
        <v>66.788007431984084</v>
      </c>
    </row>
    <row r="503" spans="1:26" ht="12.75" customHeight="1" x14ac:dyDescent="0.2">
      <c r="A503" s="186"/>
      <c r="B503" s="28">
        <v>498</v>
      </c>
      <c r="C503" s="15" t="s">
        <v>1150</v>
      </c>
      <c r="D503" s="14" t="s">
        <v>1151</v>
      </c>
      <c r="E503" s="121">
        <v>-5.8</v>
      </c>
      <c r="F503" s="112"/>
      <c r="G503" s="14"/>
      <c r="H503" s="119">
        <v>641.6</v>
      </c>
      <c r="I503" s="122" t="s">
        <v>1133</v>
      </c>
      <c r="J503" s="15"/>
      <c r="K503" s="123">
        <v>17</v>
      </c>
      <c r="L503" s="123">
        <v>1975</v>
      </c>
      <c r="M503" s="124">
        <v>28.977</v>
      </c>
      <c r="N503" s="124">
        <v>0</v>
      </c>
      <c r="O503" s="124">
        <v>0</v>
      </c>
      <c r="P503" s="16"/>
      <c r="Q503" s="16"/>
      <c r="R503" s="124">
        <v>28.977</v>
      </c>
      <c r="S503" s="124">
        <v>1315.92</v>
      </c>
      <c r="T503" s="124">
        <v>28.977</v>
      </c>
      <c r="U503" s="124">
        <v>1315.92</v>
      </c>
      <c r="V503" s="125">
        <v>2.2020335582710195E-2</v>
      </c>
      <c r="W503" s="126">
        <v>73.099999999999994</v>
      </c>
      <c r="X503" s="126">
        <v>1.609686531096115</v>
      </c>
      <c r="Y503" s="126">
        <v>1321.2201349626116</v>
      </c>
      <c r="Z503" s="190">
        <v>96.581191865766897</v>
      </c>
    </row>
    <row r="504" spans="1:26" ht="12.75" customHeight="1" x14ac:dyDescent="0.2">
      <c r="A504" s="186"/>
      <c r="B504" s="14">
        <v>499</v>
      </c>
      <c r="C504" s="15" t="s">
        <v>520</v>
      </c>
      <c r="D504" s="14" t="s">
        <v>521</v>
      </c>
      <c r="E504" s="101">
        <v>-5</v>
      </c>
      <c r="F504" s="102">
        <v>2.1100000000000001E-2</v>
      </c>
      <c r="G504" s="103">
        <f>F504*W504</f>
        <v>1.11619</v>
      </c>
      <c r="H504" s="104">
        <v>644</v>
      </c>
      <c r="I504" s="29" t="s">
        <v>543</v>
      </c>
      <c r="J504" s="29" t="s">
        <v>536</v>
      </c>
      <c r="K504" s="28">
        <v>20</v>
      </c>
      <c r="L504" s="28">
        <v>1984</v>
      </c>
      <c r="M504" s="72">
        <v>30.25</v>
      </c>
      <c r="N504" s="72">
        <v>1.8440000000000001</v>
      </c>
      <c r="O504" s="72">
        <v>4.9160000000000004</v>
      </c>
      <c r="P504" s="72">
        <v>-5.6000000000000001E-2</v>
      </c>
      <c r="Q504" s="72"/>
      <c r="R504" s="72">
        <v>23.545999999999999</v>
      </c>
      <c r="S504" s="72">
        <v>1064.3</v>
      </c>
      <c r="T504" s="72">
        <v>23.545999999999999</v>
      </c>
      <c r="U504" s="72">
        <v>1064.3</v>
      </c>
      <c r="V504" s="30">
        <f>T504/U504</f>
        <v>2.2123461430047918E-2</v>
      </c>
      <c r="W504" s="31">
        <v>52.9</v>
      </c>
      <c r="X504" s="90">
        <f>V504*W504</f>
        <v>1.1703311096495348</v>
      </c>
      <c r="Y504" s="90">
        <f>V504*60*1000</f>
        <v>1327.4076858028752</v>
      </c>
      <c r="Z504" s="188">
        <f>Y504*W504/1000</f>
        <v>70.219866578972102</v>
      </c>
    </row>
    <row r="505" spans="1:26" ht="12.75" customHeight="1" x14ac:dyDescent="0.2">
      <c r="A505" s="186"/>
      <c r="B505" s="14">
        <v>500</v>
      </c>
      <c r="C505" s="15" t="s">
        <v>1150</v>
      </c>
      <c r="D505" s="14" t="s">
        <v>1151</v>
      </c>
      <c r="E505" s="121">
        <v>-5.8</v>
      </c>
      <c r="F505" s="112"/>
      <c r="G505" s="14"/>
      <c r="H505" s="119">
        <v>641.6</v>
      </c>
      <c r="I505" s="122" t="s">
        <v>1134</v>
      </c>
      <c r="J505" s="15"/>
      <c r="K505" s="123">
        <v>50</v>
      </c>
      <c r="L505" s="123">
        <v>1973</v>
      </c>
      <c r="M505" s="124">
        <v>57.255000000000003</v>
      </c>
      <c r="N505" s="124">
        <v>0.255</v>
      </c>
      <c r="O505" s="124">
        <v>0.5</v>
      </c>
      <c r="P505" s="16"/>
      <c r="Q505" s="16"/>
      <c r="R505" s="124">
        <v>56.5</v>
      </c>
      <c r="S505" s="124">
        <v>2549.69</v>
      </c>
      <c r="T505" s="124">
        <v>56.5</v>
      </c>
      <c r="U505" s="124">
        <v>2549.69</v>
      </c>
      <c r="V505" s="125">
        <v>2.2159556651985143E-2</v>
      </c>
      <c r="W505" s="126">
        <v>73.099999999999994</v>
      </c>
      <c r="X505" s="126">
        <v>1.6198635912601138</v>
      </c>
      <c r="Y505" s="126">
        <v>1329.5733991191084</v>
      </c>
      <c r="Z505" s="190">
        <v>97.19181547560683</v>
      </c>
    </row>
    <row r="506" spans="1:26" ht="12.75" customHeight="1" x14ac:dyDescent="0.2">
      <c r="A506" s="186"/>
      <c r="B506" s="45">
        <v>501</v>
      </c>
      <c r="C506" s="40" t="s">
        <v>877</v>
      </c>
      <c r="D506" s="97" t="s">
        <v>841</v>
      </c>
      <c r="E506" s="79">
        <v>-5.0999999999999996</v>
      </c>
      <c r="F506" s="98">
        <v>2.1000000000000001E-2</v>
      </c>
      <c r="G506" s="99">
        <v>1.38</v>
      </c>
      <c r="H506" s="100">
        <v>646.79999999999995</v>
      </c>
      <c r="I506" s="46" t="s">
        <v>858</v>
      </c>
      <c r="J506" s="46" t="s">
        <v>47</v>
      </c>
      <c r="K506" s="45">
        <v>33</v>
      </c>
      <c r="L506" s="45">
        <v>1969</v>
      </c>
      <c r="M506" s="43">
        <v>37.258000000000003</v>
      </c>
      <c r="N506" s="43">
        <v>1.7969999999999999</v>
      </c>
      <c r="O506" s="43">
        <v>6.1040000000000001</v>
      </c>
      <c r="P506" s="43">
        <v>0.34499999999999997</v>
      </c>
      <c r="Q506" s="43">
        <v>5.2220000000000004</v>
      </c>
      <c r="R506" s="43">
        <v>23.79</v>
      </c>
      <c r="S506" s="43">
        <v>1302.1400000000001</v>
      </c>
      <c r="T506" s="43">
        <v>29.012</v>
      </c>
      <c r="U506" s="43">
        <v>1302.1400000000001</v>
      </c>
      <c r="V506" s="47">
        <v>2.2280246363678251E-2</v>
      </c>
      <c r="W506" s="27">
        <v>64.200999999999993</v>
      </c>
      <c r="X506" s="88">
        <v>1.4304140967945072</v>
      </c>
      <c r="Y506" s="88">
        <v>1336.8147818206951</v>
      </c>
      <c r="Z506" s="187">
        <v>85.824845807670442</v>
      </c>
    </row>
    <row r="507" spans="1:26" ht="12.75" customHeight="1" x14ac:dyDescent="0.2">
      <c r="A507" s="186"/>
      <c r="B507" s="28">
        <v>502</v>
      </c>
      <c r="C507" s="15" t="s">
        <v>520</v>
      </c>
      <c r="D507" s="14" t="s">
        <v>521</v>
      </c>
      <c r="E507" s="101">
        <v>-5</v>
      </c>
      <c r="F507" s="102">
        <v>2.1100000000000001E-2</v>
      </c>
      <c r="G507" s="103">
        <f>F507*W507</f>
        <v>1.11619</v>
      </c>
      <c r="H507" s="104">
        <v>644</v>
      </c>
      <c r="I507" s="29" t="s">
        <v>541</v>
      </c>
      <c r="J507" s="29" t="s">
        <v>536</v>
      </c>
      <c r="K507" s="28">
        <v>20</v>
      </c>
      <c r="L507" s="28">
        <v>1984</v>
      </c>
      <c r="M507" s="72">
        <v>31.03</v>
      </c>
      <c r="N507" s="72">
        <v>2.4590000000000001</v>
      </c>
      <c r="O507" s="72">
        <v>4.5270000000000001</v>
      </c>
      <c r="P507" s="72">
        <v>0.14199999999999999</v>
      </c>
      <c r="Q507" s="72"/>
      <c r="R507" s="72">
        <v>23.901</v>
      </c>
      <c r="S507" s="72">
        <v>1066.95</v>
      </c>
      <c r="T507" s="72">
        <v>23.901</v>
      </c>
      <c r="U507" s="72">
        <v>1066.95</v>
      </c>
      <c r="V507" s="30">
        <f>T507/U507</f>
        <v>2.2401237171376352E-2</v>
      </c>
      <c r="W507" s="31">
        <v>52.9</v>
      </c>
      <c r="X507" s="90">
        <f>V507*W507</f>
        <v>1.185025446365809</v>
      </c>
      <c r="Y507" s="90">
        <f>V507*60*1000</f>
        <v>1344.0742302825811</v>
      </c>
      <c r="Z507" s="188">
        <f>Y507*W507/1000</f>
        <v>71.101526781948536</v>
      </c>
    </row>
    <row r="508" spans="1:26" ht="12.75" customHeight="1" x14ac:dyDescent="0.2">
      <c r="A508" s="186"/>
      <c r="B508" s="14">
        <v>503</v>
      </c>
      <c r="C508" s="114" t="s">
        <v>38</v>
      </c>
      <c r="D508" s="115" t="s">
        <v>39</v>
      </c>
      <c r="E508" s="116">
        <v>-6.1142857142857103</v>
      </c>
      <c r="F508" s="117">
        <v>2.0580000000000001E-2</v>
      </c>
      <c r="G508" s="118">
        <v>1.04</v>
      </c>
      <c r="H508" s="119">
        <v>674.8</v>
      </c>
      <c r="I508" s="15" t="s">
        <v>82</v>
      </c>
      <c r="J508" s="15"/>
      <c r="K508" s="14">
        <v>20</v>
      </c>
      <c r="L508" s="14">
        <v>1991</v>
      </c>
      <c r="M508" s="16">
        <v>29.827999999999999</v>
      </c>
      <c r="N508" s="16">
        <v>2.8142230000000001</v>
      </c>
      <c r="O508" s="16">
        <v>3.1825920000000001</v>
      </c>
      <c r="P508" s="16">
        <v>-0.26422200000000001</v>
      </c>
      <c r="Q508" s="16">
        <v>0</v>
      </c>
      <c r="R508" s="16">
        <v>24.095407000000002</v>
      </c>
      <c r="S508" s="16">
        <v>1071.33</v>
      </c>
      <c r="T508" s="16">
        <v>24.095407000000002</v>
      </c>
      <c r="U508" s="16">
        <v>1071.33</v>
      </c>
      <c r="V508" s="17">
        <v>2.2491115715979206E-2</v>
      </c>
      <c r="W508" s="18">
        <v>50.6</v>
      </c>
      <c r="X508" s="18">
        <v>1.1380504552285478</v>
      </c>
      <c r="Y508" s="18">
        <v>1349.4669429587523</v>
      </c>
      <c r="Z508" s="189">
        <v>68.283027313712864</v>
      </c>
    </row>
    <row r="509" spans="1:26" ht="12.75" customHeight="1" x14ac:dyDescent="0.2">
      <c r="A509" s="186"/>
      <c r="B509" s="14">
        <v>504</v>
      </c>
      <c r="C509" s="40" t="s">
        <v>147</v>
      </c>
      <c r="D509" s="97" t="s">
        <v>148</v>
      </c>
      <c r="E509" s="79">
        <v>-4.7</v>
      </c>
      <c r="F509" s="98">
        <v>1.8579999999999999E-2</v>
      </c>
      <c r="G509" s="99">
        <v>1.0646339999999999</v>
      </c>
      <c r="H509" s="100">
        <v>635.6</v>
      </c>
      <c r="I509" s="46" t="s">
        <v>167</v>
      </c>
      <c r="J509" s="46" t="s">
        <v>46</v>
      </c>
      <c r="K509" s="45">
        <v>31</v>
      </c>
      <c r="L509" s="45">
        <v>1985</v>
      </c>
      <c r="M509" s="43">
        <v>53.496499999999997</v>
      </c>
      <c r="N509" s="43">
        <v>6.3124000000000002</v>
      </c>
      <c r="O509" s="43">
        <v>3</v>
      </c>
      <c r="P509" s="43">
        <v>-0.28370000000000001</v>
      </c>
      <c r="Q509" s="43">
        <v>0</v>
      </c>
      <c r="R509" s="43">
        <v>44.467799999999997</v>
      </c>
      <c r="S509" s="43">
        <v>1968.55</v>
      </c>
      <c r="T509" s="43">
        <v>44.467799999999997</v>
      </c>
      <c r="U509" s="43">
        <v>1968.55</v>
      </c>
      <c r="V509" s="47">
        <v>2.2589113814736734E-2</v>
      </c>
      <c r="W509" s="27">
        <v>57.3</v>
      </c>
      <c r="X509" s="88">
        <v>1.2943562215844149</v>
      </c>
      <c r="Y509" s="88">
        <v>1355.3468288842041</v>
      </c>
      <c r="Z509" s="187">
        <v>77.661373295064905</v>
      </c>
    </row>
    <row r="510" spans="1:26" ht="12.75" customHeight="1" x14ac:dyDescent="0.2">
      <c r="A510" s="186"/>
      <c r="B510" s="45">
        <v>505</v>
      </c>
      <c r="C510" s="15" t="s">
        <v>1150</v>
      </c>
      <c r="D510" s="14" t="s">
        <v>1151</v>
      </c>
      <c r="E510" s="121">
        <v>-5.8</v>
      </c>
      <c r="F510" s="112"/>
      <c r="G510" s="14"/>
      <c r="H510" s="119">
        <v>641.6</v>
      </c>
      <c r="I510" s="122" t="s">
        <v>1135</v>
      </c>
      <c r="J510" s="123"/>
      <c r="K510" s="123">
        <v>75</v>
      </c>
      <c r="L510" s="123">
        <v>1983</v>
      </c>
      <c r="M510" s="124">
        <v>95.2</v>
      </c>
      <c r="N510" s="124">
        <v>4</v>
      </c>
      <c r="O510" s="124">
        <v>12</v>
      </c>
      <c r="P510" s="124"/>
      <c r="Q510" s="124"/>
      <c r="R510" s="124">
        <v>79.2</v>
      </c>
      <c r="S510" s="124">
        <v>3467.27</v>
      </c>
      <c r="T510" s="124">
        <v>79.2</v>
      </c>
      <c r="U510" s="124">
        <v>3467.27</v>
      </c>
      <c r="V510" s="125">
        <v>2.2842178428561954E-2</v>
      </c>
      <c r="W510" s="126">
        <v>73.099999999999994</v>
      </c>
      <c r="X510" s="126">
        <v>1.6697632431278788</v>
      </c>
      <c r="Y510" s="126">
        <v>1370.5307057137172</v>
      </c>
      <c r="Z510" s="190">
        <v>100.18579458767272</v>
      </c>
    </row>
    <row r="511" spans="1:26" ht="12.75" customHeight="1" x14ac:dyDescent="0.2">
      <c r="A511" s="186"/>
      <c r="B511" s="28">
        <v>506</v>
      </c>
      <c r="C511" s="114" t="s">
        <v>38</v>
      </c>
      <c r="D511" s="115" t="s">
        <v>39</v>
      </c>
      <c r="E511" s="116">
        <v>-6.1142857142857103</v>
      </c>
      <c r="F511" s="117">
        <v>2.0580000000000001E-2</v>
      </c>
      <c r="G511" s="118">
        <v>1.04</v>
      </c>
      <c r="H511" s="119">
        <v>674.8</v>
      </c>
      <c r="I511" s="15" t="s">
        <v>80</v>
      </c>
      <c r="J511" s="15"/>
      <c r="K511" s="14">
        <v>59</v>
      </c>
      <c r="L511" s="14">
        <v>1964</v>
      </c>
      <c r="M511" s="16">
        <v>78.42</v>
      </c>
      <c r="N511" s="16">
        <v>5.9256279999999997</v>
      </c>
      <c r="O511" s="16">
        <v>11.954040000000001</v>
      </c>
      <c r="P511" s="16">
        <v>-0.11162999999999999</v>
      </c>
      <c r="Q511" s="16">
        <v>0</v>
      </c>
      <c r="R511" s="16">
        <v>60.651961</v>
      </c>
      <c r="S511" s="16">
        <v>2642.27</v>
      </c>
      <c r="T511" s="16">
        <v>60.651961</v>
      </c>
      <c r="U511" s="16">
        <v>2642.27</v>
      </c>
      <c r="V511" s="17">
        <v>2.2954490267837881E-2</v>
      </c>
      <c r="W511" s="18">
        <v>50.6</v>
      </c>
      <c r="X511" s="18">
        <v>1.1614972075525969</v>
      </c>
      <c r="Y511" s="18">
        <v>1377.2694160702729</v>
      </c>
      <c r="Z511" s="189">
        <v>69.689832453155802</v>
      </c>
    </row>
    <row r="512" spans="1:26" ht="12.75" customHeight="1" x14ac:dyDescent="0.2">
      <c r="A512" s="186"/>
      <c r="B512" s="14">
        <v>507</v>
      </c>
      <c r="C512" s="114" t="s">
        <v>38</v>
      </c>
      <c r="D512" s="115" t="s">
        <v>39</v>
      </c>
      <c r="E512" s="116">
        <v>-6.1142857142857103</v>
      </c>
      <c r="F512" s="117">
        <v>2.0580000000000001E-2</v>
      </c>
      <c r="G512" s="118">
        <v>1.04</v>
      </c>
      <c r="H512" s="119">
        <v>674.8</v>
      </c>
      <c r="I512" s="15" t="s">
        <v>84</v>
      </c>
      <c r="J512" s="15"/>
      <c r="K512" s="14">
        <v>72</v>
      </c>
      <c r="L512" s="14">
        <v>1989</v>
      </c>
      <c r="M512" s="16">
        <v>119.14100000000001</v>
      </c>
      <c r="N512" s="16">
        <v>8.8464969999999994</v>
      </c>
      <c r="O512" s="16">
        <v>14.334768</v>
      </c>
      <c r="P512" s="16">
        <v>-0.73749699999999996</v>
      </c>
      <c r="Q512" s="16">
        <v>0</v>
      </c>
      <c r="R512" s="16">
        <v>96.697220999999999</v>
      </c>
      <c r="S512" s="16">
        <v>4195.87</v>
      </c>
      <c r="T512" s="16">
        <v>96.697220999999999</v>
      </c>
      <c r="U512" s="16">
        <v>4195.87</v>
      </c>
      <c r="V512" s="17">
        <v>2.3045809569886579E-2</v>
      </c>
      <c r="W512" s="18">
        <v>50.6</v>
      </c>
      <c r="X512" s="18">
        <v>1.1661179642362609</v>
      </c>
      <c r="Y512" s="18">
        <v>1382.7485741931948</v>
      </c>
      <c r="Z512" s="189">
        <v>69.967077854175656</v>
      </c>
    </row>
    <row r="513" spans="1:26" ht="12.75" customHeight="1" x14ac:dyDescent="0.2">
      <c r="A513" s="186"/>
      <c r="B513" s="14">
        <v>508</v>
      </c>
      <c r="C513" s="15" t="s">
        <v>520</v>
      </c>
      <c r="D513" s="14" t="s">
        <v>521</v>
      </c>
      <c r="E513" s="101">
        <v>-5</v>
      </c>
      <c r="F513" s="102">
        <v>2.1100000000000001E-2</v>
      </c>
      <c r="G513" s="103">
        <f>F513*W513</f>
        <v>1.11619</v>
      </c>
      <c r="H513" s="104">
        <v>644</v>
      </c>
      <c r="I513" s="29" t="s">
        <v>538</v>
      </c>
      <c r="J513" s="29" t="s">
        <v>536</v>
      </c>
      <c r="K513" s="28">
        <v>20</v>
      </c>
      <c r="L513" s="28">
        <v>1990</v>
      </c>
      <c r="M513" s="72">
        <v>30.728000000000002</v>
      </c>
      <c r="N513" s="72">
        <v>1.508</v>
      </c>
      <c r="O513" s="72">
        <v>4.4160000000000004</v>
      </c>
      <c r="P513" s="72">
        <v>-4.4999999999999998E-2</v>
      </c>
      <c r="Q513" s="72"/>
      <c r="R513" s="72">
        <v>24.847000000000001</v>
      </c>
      <c r="S513" s="72">
        <v>1068.05</v>
      </c>
      <c r="T513" s="72">
        <v>24.847000000000001</v>
      </c>
      <c r="U513" s="72">
        <v>1068.05</v>
      </c>
      <c r="V513" s="30">
        <f>T513/U513</f>
        <v>2.3263892139881094E-2</v>
      </c>
      <c r="W513" s="31">
        <v>52.9</v>
      </c>
      <c r="X513" s="90">
        <f>V513*W513</f>
        <v>1.2306598941997098</v>
      </c>
      <c r="Y513" s="90">
        <f>V513*60*1000</f>
        <v>1395.8335283928657</v>
      </c>
      <c r="Z513" s="188">
        <f>Y513*W513/1000</f>
        <v>73.839593651982597</v>
      </c>
    </row>
    <row r="514" spans="1:26" ht="12.75" customHeight="1" x14ac:dyDescent="0.2">
      <c r="A514" s="186"/>
      <c r="B514" s="45">
        <v>509</v>
      </c>
      <c r="C514" s="114" t="s">
        <v>38</v>
      </c>
      <c r="D514" s="115" t="s">
        <v>39</v>
      </c>
      <c r="E514" s="116">
        <v>-6.1142857142857103</v>
      </c>
      <c r="F514" s="117">
        <v>2.0580000000000001E-2</v>
      </c>
      <c r="G514" s="118">
        <v>1.04</v>
      </c>
      <c r="H514" s="119">
        <v>674.8</v>
      </c>
      <c r="I514" s="15" t="s">
        <v>86</v>
      </c>
      <c r="J514" s="15"/>
      <c r="K514" s="14">
        <v>71</v>
      </c>
      <c r="L514" s="14">
        <v>1985</v>
      </c>
      <c r="M514" s="16">
        <v>127.82599999999999</v>
      </c>
      <c r="N514" s="16">
        <v>8.2218879999999999</v>
      </c>
      <c r="O514" s="16">
        <v>17.725680000000001</v>
      </c>
      <c r="P514" s="16">
        <v>0.142119</v>
      </c>
      <c r="Q514" s="16">
        <v>0</v>
      </c>
      <c r="R514" s="16">
        <v>101.73632499999999</v>
      </c>
      <c r="S514" s="16">
        <v>4324.5</v>
      </c>
      <c r="T514" s="16">
        <v>101.73632499999999</v>
      </c>
      <c r="U514" s="16">
        <v>4324.5</v>
      </c>
      <c r="V514" s="17">
        <v>2.3525569429991906E-2</v>
      </c>
      <c r="W514" s="18">
        <v>50.6</v>
      </c>
      <c r="X514" s="18">
        <v>1.1903938131575904</v>
      </c>
      <c r="Y514" s="18">
        <v>1411.5341657995143</v>
      </c>
      <c r="Z514" s="189">
        <v>71.423628789455421</v>
      </c>
    </row>
    <row r="515" spans="1:26" ht="12.75" customHeight="1" x14ac:dyDescent="0.2">
      <c r="A515" s="186"/>
      <c r="B515" s="28">
        <v>510</v>
      </c>
      <c r="C515" s="114" t="s">
        <v>38</v>
      </c>
      <c r="D515" s="115" t="s">
        <v>39</v>
      </c>
      <c r="E515" s="116">
        <v>-6.1142857142857103</v>
      </c>
      <c r="F515" s="117">
        <v>2.0580000000000001E-2</v>
      </c>
      <c r="G515" s="118">
        <v>1.04</v>
      </c>
      <c r="H515" s="119">
        <v>674.8</v>
      </c>
      <c r="I515" s="15" t="s">
        <v>81</v>
      </c>
      <c r="J515" s="15"/>
      <c r="K515" s="14">
        <v>32</v>
      </c>
      <c r="L515" s="14">
        <v>1986</v>
      </c>
      <c r="M515" s="16">
        <v>57.758000000000003</v>
      </c>
      <c r="N515" s="16">
        <v>4.6018790000000003</v>
      </c>
      <c r="O515" s="16">
        <v>7.569242</v>
      </c>
      <c r="P515" s="16">
        <v>0</v>
      </c>
      <c r="Q515" s="16">
        <v>0</v>
      </c>
      <c r="R515" s="16">
        <v>45.649754999999999</v>
      </c>
      <c r="S515" s="16">
        <v>1927.93</v>
      </c>
      <c r="T515" s="16">
        <v>45.649754999999999</v>
      </c>
      <c r="U515" s="16">
        <v>1927.93</v>
      </c>
      <c r="V515" s="17">
        <v>2.3678118500153014E-2</v>
      </c>
      <c r="W515" s="18">
        <v>50.6</v>
      </c>
      <c r="X515" s="18">
        <v>1.1981127961077425</v>
      </c>
      <c r="Y515" s="18">
        <v>1420.687110009181</v>
      </c>
      <c r="Z515" s="189">
        <v>71.886767766464558</v>
      </c>
    </row>
    <row r="516" spans="1:26" ht="12.75" customHeight="1" x14ac:dyDescent="0.2">
      <c r="A516" s="186"/>
      <c r="B516" s="14">
        <v>511</v>
      </c>
      <c r="C516" s="40" t="s">
        <v>147</v>
      </c>
      <c r="D516" s="97" t="s">
        <v>148</v>
      </c>
      <c r="E516" s="79">
        <v>-4.7</v>
      </c>
      <c r="F516" s="98">
        <v>1.8579999999999999E-2</v>
      </c>
      <c r="G516" s="99">
        <v>1.0646339999999999</v>
      </c>
      <c r="H516" s="100">
        <v>635.6</v>
      </c>
      <c r="I516" s="46" t="s">
        <v>168</v>
      </c>
      <c r="J516" s="46" t="s">
        <v>46</v>
      </c>
      <c r="K516" s="45">
        <v>7</v>
      </c>
      <c r="L516" s="45">
        <v>1934</v>
      </c>
      <c r="M516" s="43">
        <v>12.67</v>
      </c>
      <c r="N516" s="43">
        <v>0.63700000000000001</v>
      </c>
      <c r="O516" s="43">
        <v>7.0000000000000007E-2</v>
      </c>
      <c r="P516" s="43">
        <v>-9.6500000000000002E-2</v>
      </c>
      <c r="Q516" s="43">
        <v>0</v>
      </c>
      <c r="R516" s="43">
        <v>12.0595</v>
      </c>
      <c r="S516" s="43">
        <v>507.56</v>
      </c>
      <c r="T516" s="43">
        <v>12.0595</v>
      </c>
      <c r="U516" s="43">
        <v>507.56</v>
      </c>
      <c r="V516" s="47">
        <v>2.3759752541571439E-2</v>
      </c>
      <c r="W516" s="27">
        <v>57.3</v>
      </c>
      <c r="X516" s="88">
        <v>1.3614338206320433</v>
      </c>
      <c r="Y516" s="88">
        <v>1425.5851524942864</v>
      </c>
      <c r="Z516" s="187">
        <v>81.686029237922597</v>
      </c>
    </row>
    <row r="517" spans="1:26" ht="12.75" customHeight="1" x14ac:dyDescent="0.2">
      <c r="A517" s="186"/>
      <c r="B517" s="14">
        <v>512</v>
      </c>
      <c r="C517" s="114" t="s">
        <v>38</v>
      </c>
      <c r="D517" s="115" t="s">
        <v>39</v>
      </c>
      <c r="E517" s="116">
        <v>-6.1142857142857103</v>
      </c>
      <c r="F517" s="117">
        <v>2.0580000000000001E-2</v>
      </c>
      <c r="G517" s="118">
        <v>1.04</v>
      </c>
      <c r="H517" s="119">
        <v>674.8</v>
      </c>
      <c r="I517" s="15" t="s">
        <v>83</v>
      </c>
      <c r="J517" s="15"/>
      <c r="K517" s="14">
        <v>88</v>
      </c>
      <c r="L517" s="14">
        <v>1986</v>
      </c>
      <c r="M517" s="16">
        <v>156.52699999999999</v>
      </c>
      <c r="N517" s="16">
        <v>12.425876000000001</v>
      </c>
      <c r="O517" s="16">
        <v>19.489345</v>
      </c>
      <c r="P517" s="16">
        <v>-8.3872000000000002E-2</v>
      </c>
      <c r="Q517" s="16">
        <v>0</v>
      </c>
      <c r="R517" s="16">
        <v>124.695674</v>
      </c>
      <c r="S517" s="16">
        <v>5195.53</v>
      </c>
      <c r="T517" s="16">
        <v>124.695674</v>
      </c>
      <c r="U517" s="16">
        <v>5195.53</v>
      </c>
      <c r="V517" s="17">
        <v>2.4000568565670875E-2</v>
      </c>
      <c r="W517" s="18">
        <v>50.6</v>
      </c>
      <c r="X517" s="18">
        <v>1.2144287694229463</v>
      </c>
      <c r="Y517" s="18">
        <v>1440.0341139402524</v>
      </c>
      <c r="Z517" s="189">
        <v>72.865726165376785</v>
      </c>
    </row>
    <row r="518" spans="1:26" ht="12.75" customHeight="1" x14ac:dyDescent="0.2">
      <c r="A518" s="186"/>
      <c r="B518" s="45">
        <v>513</v>
      </c>
      <c r="C518" s="110" t="s">
        <v>231</v>
      </c>
      <c r="D518" s="111" t="s">
        <v>232</v>
      </c>
      <c r="E518" s="16">
        <v>-6.5</v>
      </c>
      <c r="F518" s="112">
        <v>1.771E-2</v>
      </c>
      <c r="G518" s="103">
        <f>F518*W518</f>
        <v>1.0218670000000001</v>
      </c>
      <c r="H518" s="104">
        <v>686</v>
      </c>
      <c r="I518" s="34" t="s">
        <v>256</v>
      </c>
      <c r="J518" s="35"/>
      <c r="K518" s="36">
        <v>18</v>
      </c>
      <c r="L518" s="37" t="s">
        <v>58</v>
      </c>
      <c r="M518" s="74">
        <v>27.73</v>
      </c>
      <c r="N518" s="74">
        <v>1.25</v>
      </c>
      <c r="O518" s="74">
        <v>3.05</v>
      </c>
      <c r="P518" s="74">
        <v>0.03</v>
      </c>
      <c r="Q518" s="74">
        <v>4.2138</v>
      </c>
      <c r="R518" s="72">
        <v>19.190000000000001</v>
      </c>
      <c r="S518" s="76">
        <v>946.37</v>
      </c>
      <c r="T518" s="74">
        <v>23.41</v>
      </c>
      <c r="U518" s="76">
        <v>946.37</v>
      </c>
      <c r="V518" s="38">
        <f>T518/U518</f>
        <v>2.4736625210012998E-2</v>
      </c>
      <c r="W518" s="31">
        <v>57.7</v>
      </c>
      <c r="X518" s="90">
        <f>V518*W518</f>
        <v>1.4273032746177501</v>
      </c>
      <c r="Y518" s="90">
        <f>V518*60*1000</f>
        <v>1484.1975126007799</v>
      </c>
      <c r="Z518" s="188">
        <f>Y518*W518/1000</f>
        <v>85.638196477065009</v>
      </c>
    </row>
    <row r="519" spans="1:26" ht="12.75" customHeight="1" x14ac:dyDescent="0.2">
      <c r="A519" s="186"/>
      <c r="B519" s="28">
        <v>514</v>
      </c>
      <c r="C519" s="114" t="s">
        <v>38</v>
      </c>
      <c r="D519" s="115" t="s">
        <v>39</v>
      </c>
      <c r="E519" s="116">
        <v>-6.1142857142857103</v>
      </c>
      <c r="F519" s="117">
        <v>2.0580000000000001E-2</v>
      </c>
      <c r="G519" s="118">
        <v>1.04</v>
      </c>
      <c r="H519" s="119">
        <v>674.8</v>
      </c>
      <c r="I519" s="15" t="s">
        <v>85</v>
      </c>
      <c r="J519" s="15"/>
      <c r="K519" s="14">
        <v>36</v>
      </c>
      <c r="L519" s="14">
        <v>1986</v>
      </c>
      <c r="M519" s="16">
        <v>61.982999999999997</v>
      </c>
      <c r="N519" s="16">
        <v>3.5841069999999999</v>
      </c>
      <c r="O519" s="16">
        <v>7.9971370000000004</v>
      </c>
      <c r="P519" s="16">
        <v>0.393901</v>
      </c>
      <c r="Q519" s="16">
        <v>0</v>
      </c>
      <c r="R519" s="16">
        <v>50.007862000000003</v>
      </c>
      <c r="S519" s="16">
        <v>1988.92</v>
      </c>
      <c r="T519" s="16">
        <v>50.007862000000003</v>
      </c>
      <c r="U519" s="16">
        <v>1988.92</v>
      </c>
      <c r="V519" s="17">
        <v>2.5143224463527944E-2</v>
      </c>
      <c r="W519" s="18">
        <v>50.6</v>
      </c>
      <c r="X519" s="18">
        <v>1.272247157854514</v>
      </c>
      <c r="Y519" s="18">
        <v>1508.5934678116766</v>
      </c>
      <c r="Z519" s="189">
        <v>76.334829471270851</v>
      </c>
    </row>
    <row r="520" spans="1:26" ht="12.75" customHeight="1" x14ac:dyDescent="0.2">
      <c r="A520" s="186"/>
      <c r="B520" s="14">
        <v>515</v>
      </c>
      <c r="C520" s="114" t="s">
        <v>38</v>
      </c>
      <c r="D520" s="115" t="s">
        <v>39</v>
      </c>
      <c r="E520" s="116">
        <v>-6.1142857142857103</v>
      </c>
      <c r="F520" s="117">
        <v>2.0580000000000001E-2</v>
      </c>
      <c r="G520" s="118">
        <v>1.04</v>
      </c>
      <c r="H520" s="119">
        <v>674.8</v>
      </c>
      <c r="I520" s="15" t="s">
        <v>88</v>
      </c>
      <c r="J520" s="15"/>
      <c r="K520" s="14">
        <v>22</v>
      </c>
      <c r="L520" s="14">
        <v>1981</v>
      </c>
      <c r="M520" s="16">
        <v>37.447000000000003</v>
      </c>
      <c r="N520" s="16">
        <v>3.6568659999999999</v>
      </c>
      <c r="O520" s="16">
        <v>4.1116330000000003</v>
      </c>
      <c r="P520" s="16">
        <v>-0.18886500000000001</v>
      </c>
      <c r="Q520" s="16">
        <v>0</v>
      </c>
      <c r="R520" s="16">
        <v>29.867367000000002</v>
      </c>
      <c r="S520" s="16">
        <v>1167.51</v>
      </c>
      <c r="T520" s="16">
        <v>29.867367000000002</v>
      </c>
      <c r="U520" s="16">
        <v>1167.51</v>
      </c>
      <c r="V520" s="17">
        <v>2.558210807616209E-2</v>
      </c>
      <c r="W520" s="18">
        <v>50.6</v>
      </c>
      <c r="X520" s="18">
        <v>1.2944546686538019</v>
      </c>
      <c r="Y520" s="18">
        <v>1534.9264845697255</v>
      </c>
      <c r="Z520" s="189">
        <v>77.667280119228124</v>
      </c>
    </row>
    <row r="521" spans="1:26" ht="12.75" customHeight="1" x14ac:dyDescent="0.2">
      <c r="A521" s="186"/>
      <c r="B521" s="14">
        <v>516</v>
      </c>
      <c r="C521" s="40" t="s">
        <v>729</v>
      </c>
      <c r="D521" s="97" t="s">
        <v>730</v>
      </c>
      <c r="E521" s="79">
        <v>-6.2</v>
      </c>
      <c r="F521" s="98">
        <v>1.8950000000000002E-2</v>
      </c>
      <c r="G521" s="120">
        <v>1.19</v>
      </c>
      <c r="H521" s="100">
        <v>677.6</v>
      </c>
      <c r="I521" s="40" t="s">
        <v>752</v>
      </c>
      <c r="J521" s="97" t="s">
        <v>47</v>
      </c>
      <c r="K521" s="97">
        <v>30</v>
      </c>
      <c r="L521" s="97">
        <v>1992</v>
      </c>
      <c r="M521" s="43">
        <v>48.29</v>
      </c>
      <c r="N521" s="43">
        <v>4.4173400000000003</v>
      </c>
      <c r="O521" s="43">
        <v>3.6449669999999998</v>
      </c>
      <c r="P521" s="43">
        <v>-1.2043379999999999</v>
      </c>
      <c r="Q521" s="43">
        <v>7.4577669999999996</v>
      </c>
      <c r="R521" s="43">
        <v>33.974269999999997</v>
      </c>
      <c r="S521" s="78">
        <v>1519.17</v>
      </c>
      <c r="T521" s="43">
        <v>41.432036999999994</v>
      </c>
      <c r="U521" s="78">
        <v>1583.28</v>
      </c>
      <c r="V521" s="47">
        <v>2.6168483780506287E-2</v>
      </c>
      <c r="W521" s="27">
        <v>62.783999999999999</v>
      </c>
      <c r="X521" s="88">
        <v>1.6429620856753067</v>
      </c>
      <c r="Y521" s="88">
        <v>1570.1090268303772</v>
      </c>
      <c r="Z521" s="187">
        <v>98.577725140518396</v>
      </c>
    </row>
    <row r="522" spans="1:26" ht="12.75" customHeight="1" thickBot="1" x14ac:dyDescent="0.25">
      <c r="A522" s="191"/>
      <c r="B522" s="285">
        <v>517</v>
      </c>
      <c r="C522" s="193" t="s">
        <v>38</v>
      </c>
      <c r="D522" s="194" t="s">
        <v>39</v>
      </c>
      <c r="E522" s="195">
        <v>-6.1142857142857103</v>
      </c>
      <c r="F522" s="196">
        <v>2.0580000000000001E-2</v>
      </c>
      <c r="G522" s="197">
        <v>1.04</v>
      </c>
      <c r="H522" s="198">
        <v>674.8</v>
      </c>
      <c r="I522" s="199" t="s">
        <v>89</v>
      </c>
      <c r="J522" s="199"/>
      <c r="K522" s="192">
        <v>31</v>
      </c>
      <c r="L522" s="192">
        <v>1986</v>
      </c>
      <c r="M522" s="200">
        <v>58.588000000000001</v>
      </c>
      <c r="N522" s="200">
        <v>3.9322189999999999</v>
      </c>
      <c r="O522" s="200">
        <v>5.5025029999999999</v>
      </c>
      <c r="P522" s="200">
        <v>0.147782</v>
      </c>
      <c r="Q522" s="200">
        <v>0</v>
      </c>
      <c r="R522" s="200">
        <v>49.005496000000001</v>
      </c>
      <c r="S522" s="200">
        <v>1870.28</v>
      </c>
      <c r="T522" s="200">
        <v>49.005496000000001</v>
      </c>
      <c r="U522" s="200">
        <v>1870.28</v>
      </c>
      <c r="V522" s="201">
        <v>2.6202224265885324E-2</v>
      </c>
      <c r="W522" s="202">
        <v>50.6</v>
      </c>
      <c r="X522" s="202">
        <v>1.3258325478537973</v>
      </c>
      <c r="Y522" s="202">
        <v>1572.1334559531194</v>
      </c>
      <c r="Z522" s="203">
        <v>79.549952871227845</v>
      </c>
    </row>
    <row r="523" spans="1:26" ht="11.25" customHeight="1" x14ac:dyDescent="0.2">
      <c r="A523" s="286" t="s">
        <v>1156</v>
      </c>
      <c r="B523" s="287">
        <v>518</v>
      </c>
      <c r="C523" s="288" t="s">
        <v>813</v>
      </c>
      <c r="D523" s="289" t="s">
        <v>814</v>
      </c>
      <c r="E523" s="290">
        <v>-6.5</v>
      </c>
      <c r="F523" s="291">
        <v>2.14617E-2</v>
      </c>
      <c r="G523" s="292">
        <v>1.27</v>
      </c>
      <c r="H523" s="293">
        <v>686</v>
      </c>
      <c r="I523" s="294" t="s">
        <v>826</v>
      </c>
      <c r="J523" s="295" t="s">
        <v>827</v>
      </c>
      <c r="K523" s="296">
        <v>40</v>
      </c>
      <c r="L523" s="296">
        <v>1975</v>
      </c>
      <c r="M523" s="297">
        <f>SUM(N523+O523+P523+Q523+R523)</f>
        <v>37.800000000000004</v>
      </c>
      <c r="N523" s="297">
        <v>2.5</v>
      </c>
      <c r="O523" s="297">
        <v>7.4</v>
      </c>
      <c r="P523" s="297">
        <v>-0.7</v>
      </c>
      <c r="Q523" s="297"/>
      <c r="R523" s="297">
        <v>28.6</v>
      </c>
      <c r="S523" s="298">
        <v>2260.9299999999998</v>
      </c>
      <c r="T523" s="297">
        <v>28.6</v>
      </c>
      <c r="U523" s="298">
        <v>2260.9</v>
      </c>
      <c r="V523" s="299">
        <f>T523/U523</f>
        <v>1.2649829713830775E-2</v>
      </c>
      <c r="W523" s="300">
        <v>59.405000000000001</v>
      </c>
      <c r="X523" s="301">
        <f>V523*W523</f>
        <v>0.75146313415011723</v>
      </c>
      <c r="Y523" s="301">
        <f>V523*60*1000</f>
        <v>758.98978282984649</v>
      </c>
      <c r="Z523" s="302">
        <f>Y523*W523/1000</f>
        <v>45.087788049007031</v>
      </c>
    </row>
    <row r="524" spans="1:26" ht="12.75" customHeight="1" x14ac:dyDescent="0.2">
      <c r="A524" s="303"/>
      <c r="B524" s="19">
        <v>519</v>
      </c>
      <c r="C524" s="131" t="s">
        <v>878</v>
      </c>
      <c r="D524" s="132" t="s">
        <v>879</v>
      </c>
      <c r="E524" s="80">
        <v>-6.1</v>
      </c>
      <c r="F524" s="133">
        <v>1.7999999999999999E-2</v>
      </c>
      <c r="G524" s="134">
        <v>1.274</v>
      </c>
      <c r="H524" s="135">
        <v>646.79999999999995</v>
      </c>
      <c r="I524" s="42" t="s">
        <v>897</v>
      </c>
      <c r="J524" s="42" t="s">
        <v>47</v>
      </c>
      <c r="K524" s="65">
        <v>20</v>
      </c>
      <c r="L524" s="65">
        <v>1975</v>
      </c>
      <c r="M524" s="68">
        <v>20.85</v>
      </c>
      <c r="N524" s="68">
        <v>2.1</v>
      </c>
      <c r="O524" s="68">
        <v>3.09</v>
      </c>
      <c r="P524" s="68">
        <v>-0.36</v>
      </c>
      <c r="Q524" s="68"/>
      <c r="R524" s="68">
        <v>16.02</v>
      </c>
      <c r="S524" s="68">
        <v>1032.8900000000001</v>
      </c>
      <c r="T524" s="68">
        <v>16.02</v>
      </c>
      <c r="U524" s="68">
        <v>1032.8900000000001</v>
      </c>
      <c r="V524" s="48">
        <v>1.550988004530976E-2</v>
      </c>
      <c r="W524" s="66">
        <v>70.959999999999994</v>
      </c>
      <c r="X524" s="89">
        <v>1.1005810880151805</v>
      </c>
      <c r="Y524" s="89">
        <v>930.59280271858563</v>
      </c>
      <c r="Z524" s="304">
        <v>66.034865280910836</v>
      </c>
    </row>
    <row r="525" spans="1:26" ht="12.75" customHeight="1" x14ac:dyDescent="0.2">
      <c r="A525" s="303"/>
      <c r="B525" s="19">
        <v>520</v>
      </c>
      <c r="C525" s="131" t="s">
        <v>570</v>
      </c>
      <c r="D525" s="132" t="s">
        <v>571</v>
      </c>
      <c r="E525" s="136">
        <v>-5.8</v>
      </c>
      <c r="F525" s="133">
        <v>1.9769999999999999E-2</v>
      </c>
      <c r="G525" s="134">
        <v>1.2801075</v>
      </c>
      <c r="H525" s="137">
        <v>666.4</v>
      </c>
      <c r="I525" s="42" t="s">
        <v>577</v>
      </c>
      <c r="J525" s="42" t="s">
        <v>47</v>
      </c>
      <c r="K525" s="65">
        <v>55</v>
      </c>
      <c r="L525" s="65" t="s">
        <v>573</v>
      </c>
      <c r="M525" s="68">
        <v>59.772000000000006</v>
      </c>
      <c r="N525" s="68">
        <v>4.9829999999999997</v>
      </c>
      <c r="O525" s="68">
        <v>10.170999999999999</v>
      </c>
      <c r="P525" s="68">
        <v>0.16800000000000001</v>
      </c>
      <c r="Q525" s="68"/>
      <c r="R525" s="68">
        <v>44.45</v>
      </c>
      <c r="S525" s="68">
        <v>2785.31</v>
      </c>
      <c r="T525" s="68">
        <v>44.45</v>
      </c>
      <c r="U525" s="68">
        <v>2785.31</v>
      </c>
      <c r="V525" s="48">
        <v>1.595872631771688E-2</v>
      </c>
      <c r="W525" s="66">
        <v>64.75</v>
      </c>
      <c r="X525" s="89">
        <v>1.033327529072168</v>
      </c>
      <c r="Y525" s="89">
        <v>957.52357906301279</v>
      </c>
      <c r="Z525" s="304">
        <v>61.999651744330073</v>
      </c>
    </row>
    <row r="526" spans="1:26" ht="12.75" customHeight="1" x14ac:dyDescent="0.2">
      <c r="A526" s="303"/>
      <c r="B526" s="65">
        <v>521</v>
      </c>
      <c r="C526" s="131" t="s">
        <v>878</v>
      </c>
      <c r="D526" s="132" t="s">
        <v>879</v>
      </c>
      <c r="E526" s="80">
        <v>-6.1</v>
      </c>
      <c r="F526" s="133">
        <v>1.7999999999999999E-2</v>
      </c>
      <c r="G526" s="134">
        <v>1.274</v>
      </c>
      <c r="H526" s="135">
        <v>646.79999999999995</v>
      </c>
      <c r="I526" s="42" t="s">
        <v>898</v>
      </c>
      <c r="J526" s="42" t="s">
        <v>47</v>
      </c>
      <c r="K526" s="65">
        <v>30</v>
      </c>
      <c r="L526" s="65">
        <v>1990</v>
      </c>
      <c r="M526" s="68">
        <v>34.35</v>
      </c>
      <c r="N526" s="68">
        <v>3</v>
      </c>
      <c r="O526" s="68">
        <v>6.24</v>
      </c>
      <c r="P526" s="68">
        <v>0</v>
      </c>
      <c r="Q526" s="68"/>
      <c r="R526" s="68">
        <v>25.1</v>
      </c>
      <c r="S526" s="68">
        <v>1563.68</v>
      </c>
      <c r="T526" s="68">
        <v>25.1</v>
      </c>
      <c r="U526" s="68">
        <v>1563.68</v>
      </c>
      <c r="V526" s="48">
        <v>1.6051877622019851E-2</v>
      </c>
      <c r="W526" s="66">
        <v>70.959999999999994</v>
      </c>
      <c r="X526" s="89">
        <v>1.1390412360585285</v>
      </c>
      <c r="Y526" s="89">
        <v>963.11265732119114</v>
      </c>
      <c r="Z526" s="304">
        <v>68.34247416351171</v>
      </c>
    </row>
    <row r="527" spans="1:26" ht="12.75" customHeight="1" x14ac:dyDescent="0.2">
      <c r="A527" s="303"/>
      <c r="B527" s="51">
        <v>522</v>
      </c>
      <c r="C527" s="131" t="s">
        <v>878</v>
      </c>
      <c r="D527" s="132" t="s">
        <v>879</v>
      </c>
      <c r="E527" s="80">
        <v>-6.1</v>
      </c>
      <c r="F527" s="133">
        <v>1.7999999999999999E-2</v>
      </c>
      <c r="G527" s="134">
        <v>1.274</v>
      </c>
      <c r="H527" s="135">
        <v>646.79999999999995</v>
      </c>
      <c r="I527" s="42" t="s">
        <v>895</v>
      </c>
      <c r="J527" s="42" t="s">
        <v>47</v>
      </c>
      <c r="K527" s="65">
        <v>32</v>
      </c>
      <c r="L527" s="65">
        <v>1980</v>
      </c>
      <c r="M527" s="68">
        <v>36.323</v>
      </c>
      <c r="N527" s="68">
        <v>2.83</v>
      </c>
      <c r="O527" s="68">
        <v>4.6399999999999997</v>
      </c>
      <c r="P527" s="68">
        <v>-0.18</v>
      </c>
      <c r="Q527" s="68"/>
      <c r="R527" s="68">
        <v>29.03</v>
      </c>
      <c r="S527" s="68">
        <v>1796.48</v>
      </c>
      <c r="T527" s="68">
        <v>29.03</v>
      </c>
      <c r="U527" s="68">
        <v>1796.48</v>
      </c>
      <c r="V527" s="48">
        <v>1.6159378339864625E-2</v>
      </c>
      <c r="W527" s="66">
        <v>70.959999999999994</v>
      </c>
      <c r="X527" s="89">
        <v>1.1466694869967937</v>
      </c>
      <c r="Y527" s="89">
        <v>969.56270039187746</v>
      </c>
      <c r="Z527" s="304">
        <v>68.800169219807614</v>
      </c>
    </row>
    <row r="528" spans="1:26" ht="12.75" customHeight="1" x14ac:dyDescent="0.2">
      <c r="A528" s="303"/>
      <c r="B528" s="19">
        <v>523</v>
      </c>
      <c r="C528" s="131" t="s">
        <v>601</v>
      </c>
      <c r="D528" s="132" t="s">
        <v>602</v>
      </c>
      <c r="E528" s="80">
        <v>-4.5999999999999996</v>
      </c>
      <c r="F528" s="133">
        <v>1.4E-2</v>
      </c>
      <c r="G528" s="134">
        <v>9.0579999999999994E-2</v>
      </c>
      <c r="H528" s="135">
        <v>632.79999999999995</v>
      </c>
      <c r="I528" s="42" t="s">
        <v>632</v>
      </c>
      <c r="J528" s="42" t="s">
        <v>604</v>
      </c>
      <c r="K528" s="65">
        <v>20</v>
      </c>
      <c r="L528" s="65">
        <v>1985</v>
      </c>
      <c r="M528" s="68">
        <v>20.799999999999997</v>
      </c>
      <c r="N528" s="68">
        <v>2</v>
      </c>
      <c r="O528" s="68">
        <v>3</v>
      </c>
      <c r="P528" s="68">
        <v>-0.4</v>
      </c>
      <c r="Q528" s="68">
        <v>4.5</v>
      </c>
      <c r="R528" s="68">
        <v>11.7</v>
      </c>
      <c r="S528" s="68">
        <v>1056.8699999999999</v>
      </c>
      <c r="T528" s="68">
        <v>16.2</v>
      </c>
      <c r="U528" s="68">
        <v>978.61</v>
      </c>
      <c r="V528" s="48">
        <v>1.6554092028489387E-2</v>
      </c>
      <c r="W528" s="66">
        <v>64.7</v>
      </c>
      <c r="X528" s="89">
        <f>V528*W528</f>
        <v>1.0710497542432633</v>
      </c>
      <c r="Y528" s="89">
        <v>993.24552170936317</v>
      </c>
      <c r="Z528" s="304">
        <f>W528*Y528/1000</f>
        <v>64.262985254595804</v>
      </c>
    </row>
    <row r="529" spans="1:26" ht="12.75" customHeight="1" x14ac:dyDescent="0.2">
      <c r="A529" s="303"/>
      <c r="B529" s="19">
        <v>524</v>
      </c>
      <c r="C529" s="131" t="s">
        <v>570</v>
      </c>
      <c r="D529" s="132" t="s">
        <v>571</v>
      </c>
      <c r="E529" s="136">
        <v>-5.8</v>
      </c>
      <c r="F529" s="133">
        <v>1.9769999999999999E-2</v>
      </c>
      <c r="G529" s="134">
        <v>1.2801075</v>
      </c>
      <c r="H529" s="137">
        <v>666.4</v>
      </c>
      <c r="I529" s="42" t="s">
        <v>584</v>
      </c>
      <c r="J529" s="42" t="s">
        <v>47</v>
      </c>
      <c r="K529" s="65">
        <v>30</v>
      </c>
      <c r="L529" s="65" t="s">
        <v>573</v>
      </c>
      <c r="M529" s="68">
        <v>38.200000000000003</v>
      </c>
      <c r="N529" s="68">
        <v>2.806</v>
      </c>
      <c r="O529" s="68">
        <v>5.141</v>
      </c>
      <c r="P529" s="68">
        <v>-5.1999999999999998E-2</v>
      </c>
      <c r="Q529" s="68"/>
      <c r="R529" s="68">
        <v>30.305</v>
      </c>
      <c r="S529" s="68">
        <v>1802.27</v>
      </c>
      <c r="T529" s="68">
        <v>30.305</v>
      </c>
      <c r="U529" s="68">
        <v>1802.27</v>
      </c>
      <c r="V529" s="48">
        <v>1.6814905646767686E-2</v>
      </c>
      <c r="W529" s="66">
        <v>64.75</v>
      </c>
      <c r="X529" s="89">
        <v>1.0887651406282077</v>
      </c>
      <c r="Y529" s="89">
        <v>1008.8943388060611</v>
      </c>
      <c r="Z529" s="304">
        <v>65.325908437692462</v>
      </c>
    </row>
    <row r="530" spans="1:26" ht="12.75" customHeight="1" x14ac:dyDescent="0.2">
      <c r="A530" s="303"/>
      <c r="B530" s="65">
        <v>525</v>
      </c>
      <c r="C530" s="131" t="s">
        <v>601</v>
      </c>
      <c r="D530" s="132" t="s">
        <v>602</v>
      </c>
      <c r="E530" s="80">
        <v>-4.5999999999999996</v>
      </c>
      <c r="F530" s="133">
        <v>1.4E-2</v>
      </c>
      <c r="G530" s="134">
        <v>9.0579999999999994E-2</v>
      </c>
      <c r="H530" s="135">
        <v>632.79999999999995</v>
      </c>
      <c r="I530" s="42" t="s">
        <v>626</v>
      </c>
      <c r="J530" s="42" t="s">
        <v>625</v>
      </c>
      <c r="K530" s="65">
        <v>40</v>
      </c>
      <c r="L530" s="65"/>
      <c r="M530" s="68">
        <v>46</v>
      </c>
      <c r="N530" s="68">
        <v>2.9</v>
      </c>
      <c r="O530" s="68">
        <v>5.6</v>
      </c>
      <c r="P530" s="68">
        <v>-0.4</v>
      </c>
      <c r="Q530" s="68">
        <v>0</v>
      </c>
      <c r="R530" s="68">
        <v>37.9</v>
      </c>
      <c r="S530" s="68">
        <v>2247.83</v>
      </c>
      <c r="T530" s="68">
        <v>37.9</v>
      </c>
      <c r="U530" s="68">
        <v>2247.83</v>
      </c>
      <c r="V530" s="48">
        <v>1.6860705658346048E-2</v>
      </c>
      <c r="W530" s="66">
        <v>64.7</v>
      </c>
      <c r="X530" s="89">
        <f>V530*W530</f>
        <v>1.0908876560949894</v>
      </c>
      <c r="Y530" s="89">
        <v>1011.6423395007628</v>
      </c>
      <c r="Z530" s="304">
        <f>W530*Y530/1000</f>
        <v>65.453259365699353</v>
      </c>
    </row>
    <row r="531" spans="1:26" ht="12.75" customHeight="1" x14ac:dyDescent="0.2">
      <c r="A531" s="303"/>
      <c r="B531" s="51">
        <v>526</v>
      </c>
      <c r="C531" s="131" t="s">
        <v>878</v>
      </c>
      <c r="D531" s="132" t="s">
        <v>879</v>
      </c>
      <c r="E531" s="80">
        <v>-6.1</v>
      </c>
      <c r="F531" s="133">
        <v>1.7999999999999999E-2</v>
      </c>
      <c r="G531" s="134">
        <v>1.274</v>
      </c>
      <c r="H531" s="135">
        <v>646.79999999999995</v>
      </c>
      <c r="I531" s="42" t="s">
        <v>894</v>
      </c>
      <c r="J531" s="42" t="s">
        <v>47</v>
      </c>
      <c r="K531" s="65">
        <v>45</v>
      </c>
      <c r="L531" s="65">
        <v>1982</v>
      </c>
      <c r="M531" s="68">
        <v>49.814999999999998</v>
      </c>
      <c r="N531" s="68">
        <v>3.37</v>
      </c>
      <c r="O531" s="68">
        <v>7.27</v>
      </c>
      <c r="P531" s="68">
        <v>0.66</v>
      </c>
      <c r="Q531" s="68"/>
      <c r="R531" s="68">
        <v>38.520000000000003</v>
      </c>
      <c r="S531" s="68">
        <v>2283.7800000000002</v>
      </c>
      <c r="T531" s="68">
        <v>38.520000000000003</v>
      </c>
      <c r="U531" s="68">
        <v>2283.7800000000002</v>
      </c>
      <c r="V531" s="48">
        <v>1.6866773507080365E-2</v>
      </c>
      <c r="W531" s="66">
        <v>70.959999999999994</v>
      </c>
      <c r="X531" s="89">
        <v>1.1968662480624226</v>
      </c>
      <c r="Y531" s="89">
        <v>1012.0064104248219</v>
      </c>
      <c r="Z531" s="304">
        <v>71.81197488374535</v>
      </c>
    </row>
    <row r="532" spans="1:26" ht="12.75" customHeight="1" x14ac:dyDescent="0.2">
      <c r="A532" s="303"/>
      <c r="B532" s="19">
        <v>527</v>
      </c>
      <c r="C532" s="131" t="s">
        <v>570</v>
      </c>
      <c r="D532" s="132" t="s">
        <v>571</v>
      </c>
      <c r="E532" s="136">
        <v>-5.8</v>
      </c>
      <c r="F532" s="133">
        <v>1.9769999999999999E-2</v>
      </c>
      <c r="G532" s="134">
        <v>1.2801075</v>
      </c>
      <c r="H532" s="137">
        <v>666.4</v>
      </c>
      <c r="I532" s="42" t="s">
        <v>585</v>
      </c>
      <c r="J532" s="42" t="s">
        <v>47</v>
      </c>
      <c r="K532" s="65">
        <v>90</v>
      </c>
      <c r="L532" s="65" t="s">
        <v>573</v>
      </c>
      <c r="M532" s="68">
        <v>98.331999999999994</v>
      </c>
      <c r="N532" s="68">
        <v>8.56</v>
      </c>
      <c r="O532" s="68">
        <v>11.523999999999999</v>
      </c>
      <c r="P532" s="68">
        <v>0.36399999999999999</v>
      </c>
      <c r="Q532" s="68"/>
      <c r="R532" s="68">
        <v>77.884</v>
      </c>
      <c r="S532" s="68">
        <v>4574.28</v>
      </c>
      <c r="T532" s="68">
        <v>77.884</v>
      </c>
      <c r="U532" s="68">
        <v>4574.28</v>
      </c>
      <c r="V532" s="48">
        <v>1.7026504717682345E-2</v>
      </c>
      <c r="W532" s="66">
        <v>64.75</v>
      </c>
      <c r="X532" s="89">
        <v>1.1024661804699318</v>
      </c>
      <c r="Y532" s="89">
        <v>1021.5902830609407</v>
      </c>
      <c r="Z532" s="304">
        <v>66.147970828195909</v>
      </c>
    </row>
    <row r="533" spans="1:26" ht="12.75" customHeight="1" x14ac:dyDescent="0.2">
      <c r="A533" s="303"/>
      <c r="B533" s="19">
        <v>528</v>
      </c>
      <c r="C533" s="131" t="s">
        <v>878</v>
      </c>
      <c r="D533" s="132" t="s">
        <v>879</v>
      </c>
      <c r="E533" s="80">
        <v>-6.1</v>
      </c>
      <c r="F533" s="133">
        <v>1.7999999999999999E-2</v>
      </c>
      <c r="G533" s="134">
        <v>1.274</v>
      </c>
      <c r="H533" s="135">
        <v>646.79999999999995</v>
      </c>
      <c r="I533" s="42" t="s">
        <v>890</v>
      </c>
      <c r="J533" s="42" t="s">
        <v>47</v>
      </c>
      <c r="K533" s="65">
        <v>20</v>
      </c>
      <c r="L533" s="65">
        <v>1986</v>
      </c>
      <c r="M533" s="68">
        <v>23.530999999999999</v>
      </c>
      <c r="N533" s="68">
        <v>1.7</v>
      </c>
      <c r="O533" s="68">
        <v>3.52</v>
      </c>
      <c r="P533" s="68">
        <v>0.28999999999999998</v>
      </c>
      <c r="Q533" s="68"/>
      <c r="R533" s="68">
        <v>18.02</v>
      </c>
      <c r="S533" s="68">
        <v>1053.6300000000001</v>
      </c>
      <c r="T533" s="68">
        <v>18.02</v>
      </c>
      <c r="U533" s="68">
        <v>1053.6300000000001</v>
      </c>
      <c r="V533" s="48">
        <v>1.7102778015052722E-2</v>
      </c>
      <c r="W533" s="66">
        <v>70.959999999999994</v>
      </c>
      <c r="X533" s="89">
        <v>1.213613127948141</v>
      </c>
      <c r="Y533" s="89">
        <v>1026.1666809031633</v>
      </c>
      <c r="Z533" s="304">
        <v>72.816787676888467</v>
      </c>
    </row>
    <row r="534" spans="1:26" ht="12.75" customHeight="1" x14ac:dyDescent="0.2">
      <c r="A534" s="303"/>
      <c r="B534" s="65">
        <v>529</v>
      </c>
      <c r="C534" s="131" t="s">
        <v>601</v>
      </c>
      <c r="D534" s="132" t="s">
        <v>602</v>
      </c>
      <c r="E534" s="80">
        <v>-4.5999999999999996</v>
      </c>
      <c r="F534" s="133">
        <v>1.4E-2</v>
      </c>
      <c r="G534" s="134">
        <v>9.0579999999999994E-2</v>
      </c>
      <c r="H534" s="135">
        <v>632.79999999999995</v>
      </c>
      <c r="I534" s="42" t="s">
        <v>630</v>
      </c>
      <c r="J534" s="42" t="s">
        <v>604</v>
      </c>
      <c r="K534" s="65">
        <v>5</v>
      </c>
      <c r="L534" s="65">
        <v>1960</v>
      </c>
      <c r="M534" s="68">
        <v>5.79</v>
      </c>
      <c r="N534" s="68">
        <v>0.2</v>
      </c>
      <c r="O534" s="68">
        <v>1.2</v>
      </c>
      <c r="P534" s="68">
        <v>-0.01</v>
      </c>
      <c r="Q534" s="68">
        <v>0</v>
      </c>
      <c r="R534" s="68">
        <v>4.4000000000000004</v>
      </c>
      <c r="S534" s="68">
        <v>254.18</v>
      </c>
      <c r="T534" s="68">
        <v>4.4000000000000004</v>
      </c>
      <c r="U534" s="68">
        <v>254.18</v>
      </c>
      <c r="V534" s="48">
        <v>1.7310567314501535E-2</v>
      </c>
      <c r="W534" s="66">
        <v>64.7</v>
      </c>
      <c r="X534" s="89">
        <f>V534*W534</f>
        <v>1.1199937052482494</v>
      </c>
      <c r="Y534" s="89">
        <v>1038.6340388700921</v>
      </c>
      <c r="Z534" s="304">
        <f>W534*Y534/1000</f>
        <v>67.199622314894967</v>
      </c>
    </row>
    <row r="535" spans="1:26" ht="12.75" customHeight="1" x14ac:dyDescent="0.2">
      <c r="A535" s="303"/>
      <c r="B535" s="51">
        <v>530</v>
      </c>
      <c r="C535" s="131" t="s">
        <v>601</v>
      </c>
      <c r="D535" s="132" t="s">
        <v>602</v>
      </c>
      <c r="E535" s="80">
        <v>-4.5999999999999996</v>
      </c>
      <c r="F535" s="133">
        <v>1.4E-2</v>
      </c>
      <c r="G535" s="134">
        <v>9.0579999999999994E-2</v>
      </c>
      <c r="H535" s="135">
        <v>632.79999999999995</v>
      </c>
      <c r="I535" s="42" t="s">
        <v>629</v>
      </c>
      <c r="J535" s="42" t="s">
        <v>625</v>
      </c>
      <c r="K535" s="65">
        <v>41</v>
      </c>
      <c r="L535" s="65">
        <v>1992</v>
      </c>
      <c r="M535" s="68">
        <v>47.4</v>
      </c>
      <c r="N535" s="68">
        <v>2.8</v>
      </c>
      <c r="O535" s="68">
        <v>5.8</v>
      </c>
      <c r="P535" s="68">
        <v>-0.3</v>
      </c>
      <c r="Q535" s="68">
        <v>0</v>
      </c>
      <c r="R535" s="68">
        <v>39.1</v>
      </c>
      <c r="S535" s="68">
        <v>2256.0300000000002</v>
      </c>
      <c r="T535" s="68">
        <v>39.1</v>
      </c>
      <c r="U535" s="68">
        <v>2256.0300000000002</v>
      </c>
      <c r="V535" s="48">
        <v>1.7331329813876587E-2</v>
      </c>
      <c r="W535" s="66">
        <v>64.7</v>
      </c>
      <c r="X535" s="89">
        <f>V535*W535</f>
        <v>1.1213370389578152</v>
      </c>
      <c r="Y535" s="89">
        <v>1039.8797888325953</v>
      </c>
      <c r="Z535" s="304">
        <f>W535*Y535/1000</f>
        <v>67.280222337468913</v>
      </c>
    </row>
    <row r="536" spans="1:26" ht="12.75" customHeight="1" x14ac:dyDescent="0.2">
      <c r="A536" s="303"/>
      <c r="B536" s="19">
        <v>531</v>
      </c>
      <c r="C536" s="131" t="s">
        <v>601</v>
      </c>
      <c r="D536" s="132" t="s">
        <v>602</v>
      </c>
      <c r="E536" s="80">
        <v>-4.5999999999999996</v>
      </c>
      <c r="F536" s="133">
        <v>1.4E-2</v>
      </c>
      <c r="G536" s="134">
        <v>9.0579999999999994E-2</v>
      </c>
      <c r="H536" s="135">
        <v>632.79999999999995</v>
      </c>
      <c r="I536" s="42" t="s">
        <v>633</v>
      </c>
      <c r="J536" s="42" t="s">
        <v>625</v>
      </c>
      <c r="K536" s="65">
        <v>40</v>
      </c>
      <c r="L536" s="65">
        <v>1973</v>
      </c>
      <c r="M536" s="68">
        <v>42.9</v>
      </c>
      <c r="N536" s="68">
        <v>3.5</v>
      </c>
      <c r="O536" s="68">
        <v>5.3</v>
      </c>
      <c r="P536" s="68">
        <v>-0.4</v>
      </c>
      <c r="Q536" s="68">
        <v>0</v>
      </c>
      <c r="R536" s="68">
        <v>34.5</v>
      </c>
      <c r="S536" s="68">
        <v>1952.48</v>
      </c>
      <c r="T536" s="68">
        <v>34.5</v>
      </c>
      <c r="U536" s="68">
        <v>1952.48</v>
      </c>
      <c r="V536" s="48">
        <v>1.7669835286404981E-2</v>
      </c>
      <c r="W536" s="66">
        <v>64.7</v>
      </c>
      <c r="X536" s="89">
        <f>V536*W536</f>
        <v>1.1432383430304023</v>
      </c>
      <c r="Y536" s="89">
        <v>1060.190117184299</v>
      </c>
      <c r="Z536" s="304">
        <f>W536*Y536/1000</f>
        <v>68.594300581824157</v>
      </c>
    </row>
    <row r="537" spans="1:26" ht="12.75" customHeight="1" x14ac:dyDescent="0.2">
      <c r="A537" s="303"/>
      <c r="B537" s="19">
        <v>532</v>
      </c>
      <c r="C537" s="131" t="s">
        <v>878</v>
      </c>
      <c r="D537" s="132" t="s">
        <v>879</v>
      </c>
      <c r="E537" s="80">
        <v>-6.1</v>
      </c>
      <c r="F537" s="133">
        <v>1.7999999999999999E-2</v>
      </c>
      <c r="G537" s="134">
        <v>1.274</v>
      </c>
      <c r="H537" s="135">
        <v>646.79999999999995</v>
      </c>
      <c r="I537" s="42" t="s">
        <v>891</v>
      </c>
      <c r="J537" s="42" t="s">
        <v>47</v>
      </c>
      <c r="K537" s="65">
        <v>30</v>
      </c>
      <c r="L537" s="65">
        <v>1991</v>
      </c>
      <c r="M537" s="68">
        <v>37.613</v>
      </c>
      <c r="N537" s="68">
        <v>3.31</v>
      </c>
      <c r="O537" s="68">
        <v>5.78</v>
      </c>
      <c r="P537" s="68">
        <v>0</v>
      </c>
      <c r="Q537" s="68"/>
      <c r="R537" s="68">
        <v>28.52</v>
      </c>
      <c r="S537" s="68">
        <v>1605.58</v>
      </c>
      <c r="T537" s="68">
        <v>28.52</v>
      </c>
      <c r="U537" s="68">
        <v>1605.58</v>
      </c>
      <c r="V537" s="48">
        <v>1.7763051358387624E-2</v>
      </c>
      <c r="W537" s="66">
        <v>70.959999999999994</v>
      </c>
      <c r="X537" s="89">
        <v>1.2604661243911857</v>
      </c>
      <c r="Y537" s="89">
        <v>1065.7830815032573</v>
      </c>
      <c r="Z537" s="304">
        <v>75.627967463471137</v>
      </c>
    </row>
    <row r="538" spans="1:26" ht="12.75" customHeight="1" x14ac:dyDescent="0.2">
      <c r="A538" s="303"/>
      <c r="B538" s="65">
        <v>533</v>
      </c>
      <c r="C538" s="131" t="s">
        <v>570</v>
      </c>
      <c r="D538" s="132" t="s">
        <v>571</v>
      </c>
      <c r="E538" s="136">
        <v>-5.8</v>
      </c>
      <c r="F538" s="133">
        <v>1.9769999999999999E-2</v>
      </c>
      <c r="G538" s="134">
        <v>1.2801075</v>
      </c>
      <c r="H538" s="137">
        <v>666.4</v>
      </c>
      <c r="I538" s="42" t="s">
        <v>583</v>
      </c>
      <c r="J538" s="42" t="s">
        <v>47</v>
      </c>
      <c r="K538" s="65">
        <v>30</v>
      </c>
      <c r="L538" s="65" t="s">
        <v>573</v>
      </c>
      <c r="M538" s="68">
        <v>38.323</v>
      </c>
      <c r="N538" s="68">
        <v>2.3639999999999999</v>
      </c>
      <c r="O538" s="68">
        <v>4.8230000000000004</v>
      </c>
      <c r="P538" s="68">
        <v>-1.7999999999999999E-2</v>
      </c>
      <c r="Q538" s="68"/>
      <c r="R538" s="68">
        <v>31.154</v>
      </c>
      <c r="S538" s="68">
        <v>1753.39</v>
      </c>
      <c r="T538" s="68">
        <v>31.154</v>
      </c>
      <c r="U538" s="68">
        <v>1753.39</v>
      </c>
      <c r="V538" s="48">
        <v>1.7767866817992573E-2</v>
      </c>
      <c r="W538" s="66">
        <v>64.75</v>
      </c>
      <c r="X538" s="89">
        <v>1.1504693764650191</v>
      </c>
      <c r="Y538" s="89">
        <v>1066.0720090795544</v>
      </c>
      <c r="Z538" s="304">
        <v>69.028162587901136</v>
      </c>
    </row>
    <row r="539" spans="1:26" ht="12.75" customHeight="1" x14ac:dyDescent="0.2">
      <c r="A539" s="303"/>
      <c r="B539" s="51">
        <v>534</v>
      </c>
      <c r="C539" s="131" t="s">
        <v>570</v>
      </c>
      <c r="D539" s="132" t="s">
        <v>571</v>
      </c>
      <c r="E539" s="136">
        <v>-5.8</v>
      </c>
      <c r="F539" s="133">
        <v>1.9769999999999999E-2</v>
      </c>
      <c r="G539" s="134">
        <v>1.2801075</v>
      </c>
      <c r="H539" s="137">
        <v>666.4</v>
      </c>
      <c r="I539" s="42" t="s">
        <v>586</v>
      </c>
      <c r="J539" s="42" t="s">
        <v>47</v>
      </c>
      <c r="K539" s="65">
        <v>60</v>
      </c>
      <c r="L539" s="65" t="s">
        <v>573</v>
      </c>
      <c r="M539" s="68">
        <v>73.099999999999994</v>
      </c>
      <c r="N539" s="68">
        <v>8.1579999999999995</v>
      </c>
      <c r="O539" s="68">
        <v>8.4339999999999993</v>
      </c>
      <c r="P539" s="68">
        <v>-2.7010000000000001</v>
      </c>
      <c r="Q539" s="68"/>
      <c r="R539" s="68">
        <v>59.209000000000003</v>
      </c>
      <c r="S539" s="68">
        <v>3319.8</v>
      </c>
      <c r="T539" s="68">
        <v>59.209000000000003</v>
      </c>
      <c r="U539" s="68">
        <v>3319.8</v>
      </c>
      <c r="V539" s="48">
        <v>1.7835110548828241E-2</v>
      </c>
      <c r="W539" s="66">
        <v>64.75</v>
      </c>
      <c r="X539" s="89">
        <v>1.1548234080366286</v>
      </c>
      <c r="Y539" s="89">
        <v>1070.1066329296943</v>
      </c>
      <c r="Z539" s="304">
        <v>69.28940448219771</v>
      </c>
    </row>
    <row r="540" spans="1:26" ht="12.75" customHeight="1" x14ac:dyDescent="0.2">
      <c r="A540" s="303"/>
      <c r="B540" s="19">
        <v>535</v>
      </c>
      <c r="C540" s="131" t="s">
        <v>687</v>
      </c>
      <c r="D540" s="132" t="s">
        <v>688</v>
      </c>
      <c r="E540" s="80">
        <v>-6.6</v>
      </c>
      <c r="F540" s="133">
        <v>1.7299999999999999E-2</v>
      </c>
      <c r="G540" s="134">
        <v>1.1383399999999999</v>
      </c>
      <c r="H540" s="135">
        <v>688.80000000000007</v>
      </c>
      <c r="I540" s="42" t="s">
        <v>709</v>
      </c>
      <c r="J540" s="42" t="s">
        <v>47</v>
      </c>
      <c r="K540" s="65">
        <v>26</v>
      </c>
      <c r="L540" s="65" t="s">
        <v>58</v>
      </c>
      <c r="M540" s="68">
        <v>30.024000000000001</v>
      </c>
      <c r="N540" s="68">
        <v>2.2440000000000002</v>
      </c>
      <c r="O540" s="68">
        <v>4.16</v>
      </c>
      <c r="P540" s="68">
        <v>0</v>
      </c>
      <c r="Q540" s="68">
        <v>0</v>
      </c>
      <c r="R540" s="68">
        <v>23.62</v>
      </c>
      <c r="S540" s="68">
        <v>1314.1</v>
      </c>
      <c r="T540" s="68">
        <v>23.62</v>
      </c>
      <c r="U540" s="68">
        <v>1314.1</v>
      </c>
      <c r="V540" s="48">
        <v>1.7974278974202878E-2</v>
      </c>
      <c r="W540" s="66">
        <v>65.8</v>
      </c>
      <c r="X540" s="89">
        <v>1.1827075565025493</v>
      </c>
      <c r="Y540" s="89">
        <v>1078.4567384521727</v>
      </c>
      <c r="Z540" s="304">
        <v>70.962453390152959</v>
      </c>
    </row>
    <row r="541" spans="1:26" ht="12.75" customHeight="1" x14ac:dyDescent="0.2">
      <c r="A541" s="303"/>
      <c r="B541" s="19">
        <v>536</v>
      </c>
      <c r="C541" s="131" t="s">
        <v>601</v>
      </c>
      <c r="D541" s="132" t="s">
        <v>602</v>
      </c>
      <c r="E541" s="80">
        <v>-4.5999999999999996</v>
      </c>
      <c r="F541" s="133">
        <v>1.4E-2</v>
      </c>
      <c r="G541" s="134">
        <v>9.0579999999999994E-2</v>
      </c>
      <c r="H541" s="135">
        <v>632.79999999999995</v>
      </c>
      <c r="I541" s="42" t="s">
        <v>631</v>
      </c>
      <c r="J541" s="42" t="s">
        <v>604</v>
      </c>
      <c r="K541" s="65">
        <v>54</v>
      </c>
      <c r="L541" s="65"/>
      <c r="M541" s="68">
        <v>23.59</v>
      </c>
      <c r="N541" s="68">
        <v>1.6</v>
      </c>
      <c r="O541" s="68">
        <v>0.09</v>
      </c>
      <c r="P541" s="68">
        <v>-0.3</v>
      </c>
      <c r="Q541" s="68">
        <v>4</v>
      </c>
      <c r="R541" s="68">
        <v>18.2</v>
      </c>
      <c r="S541" s="68">
        <v>1300.21</v>
      </c>
      <c r="T541" s="68">
        <v>22.2</v>
      </c>
      <c r="U541" s="68">
        <v>1234.22</v>
      </c>
      <c r="V541" s="48">
        <v>1.7987068755975433E-2</v>
      </c>
      <c r="W541" s="66">
        <v>64.7</v>
      </c>
      <c r="X541" s="89">
        <f>V541*W541</f>
        <v>1.1637633485116106</v>
      </c>
      <c r="Y541" s="89">
        <v>1079.224125358526</v>
      </c>
      <c r="Z541" s="304">
        <f>W541*Y541/1000</f>
        <v>69.825800910696628</v>
      </c>
    </row>
    <row r="542" spans="1:26" ht="12.75" customHeight="1" x14ac:dyDescent="0.2">
      <c r="A542" s="303"/>
      <c r="B542" s="65">
        <v>537</v>
      </c>
      <c r="C542" s="131" t="s">
        <v>601</v>
      </c>
      <c r="D542" s="132" t="s">
        <v>602</v>
      </c>
      <c r="E542" s="80">
        <v>-4.5999999999999996</v>
      </c>
      <c r="F542" s="133">
        <v>1.4E-2</v>
      </c>
      <c r="G542" s="134">
        <v>9.0579999999999994E-2</v>
      </c>
      <c r="H542" s="135">
        <v>632.79999999999995</v>
      </c>
      <c r="I542" s="42" t="s">
        <v>627</v>
      </c>
      <c r="J542" s="42" t="s">
        <v>625</v>
      </c>
      <c r="K542" s="65">
        <v>39</v>
      </c>
      <c r="L542" s="65">
        <v>1988</v>
      </c>
      <c r="M542" s="68">
        <v>51</v>
      </c>
      <c r="N542" s="68">
        <v>2.5</v>
      </c>
      <c r="O542" s="68">
        <v>6.1</v>
      </c>
      <c r="P542" s="68">
        <v>0.5</v>
      </c>
      <c r="Q542" s="68">
        <v>0</v>
      </c>
      <c r="R542" s="68">
        <v>41.9</v>
      </c>
      <c r="S542" s="68">
        <v>2275.19</v>
      </c>
      <c r="T542" s="68">
        <v>41.9</v>
      </c>
      <c r="U542" s="68">
        <v>2275.19</v>
      </c>
      <c r="V542" s="48">
        <v>1.8416044374315991E-2</v>
      </c>
      <c r="W542" s="66">
        <v>64.7</v>
      </c>
      <c r="X542" s="89">
        <f>V542*W542</f>
        <v>1.1915180710182447</v>
      </c>
      <c r="Y542" s="89">
        <v>1104.9626624589594</v>
      </c>
      <c r="Z542" s="304">
        <f>W542*Y542/1000</f>
        <v>71.49108426109467</v>
      </c>
    </row>
    <row r="543" spans="1:26" ht="12.75" customHeight="1" x14ac:dyDescent="0.2">
      <c r="A543" s="303"/>
      <c r="B543" s="51">
        <v>538</v>
      </c>
      <c r="C543" s="131" t="s">
        <v>570</v>
      </c>
      <c r="D543" s="132" t="s">
        <v>571</v>
      </c>
      <c r="E543" s="136">
        <v>-5.8</v>
      </c>
      <c r="F543" s="133">
        <v>1.9769999999999999E-2</v>
      </c>
      <c r="G543" s="134">
        <v>1.2801075</v>
      </c>
      <c r="H543" s="137">
        <v>666.4</v>
      </c>
      <c r="I543" s="42" t="s">
        <v>581</v>
      </c>
      <c r="J543" s="42" t="s">
        <v>47</v>
      </c>
      <c r="K543" s="65">
        <v>55</v>
      </c>
      <c r="L543" s="65" t="s">
        <v>573</v>
      </c>
      <c r="M543" s="68">
        <v>60.902999999999999</v>
      </c>
      <c r="N543" s="68">
        <v>4.4690000000000003</v>
      </c>
      <c r="O543" s="68">
        <v>9.1519999999999992</v>
      </c>
      <c r="P543" s="68">
        <v>0.223</v>
      </c>
      <c r="Q543" s="68"/>
      <c r="R543" s="68">
        <v>47.058999999999997</v>
      </c>
      <c r="S543" s="68">
        <v>2555.09</v>
      </c>
      <c r="T543" s="68">
        <v>47.058999999999997</v>
      </c>
      <c r="U543" s="68">
        <v>2555.09</v>
      </c>
      <c r="V543" s="48">
        <v>1.8417746537303967E-2</v>
      </c>
      <c r="W543" s="66">
        <v>64.75</v>
      </c>
      <c r="X543" s="89">
        <v>1.1925490882904319</v>
      </c>
      <c r="Y543" s="89">
        <v>1105.0647922382379</v>
      </c>
      <c r="Z543" s="304">
        <v>71.552945297425907</v>
      </c>
    </row>
    <row r="544" spans="1:26" ht="12.75" customHeight="1" x14ac:dyDescent="0.2">
      <c r="A544" s="303"/>
      <c r="B544" s="19">
        <v>539</v>
      </c>
      <c r="C544" s="131" t="s">
        <v>601</v>
      </c>
      <c r="D544" s="132" t="s">
        <v>602</v>
      </c>
      <c r="E544" s="80">
        <v>-4.5999999999999996</v>
      </c>
      <c r="F544" s="133">
        <v>1.4E-2</v>
      </c>
      <c r="G544" s="134">
        <v>9.0579999999999994E-2</v>
      </c>
      <c r="H544" s="135">
        <v>632.79999999999995</v>
      </c>
      <c r="I544" s="42" t="s">
        <v>634</v>
      </c>
      <c r="J544" s="42" t="s">
        <v>625</v>
      </c>
      <c r="K544" s="65">
        <v>12</v>
      </c>
      <c r="L544" s="65">
        <v>1989</v>
      </c>
      <c r="M544" s="68">
        <v>13.700000000000001</v>
      </c>
      <c r="N544" s="68">
        <v>0.7</v>
      </c>
      <c r="O544" s="68">
        <v>1.8</v>
      </c>
      <c r="P544" s="68">
        <v>-0.1</v>
      </c>
      <c r="Q544" s="68">
        <v>0</v>
      </c>
      <c r="R544" s="68">
        <v>11.3</v>
      </c>
      <c r="S544" s="68">
        <v>604.87</v>
      </c>
      <c r="T544" s="68">
        <v>11.3</v>
      </c>
      <c r="U544" s="68">
        <v>604.87</v>
      </c>
      <c r="V544" s="48">
        <v>1.8681700200042985E-2</v>
      </c>
      <c r="W544" s="66">
        <v>64.7</v>
      </c>
      <c r="X544" s="89">
        <f>V544*W544</f>
        <v>1.2087060029427812</v>
      </c>
      <c r="Y544" s="89">
        <v>1120.9020120025789</v>
      </c>
      <c r="Z544" s="304">
        <f>W544*Y544/1000</f>
        <v>72.522360176566863</v>
      </c>
    </row>
    <row r="545" spans="1:26" ht="12.75" customHeight="1" x14ac:dyDescent="0.2">
      <c r="A545" s="303"/>
      <c r="B545" s="19">
        <v>540</v>
      </c>
      <c r="C545" s="131" t="s">
        <v>570</v>
      </c>
      <c r="D545" s="132" t="s">
        <v>571</v>
      </c>
      <c r="E545" s="136">
        <v>-5.8</v>
      </c>
      <c r="F545" s="133">
        <v>1.9769999999999999E-2</v>
      </c>
      <c r="G545" s="134">
        <v>1.2801075</v>
      </c>
      <c r="H545" s="137">
        <v>666.4</v>
      </c>
      <c r="I545" s="42" t="s">
        <v>579</v>
      </c>
      <c r="J545" s="42" t="s">
        <v>47</v>
      </c>
      <c r="K545" s="65">
        <v>60</v>
      </c>
      <c r="L545" s="65" t="s">
        <v>573</v>
      </c>
      <c r="M545" s="68">
        <v>65.802999999999997</v>
      </c>
      <c r="N545" s="68">
        <v>4.4740000000000002</v>
      </c>
      <c r="O545" s="68">
        <v>10.715999999999999</v>
      </c>
      <c r="P545" s="68">
        <v>0.47299999999999998</v>
      </c>
      <c r="Q545" s="68"/>
      <c r="R545" s="68">
        <v>50.14</v>
      </c>
      <c r="S545" s="68">
        <v>2672.5</v>
      </c>
      <c r="T545" s="68">
        <v>50.14</v>
      </c>
      <c r="U545" s="68">
        <v>2672.5</v>
      </c>
      <c r="V545" s="48">
        <v>1.8761459307764267E-2</v>
      </c>
      <c r="W545" s="66">
        <v>64.75</v>
      </c>
      <c r="X545" s="89">
        <v>1.2148044901777362</v>
      </c>
      <c r="Y545" s="89">
        <v>1125.687558465856</v>
      </c>
      <c r="Z545" s="304">
        <v>72.888269410664165</v>
      </c>
    </row>
    <row r="546" spans="1:26" ht="12.75" customHeight="1" x14ac:dyDescent="0.2">
      <c r="A546" s="303"/>
      <c r="B546" s="65">
        <v>541</v>
      </c>
      <c r="C546" s="131" t="s">
        <v>878</v>
      </c>
      <c r="D546" s="132" t="s">
        <v>879</v>
      </c>
      <c r="E546" s="80">
        <v>-6.1</v>
      </c>
      <c r="F546" s="133">
        <v>1.7999999999999999E-2</v>
      </c>
      <c r="G546" s="134">
        <v>1.274</v>
      </c>
      <c r="H546" s="135">
        <v>646.79999999999995</v>
      </c>
      <c r="I546" s="42" t="s">
        <v>893</v>
      </c>
      <c r="J546" s="42" t="s">
        <v>47</v>
      </c>
      <c r="K546" s="65">
        <v>40</v>
      </c>
      <c r="L546" s="65">
        <v>1986</v>
      </c>
      <c r="M546" s="68">
        <v>52.936999999999998</v>
      </c>
      <c r="N546" s="68">
        <v>4.87</v>
      </c>
      <c r="O546" s="68">
        <v>4.3899999999999997</v>
      </c>
      <c r="P546" s="68">
        <v>0.94</v>
      </c>
      <c r="Q546" s="68"/>
      <c r="R546" s="68">
        <v>42.73</v>
      </c>
      <c r="S546" s="68">
        <v>2266.4699999999998</v>
      </c>
      <c r="T546" s="68">
        <v>42.73</v>
      </c>
      <c r="U546" s="68">
        <v>2266.4699999999998</v>
      </c>
      <c r="V546" s="48">
        <v>1.8853106372464672E-2</v>
      </c>
      <c r="W546" s="66">
        <v>70.959999999999994</v>
      </c>
      <c r="X546" s="89">
        <v>1.3378164281900931</v>
      </c>
      <c r="Y546" s="89">
        <v>1131.1863823478802</v>
      </c>
      <c r="Z546" s="304">
        <v>80.268985691405575</v>
      </c>
    </row>
    <row r="547" spans="1:26" ht="12.75" customHeight="1" x14ac:dyDescent="0.2">
      <c r="A547" s="303"/>
      <c r="B547" s="51">
        <v>542</v>
      </c>
      <c r="C547" s="131" t="s">
        <v>878</v>
      </c>
      <c r="D547" s="132" t="s">
        <v>879</v>
      </c>
      <c r="E547" s="80">
        <v>-6.1</v>
      </c>
      <c r="F547" s="133">
        <v>1.7999999999999999E-2</v>
      </c>
      <c r="G547" s="134">
        <v>1.274</v>
      </c>
      <c r="H547" s="135">
        <v>646.79999999999995</v>
      </c>
      <c r="I547" s="42" t="s">
        <v>896</v>
      </c>
      <c r="J547" s="42" t="s">
        <v>47</v>
      </c>
      <c r="K547" s="65">
        <v>40</v>
      </c>
      <c r="L547" s="65">
        <v>1986</v>
      </c>
      <c r="M547" s="68">
        <v>54.244999999999997</v>
      </c>
      <c r="N547" s="68">
        <v>4.59</v>
      </c>
      <c r="O547" s="68">
        <v>7</v>
      </c>
      <c r="P547" s="68">
        <v>0</v>
      </c>
      <c r="Q547" s="68"/>
      <c r="R547" s="68">
        <v>42.65</v>
      </c>
      <c r="S547" s="68">
        <v>2258.5500000000002</v>
      </c>
      <c r="T547" s="68">
        <v>42.65</v>
      </c>
      <c r="U547" s="68">
        <v>2258.5500000000002</v>
      </c>
      <c r="V547" s="48">
        <v>1.8883797126474949E-2</v>
      </c>
      <c r="W547" s="66">
        <v>70.959999999999994</v>
      </c>
      <c r="X547" s="89">
        <v>1.3399942440946624</v>
      </c>
      <c r="Y547" s="89">
        <v>1133.0278275884971</v>
      </c>
      <c r="Z547" s="304">
        <v>80.399654645679746</v>
      </c>
    </row>
    <row r="548" spans="1:26" ht="12.75" customHeight="1" x14ac:dyDescent="0.2">
      <c r="A548" s="303"/>
      <c r="B548" s="19">
        <v>543</v>
      </c>
      <c r="C548" s="131" t="s">
        <v>570</v>
      </c>
      <c r="D548" s="132" t="s">
        <v>571</v>
      </c>
      <c r="E548" s="136">
        <v>-5.8</v>
      </c>
      <c r="F548" s="133">
        <v>1.9769999999999999E-2</v>
      </c>
      <c r="G548" s="134">
        <v>1.2801075</v>
      </c>
      <c r="H548" s="137">
        <v>666.4</v>
      </c>
      <c r="I548" s="42" t="s">
        <v>582</v>
      </c>
      <c r="J548" s="42" t="s">
        <v>47</v>
      </c>
      <c r="K548" s="65">
        <v>45</v>
      </c>
      <c r="L548" s="65" t="s">
        <v>573</v>
      </c>
      <c r="M548" s="68">
        <v>53.866</v>
      </c>
      <c r="N548" s="68">
        <v>4.2910000000000004</v>
      </c>
      <c r="O548" s="68">
        <v>7.6070000000000002</v>
      </c>
      <c r="P548" s="68">
        <v>-0.313</v>
      </c>
      <c r="Q548" s="68"/>
      <c r="R548" s="68">
        <v>42.280999999999999</v>
      </c>
      <c r="S548" s="68">
        <v>2197.37</v>
      </c>
      <c r="T548" s="68">
        <v>42.280999999999999</v>
      </c>
      <c r="U548" s="68">
        <v>2197.37</v>
      </c>
      <c r="V548" s="48">
        <v>1.9241638868283447E-2</v>
      </c>
      <c r="W548" s="66">
        <v>64.75</v>
      </c>
      <c r="X548" s="89">
        <v>1.2458961167213531</v>
      </c>
      <c r="Y548" s="89">
        <v>1154.4983320970068</v>
      </c>
      <c r="Z548" s="304">
        <v>74.753767003281183</v>
      </c>
    </row>
    <row r="549" spans="1:26" ht="12.75" customHeight="1" x14ac:dyDescent="0.2">
      <c r="A549" s="303"/>
      <c r="B549" s="19">
        <v>544</v>
      </c>
      <c r="C549" s="131" t="s">
        <v>601</v>
      </c>
      <c r="D549" s="132" t="s">
        <v>602</v>
      </c>
      <c r="E549" s="80">
        <v>-4.5999999999999996</v>
      </c>
      <c r="F549" s="133">
        <v>1.4E-2</v>
      </c>
      <c r="G549" s="134">
        <v>9.0579999999999994E-2</v>
      </c>
      <c r="H549" s="135">
        <v>632.79999999999995</v>
      </c>
      <c r="I549" s="42" t="s">
        <v>628</v>
      </c>
      <c r="J549" s="42" t="s">
        <v>625</v>
      </c>
      <c r="K549" s="65">
        <v>40</v>
      </c>
      <c r="L549" s="65">
        <v>1992</v>
      </c>
      <c r="M549" s="68">
        <v>55.4</v>
      </c>
      <c r="N549" s="68">
        <v>4.3</v>
      </c>
      <c r="O549" s="68">
        <v>6.5</v>
      </c>
      <c r="P549" s="68">
        <v>-0.2</v>
      </c>
      <c r="Q549" s="68">
        <v>0</v>
      </c>
      <c r="R549" s="68">
        <v>44.8</v>
      </c>
      <c r="S549" s="68">
        <v>2289.4899999999998</v>
      </c>
      <c r="T549" s="68">
        <v>44.8</v>
      </c>
      <c r="U549" s="68">
        <v>2289.4899999999998</v>
      </c>
      <c r="V549" s="48">
        <v>1.9567676644143456E-2</v>
      </c>
      <c r="W549" s="66">
        <v>64.7</v>
      </c>
      <c r="X549" s="89">
        <f>V549*W549</f>
        <v>1.2660286788760817</v>
      </c>
      <c r="Y549" s="89">
        <v>1174.0605986486075</v>
      </c>
      <c r="Z549" s="304">
        <f>W549*Y549/1000</f>
        <v>75.961720732564913</v>
      </c>
    </row>
    <row r="550" spans="1:26" ht="12.75" customHeight="1" x14ac:dyDescent="0.2">
      <c r="A550" s="303"/>
      <c r="B550" s="65">
        <v>545</v>
      </c>
      <c r="C550" s="131" t="s">
        <v>601</v>
      </c>
      <c r="D550" s="132" t="s">
        <v>602</v>
      </c>
      <c r="E550" s="80">
        <v>-4.5999999999999996</v>
      </c>
      <c r="F550" s="133">
        <v>1.4E-2</v>
      </c>
      <c r="G550" s="134">
        <v>9.0579999999999994E-2</v>
      </c>
      <c r="H550" s="135">
        <v>632.79999999999995</v>
      </c>
      <c r="I550" s="42" t="s">
        <v>624</v>
      </c>
      <c r="J550" s="42" t="s">
        <v>625</v>
      </c>
      <c r="K550" s="65">
        <v>40</v>
      </c>
      <c r="L550" s="65"/>
      <c r="M550" s="68">
        <v>54</v>
      </c>
      <c r="N550" s="68">
        <v>2.7</v>
      </c>
      <c r="O550" s="68">
        <v>6.2</v>
      </c>
      <c r="P550" s="68">
        <v>0.2</v>
      </c>
      <c r="Q550" s="68">
        <v>0</v>
      </c>
      <c r="R550" s="68">
        <v>44.9</v>
      </c>
      <c r="S550" s="68">
        <v>2272</v>
      </c>
      <c r="T550" s="68">
        <v>44.9</v>
      </c>
      <c r="U550" s="68">
        <v>2272</v>
      </c>
      <c r="V550" s="48">
        <v>1.976232394366197E-2</v>
      </c>
      <c r="W550" s="66">
        <v>64.7</v>
      </c>
      <c r="X550" s="89">
        <f>V550*W550</f>
        <v>1.2786223591549295</v>
      </c>
      <c r="Y550" s="89">
        <v>1185.7394366197182</v>
      </c>
      <c r="Z550" s="304">
        <f>W550*Y550/1000</f>
        <v>76.717341549295767</v>
      </c>
    </row>
    <row r="551" spans="1:26" ht="12.75" customHeight="1" x14ac:dyDescent="0.2">
      <c r="A551" s="303"/>
      <c r="B551" s="51">
        <v>546</v>
      </c>
      <c r="C551" s="131" t="s">
        <v>878</v>
      </c>
      <c r="D551" s="132" t="s">
        <v>879</v>
      </c>
      <c r="E551" s="80">
        <v>-6.1</v>
      </c>
      <c r="F551" s="133">
        <v>1.7999999999999999E-2</v>
      </c>
      <c r="G551" s="134">
        <v>1.274</v>
      </c>
      <c r="H551" s="135">
        <v>646.79999999999995</v>
      </c>
      <c r="I551" s="42" t="s">
        <v>899</v>
      </c>
      <c r="J551" s="42" t="s">
        <v>47</v>
      </c>
      <c r="K551" s="65">
        <v>30</v>
      </c>
      <c r="L551" s="65">
        <v>1990</v>
      </c>
      <c r="M551" s="68">
        <v>39.82</v>
      </c>
      <c r="N551" s="68">
        <v>2.72</v>
      </c>
      <c r="O551" s="68">
        <v>4.91</v>
      </c>
      <c r="P551" s="68">
        <v>1.46</v>
      </c>
      <c r="Q551" s="68"/>
      <c r="R551" s="68">
        <v>30.73</v>
      </c>
      <c r="S551" s="68">
        <v>1550.85</v>
      </c>
      <c r="T551" s="68">
        <v>30.73</v>
      </c>
      <c r="U551" s="68">
        <v>1550.85</v>
      </c>
      <c r="V551" s="48">
        <v>1.9814940194087114E-2</v>
      </c>
      <c r="W551" s="66">
        <v>70.959999999999994</v>
      </c>
      <c r="X551" s="89">
        <v>1.4060681561724215</v>
      </c>
      <c r="Y551" s="89">
        <v>1188.8964116452266</v>
      </c>
      <c r="Z551" s="304">
        <v>84.364089370345269</v>
      </c>
    </row>
    <row r="552" spans="1:26" ht="12.75" customHeight="1" x14ac:dyDescent="0.2">
      <c r="A552" s="303"/>
      <c r="B552" s="19">
        <v>547</v>
      </c>
      <c r="C552" s="131" t="s">
        <v>729</v>
      </c>
      <c r="D552" s="132" t="s">
        <v>730</v>
      </c>
      <c r="E552" s="80">
        <v>-6.2</v>
      </c>
      <c r="F552" s="133">
        <v>1.8950000000000002E-2</v>
      </c>
      <c r="G552" s="138">
        <v>1.19</v>
      </c>
      <c r="H552" s="135">
        <v>677.6</v>
      </c>
      <c r="I552" s="131" t="s">
        <v>757</v>
      </c>
      <c r="J552" s="132" t="s">
        <v>47</v>
      </c>
      <c r="K552" s="132">
        <v>50</v>
      </c>
      <c r="L552" s="132">
        <v>1988</v>
      </c>
      <c r="M552" s="68">
        <v>58.14</v>
      </c>
      <c r="N552" s="68">
        <v>3.7709000000000001</v>
      </c>
      <c r="O552" s="68">
        <v>6.796805</v>
      </c>
      <c r="P552" s="68">
        <v>-9.8898E-2</v>
      </c>
      <c r="Q552" s="68">
        <v>8.5808129999999991</v>
      </c>
      <c r="R552" s="68">
        <v>39.090380000000003</v>
      </c>
      <c r="S552" s="136">
        <v>2389.81</v>
      </c>
      <c r="T552" s="68">
        <v>47.671193000000002</v>
      </c>
      <c r="U552" s="136">
        <v>2389.81</v>
      </c>
      <c r="V552" s="48">
        <v>1.9947691657495787E-2</v>
      </c>
      <c r="W552" s="66">
        <v>62.783999999999999</v>
      </c>
      <c r="X552" s="89">
        <v>1.2523958730242155</v>
      </c>
      <c r="Y552" s="89">
        <v>1196.8614994497473</v>
      </c>
      <c r="Z552" s="304">
        <v>75.143752381452927</v>
      </c>
    </row>
    <row r="553" spans="1:26" ht="12.75" customHeight="1" x14ac:dyDescent="0.2">
      <c r="A553" s="303"/>
      <c r="B553" s="19">
        <v>548</v>
      </c>
      <c r="C553" s="20" t="s">
        <v>992</v>
      </c>
      <c r="D553" s="19" t="s">
        <v>993</v>
      </c>
      <c r="E553" s="139">
        <v>-6.9</v>
      </c>
      <c r="F553" s="129">
        <v>1.9810000000000001E-2</v>
      </c>
      <c r="G553" s="130">
        <v>0.87</v>
      </c>
      <c r="H553" s="140">
        <v>697.2</v>
      </c>
      <c r="I553" s="44" t="s">
        <v>1014</v>
      </c>
      <c r="J553" s="44" t="s">
        <v>417</v>
      </c>
      <c r="K553" s="51">
        <v>38</v>
      </c>
      <c r="L553" s="51" t="s">
        <v>58</v>
      </c>
      <c r="M553" s="73">
        <f>SUM(N553:R553)</f>
        <v>53</v>
      </c>
      <c r="N553" s="73">
        <v>3.0882999999999998</v>
      </c>
      <c r="O553" s="73">
        <v>8.5195000000000007</v>
      </c>
      <c r="P553" s="73">
        <v>-0.43630000000000002</v>
      </c>
      <c r="Q553" s="73">
        <v>0</v>
      </c>
      <c r="R553" s="73">
        <v>41.828499999999998</v>
      </c>
      <c r="S553" s="73">
        <v>2088.75</v>
      </c>
      <c r="T553" s="73">
        <f>R553</f>
        <v>41.828499999999998</v>
      </c>
      <c r="U553" s="73">
        <f>S553</f>
        <v>2088.75</v>
      </c>
      <c r="V553" s="32">
        <f>T553/U553</f>
        <v>2.0025613405146619E-2</v>
      </c>
      <c r="W553" s="33">
        <v>43.9</v>
      </c>
      <c r="X553" s="91">
        <f>V553*W553</f>
        <v>0.87912442848593653</v>
      </c>
      <c r="Y553" s="91">
        <f>V553*60*1000</f>
        <v>1201.5368043087969</v>
      </c>
      <c r="Z553" s="305">
        <f>Y553*W553/1000</f>
        <v>52.747465709156181</v>
      </c>
    </row>
    <row r="554" spans="1:26" ht="12.75" customHeight="1" x14ac:dyDescent="0.2">
      <c r="A554" s="303"/>
      <c r="B554" s="65">
        <v>549</v>
      </c>
      <c r="C554" s="131" t="s">
        <v>687</v>
      </c>
      <c r="D554" s="132" t="s">
        <v>688</v>
      </c>
      <c r="E554" s="80">
        <v>-6.6</v>
      </c>
      <c r="F554" s="133">
        <v>1.7299999999999999E-2</v>
      </c>
      <c r="G554" s="134">
        <v>1.1383399999999999</v>
      </c>
      <c r="H554" s="135">
        <v>688.80000000000007</v>
      </c>
      <c r="I554" s="42" t="s">
        <v>710</v>
      </c>
      <c r="J554" s="42" t="s">
        <v>47</v>
      </c>
      <c r="K554" s="65">
        <v>4</v>
      </c>
      <c r="L554" s="65" t="s">
        <v>58</v>
      </c>
      <c r="M554" s="68">
        <v>3.7</v>
      </c>
      <c r="N554" s="68">
        <v>0</v>
      </c>
      <c r="O554" s="68">
        <v>0</v>
      </c>
      <c r="P554" s="68">
        <v>0</v>
      </c>
      <c r="Q554" s="68">
        <v>0</v>
      </c>
      <c r="R554" s="68">
        <v>3.7</v>
      </c>
      <c r="S554" s="68">
        <v>183.78</v>
      </c>
      <c r="T554" s="68">
        <v>3.7</v>
      </c>
      <c r="U554" s="68">
        <v>183.78</v>
      </c>
      <c r="V554" s="48">
        <v>2.0132767439329635E-2</v>
      </c>
      <c r="W554" s="66">
        <v>65.8</v>
      </c>
      <c r="X554" s="89">
        <v>1.3247360975078899</v>
      </c>
      <c r="Y554" s="89">
        <v>1207.9660463597781</v>
      </c>
      <c r="Z554" s="304">
        <v>79.484165850473389</v>
      </c>
    </row>
    <row r="555" spans="1:26" ht="12.75" customHeight="1" x14ac:dyDescent="0.2">
      <c r="A555" s="303"/>
      <c r="B555" s="51">
        <v>550</v>
      </c>
      <c r="C555" s="128" t="s">
        <v>813</v>
      </c>
      <c r="D555" s="19" t="s">
        <v>814</v>
      </c>
      <c r="E555" s="21">
        <v>-6.5</v>
      </c>
      <c r="F555" s="129">
        <v>2.14617E-2</v>
      </c>
      <c r="G555" s="130">
        <v>1.27</v>
      </c>
      <c r="H555" s="23">
        <v>686</v>
      </c>
      <c r="I555" s="44" t="s">
        <v>834</v>
      </c>
      <c r="J555" s="44" t="s">
        <v>47</v>
      </c>
      <c r="K555" s="51">
        <v>50</v>
      </c>
      <c r="L555" s="51">
        <v>1975</v>
      </c>
      <c r="M555" s="73">
        <f>SUM(N555+O555+P555+Q555+R555)</f>
        <v>64.400000000000006</v>
      </c>
      <c r="N555" s="73">
        <v>3.7</v>
      </c>
      <c r="O555" s="73">
        <v>9.4</v>
      </c>
      <c r="P555" s="73">
        <v>-0.7</v>
      </c>
      <c r="Q555" s="73"/>
      <c r="R555" s="73">
        <v>52</v>
      </c>
      <c r="S555" s="73">
        <v>2578.86</v>
      </c>
      <c r="T555" s="73">
        <v>52</v>
      </c>
      <c r="U555" s="73">
        <v>2578.86</v>
      </c>
      <c r="V555" s="32">
        <f>T555/U555</f>
        <v>2.0163948411313526E-2</v>
      </c>
      <c r="W555" s="33">
        <v>59.405000000000001</v>
      </c>
      <c r="X555" s="91">
        <f>V555*W555</f>
        <v>1.19783935537408</v>
      </c>
      <c r="Y555" s="91">
        <f>V555*60*1000</f>
        <v>1209.8369046788116</v>
      </c>
      <c r="Z555" s="305">
        <f>Y555*W555/1000</f>
        <v>71.870361322444808</v>
      </c>
    </row>
    <row r="556" spans="1:26" ht="12.75" customHeight="1" x14ac:dyDescent="0.2">
      <c r="A556" s="303"/>
      <c r="B556" s="19">
        <v>551</v>
      </c>
      <c r="C556" s="131" t="s">
        <v>468</v>
      </c>
      <c r="D556" s="132" t="s">
        <v>469</v>
      </c>
      <c r="E556" s="80">
        <v>-6.2</v>
      </c>
      <c r="F556" s="133">
        <v>2.2259999999999999E-2</v>
      </c>
      <c r="G556" s="134">
        <v>1.31</v>
      </c>
      <c r="H556" s="135">
        <v>677.6</v>
      </c>
      <c r="I556" s="42" t="s">
        <v>476</v>
      </c>
      <c r="J556" s="42" t="s">
        <v>47</v>
      </c>
      <c r="K556" s="65">
        <v>9</v>
      </c>
      <c r="L556" s="65">
        <v>1983</v>
      </c>
      <c r="M556" s="68">
        <v>10.3</v>
      </c>
      <c r="N556" s="68">
        <v>0.38</v>
      </c>
      <c r="O556" s="68">
        <v>1.6379999999999999</v>
      </c>
      <c r="P556" s="68">
        <v>-3.7999999999999999E-2</v>
      </c>
      <c r="Q556" s="68">
        <v>0</v>
      </c>
      <c r="R556" s="68">
        <v>8.3559999999999999</v>
      </c>
      <c r="S556" s="68">
        <v>413.72</v>
      </c>
      <c r="T556" s="68">
        <v>8.3559999999999999</v>
      </c>
      <c r="U556" s="68">
        <v>413.72</v>
      </c>
      <c r="V556" s="48">
        <v>2.0197234844822585E-2</v>
      </c>
      <c r="W556" s="66">
        <v>58.75</v>
      </c>
      <c r="X556" s="89">
        <v>1.1865875471333269</v>
      </c>
      <c r="Y556" s="89">
        <v>1211.834090689355</v>
      </c>
      <c r="Z556" s="304">
        <v>71.19525282799961</v>
      </c>
    </row>
    <row r="557" spans="1:26" ht="12.75" customHeight="1" x14ac:dyDescent="0.2">
      <c r="A557" s="303"/>
      <c r="B557" s="19">
        <v>552</v>
      </c>
      <c r="C557" s="131" t="s">
        <v>105</v>
      </c>
      <c r="D557" s="132" t="s">
        <v>106</v>
      </c>
      <c r="E557" s="80">
        <v>-5.8</v>
      </c>
      <c r="F557" s="133">
        <v>0.02</v>
      </c>
      <c r="G557" s="134">
        <v>1.226</v>
      </c>
      <c r="H557" s="135">
        <v>666.4</v>
      </c>
      <c r="I557" s="42" t="s">
        <v>134</v>
      </c>
      <c r="J557" s="42"/>
      <c r="K557" s="65">
        <v>41</v>
      </c>
      <c r="L557" s="65">
        <v>1987</v>
      </c>
      <c r="M557" s="68">
        <v>56.46</v>
      </c>
      <c r="N557" s="68">
        <v>3.6765750000000001</v>
      </c>
      <c r="O557" s="68">
        <v>5.7569999999999997</v>
      </c>
      <c r="P557" s="68">
        <v>4.6422999999999999E-2</v>
      </c>
      <c r="Q557" s="68">
        <v>0</v>
      </c>
      <c r="R557" s="68">
        <v>46.980001999999999</v>
      </c>
      <c r="S557" s="68">
        <v>2323.42</v>
      </c>
      <c r="T557" s="68">
        <v>33.528316066970241</v>
      </c>
      <c r="U557" s="68">
        <v>1658.16</v>
      </c>
      <c r="V557" s="48">
        <v>2.022019350784619E-2</v>
      </c>
      <c r="W557" s="66">
        <v>61.3</v>
      </c>
      <c r="X557" s="89">
        <v>1.2394978620309713</v>
      </c>
      <c r="Y557" s="89">
        <v>1213.2116104707713</v>
      </c>
      <c r="Z557" s="304">
        <v>74.369871721858274</v>
      </c>
    </row>
    <row r="558" spans="1:26" ht="12.75" customHeight="1" x14ac:dyDescent="0.2">
      <c r="A558" s="303"/>
      <c r="B558" s="65">
        <v>553</v>
      </c>
      <c r="C558" s="20" t="s">
        <v>992</v>
      </c>
      <c r="D558" s="19" t="s">
        <v>993</v>
      </c>
      <c r="E558" s="139">
        <v>-6.9</v>
      </c>
      <c r="F558" s="129">
        <v>1.9810000000000001E-2</v>
      </c>
      <c r="G558" s="130">
        <v>0.87</v>
      </c>
      <c r="H558" s="140">
        <v>697.2</v>
      </c>
      <c r="I558" s="44" t="s">
        <v>1015</v>
      </c>
      <c r="J558" s="44" t="s">
        <v>417</v>
      </c>
      <c r="K558" s="51">
        <v>30</v>
      </c>
      <c r="L558" s="51" t="s">
        <v>58</v>
      </c>
      <c r="M558" s="73">
        <f>SUM(N558:R558)</f>
        <v>43.2</v>
      </c>
      <c r="N558" s="73">
        <v>2.8986000000000001</v>
      </c>
      <c r="O558" s="73">
        <v>5.758</v>
      </c>
      <c r="P558" s="73">
        <v>-0.14460000000000001</v>
      </c>
      <c r="Q558" s="73">
        <v>0</v>
      </c>
      <c r="R558" s="73">
        <v>34.688000000000002</v>
      </c>
      <c r="S558" s="73">
        <v>1713.31</v>
      </c>
      <c r="T558" s="73">
        <f>R558</f>
        <v>34.688000000000002</v>
      </c>
      <c r="U558" s="73">
        <f>S558</f>
        <v>1713.31</v>
      </c>
      <c r="V558" s="32">
        <f>T558/U558</f>
        <v>2.0246190123211796E-2</v>
      </c>
      <c r="W558" s="33">
        <v>43.9</v>
      </c>
      <c r="X558" s="91">
        <f>V558*W558</f>
        <v>0.88880774640899785</v>
      </c>
      <c r="Y558" s="91">
        <f>V558*60*1000</f>
        <v>1214.7714073927079</v>
      </c>
      <c r="Z558" s="305">
        <f>Y558*W558/1000</f>
        <v>53.328464784539882</v>
      </c>
    </row>
    <row r="559" spans="1:26" ht="12.75" customHeight="1" x14ac:dyDescent="0.2">
      <c r="A559" s="303"/>
      <c r="B559" s="51">
        <v>554</v>
      </c>
      <c r="C559" s="131" t="s">
        <v>468</v>
      </c>
      <c r="D559" s="132" t="s">
        <v>469</v>
      </c>
      <c r="E559" s="80">
        <v>-6.2</v>
      </c>
      <c r="F559" s="133">
        <v>2.2259999999999999E-2</v>
      </c>
      <c r="G559" s="134">
        <v>1.31</v>
      </c>
      <c r="H559" s="135">
        <v>677.6</v>
      </c>
      <c r="I559" s="42" t="s">
        <v>478</v>
      </c>
      <c r="J559" s="42" t="s">
        <v>47</v>
      </c>
      <c r="K559" s="65">
        <v>14</v>
      </c>
      <c r="L559" s="65">
        <v>1994</v>
      </c>
      <c r="M559" s="68">
        <v>23</v>
      </c>
      <c r="N559" s="68">
        <v>1.085</v>
      </c>
      <c r="O559" s="68">
        <v>3.0649999999999999</v>
      </c>
      <c r="P559" s="68">
        <v>0.1898</v>
      </c>
      <c r="Q559" s="68">
        <v>3.359</v>
      </c>
      <c r="R559" s="68">
        <v>15.301</v>
      </c>
      <c r="S559" s="68">
        <v>920.31</v>
      </c>
      <c r="T559" s="68">
        <v>18.658999999999999</v>
      </c>
      <c r="U559" s="68">
        <v>920.31</v>
      </c>
      <c r="V559" s="48">
        <v>2.0274690050091818E-2</v>
      </c>
      <c r="W559" s="66">
        <v>58.75</v>
      </c>
      <c r="X559" s="89">
        <v>1.1911380404428942</v>
      </c>
      <c r="Y559" s="89">
        <v>1216.481403005509</v>
      </c>
      <c r="Z559" s="304">
        <v>71.468282426573651</v>
      </c>
    </row>
    <row r="560" spans="1:26" ht="12.75" customHeight="1" x14ac:dyDescent="0.2">
      <c r="A560" s="303"/>
      <c r="B560" s="19">
        <v>555</v>
      </c>
      <c r="C560" s="131" t="s">
        <v>729</v>
      </c>
      <c r="D560" s="132" t="s">
        <v>730</v>
      </c>
      <c r="E560" s="80">
        <v>-6.2</v>
      </c>
      <c r="F560" s="133">
        <v>1.8950000000000002E-2</v>
      </c>
      <c r="G560" s="138">
        <v>1.19</v>
      </c>
      <c r="H560" s="135">
        <v>677.6</v>
      </c>
      <c r="I560" s="141" t="s">
        <v>763</v>
      </c>
      <c r="J560" s="132" t="s">
        <v>47</v>
      </c>
      <c r="K560" s="132">
        <v>26</v>
      </c>
      <c r="L560" s="142">
        <v>1998</v>
      </c>
      <c r="M560" s="68">
        <v>44.22</v>
      </c>
      <c r="N560" s="68">
        <v>1.66997</v>
      </c>
      <c r="O560" s="68">
        <v>4.8004759999999997</v>
      </c>
      <c r="P560" s="68">
        <v>0.93103100000000005</v>
      </c>
      <c r="Q560" s="68">
        <v>0</v>
      </c>
      <c r="R560" s="68">
        <v>36.818530000000003</v>
      </c>
      <c r="S560" s="136">
        <v>1812.49</v>
      </c>
      <c r="T560" s="68">
        <v>36.818530000000003</v>
      </c>
      <c r="U560" s="136">
        <v>1812.49</v>
      </c>
      <c r="V560" s="48">
        <v>2.0313783800186485E-2</v>
      </c>
      <c r="W560" s="66">
        <v>62.783999999999999</v>
      </c>
      <c r="X560" s="89">
        <v>1.2753806021109082</v>
      </c>
      <c r="Y560" s="89">
        <v>1218.827028011189</v>
      </c>
      <c r="Z560" s="304">
        <v>76.522836126654482</v>
      </c>
    </row>
    <row r="561" spans="1:26" ht="12.75" customHeight="1" x14ac:dyDescent="0.2">
      <c r="A561" s="303"/>
      <c r="B561" s="19">
        <v>556</v>
      </c>
      <c r="C561" s="20" t="s">
        <v>323</v>
      </c>
      <c r="D561" s="19" t="s">
        <v>324</v>
      </c>
      <c r="E561" s="139">
        <v>-5.8</v>
      </c>
      <c r="F561" s="129">
        <v>1.6835861436862869E-2</v>
      </c>
      <c r="G561" s="130">
        <f>F561*W561</f>
        <v>0.8404798746510681</v>
      </c>
      <c r="H561" s="140">
        <v>666.4</v>
      </c>
      <c r="I561" s="44" t="s">
        <v>344</v>
      </c>
      <c r="J561" s="44" t="s">
        <v>47</v>
      </c>
      <c r="K561" s="51">
        <v>20</v>
      </c>
      <c r="L561" s="51"/>
      <c r="M561" s="73">
        <f>SUM(N561:R561)</f>
        <v>32.001019999999997</v>
      </c>
      <c r="N561" s="73">
        <v>2.5500000000000003</v>
      </c>
      <c r="O561" s="73">
        <v>3.2</v>
      </c>
      <c r="P561" s="73">
        <v>-0.45298000000000005</v>
      </c>
      <c r="Q561" s="73"/>
      <c r="R561" s="73">
        <v>26.704000000000001</v>
      </c>
      <c r="S561" s="73">
        <v>1308.57</v>
      </c>
      <c r="T561" s="73">
        <v>26.704000000000001</v>
      </c>
      <c r="U561" s="73">
        <v>1308.57</v>
      </c>
      <c r="V561" s="32">
        <f>T561/U561</f>
        <v>2.0407009177957618E-2</v>
      </c>
      <c r="W561" s="33">
        <v>49.921999999999997</v>
      </c>
      <c r="X561" s="91">
        <f>V561*W561</f>
        <v>1.0187587121820001</v>
      </c>
      <c r="Y561" s="91">
        <f>V561*60*1000</f>
        <v>1224.420550677457</v>
      </c>
      <c r="Z561" s="305">
        <f>Y561*W561/1000</f>
        <v>61.125522730920004</v>
      </c>
    </row>
    <row r="562" spans="1:26" ht="12.75" customHeight="1" x14ac:dyDescent="0.2">
      <c r="A562" s="303"/>
      <c r="B562" s="65">
        <v>557</v>
      </c>
      <c r="C562" s="20" t="s">
        <v>323</v>
      </c>
      <c r="D562" s="19" t="s">
        <v>324</v>
      </c>
      <c r="E562" s="139">
        <v>-5.8</v>
      </c>
      <c r="F562" s="129">
        <v>1.6835861436862869E-2</v>
      </c>
      <c r="G562" s="130">
        <f>F562*W562</f>
        <v>0.8404798746510681</v>
      </c>
      <c r="H562" s="140">
        <v>666.4</v>
      </c>
      <c r="I562" s="44" t="s">
        <v>345</v>
      </c>
      <c r="J562" s="44" t="s">
        <v>47</v>
      </c>
      <c r="K562" s="51">
        <v>45</v>
      </c>
      <c r="L562" s="51">
        <v>1992</v>
      </c>
      <c r="M562" s="73">
        <f>SUM(N562:R562)</f>
        <v>60.629620000000003</v>
      </c>
      <c r="N562" s="73">
        <v>5.61</v>
      </c>
      <c r="O562" s="73">
        <v>7.2</v>
      </c>
      <c r="P562" s="73">
        <v>0.34061999999999998</v>
      </c>
      <c r="Q562" s="73"/>
      <c r="R562" s="73">
        <v>47.478999999999999</v>
      </c>
      <c r="S562" s="73">
        <v>2324.41</v>
      </c>
      <c r="T562" s="73">
        <v>47.478999999999999</v>
      </c>
      <c r="U562" s="73">
        <v>2324.41</v>
      </c>
      <c r="V562" s="32">
        <f>T562/U562</f>
        <v>2.0426258706510471E-2</v>
      </c>
      <c r="W562" s="33">
        <v>49.921999999999997</v>
      </c>
      <c r="X562" s="91">
        <f>V562*W562</f>
        <v>1.0197196871464156</v>
      </c>
      <c r="Y562" s="91">
        <f>V562*60*1000</f>
        <v>1225.5755223906281</v>
      </c>
      <c r="Z562" s="305">
        <f>Y562*W562/1000</f>
        <v>61.183181228784932</v>
      </c>
    </row>
    <row r="563" spans="1:26" ht="12.75" customHeight="1" x14ac:dyDescent="0.2">
      <c r="A563" s="303"/>
      <c r="B563" s="51">
        <v>558</v>
      </c>
      <c r="C563" s="20" t="s">
        <v>323</v>
      </c>
      <c r="D563" s="19" t="s">
        <v>324</v>
      </c>
      <c r="E563" s="139">
        <v>-5.8</v>
      </c>
      <c r="F563" s="129">
        <v>1.6835861436862869E-2</v>
      </c>
      <c r="G563" s="130">
        <f>F563*W563</f>
        <v>0.8404798746510681</v>
      </c>
      <c r="H563" s="140">
        <v>666.4</v>
      </c>
      <c r="I563" s="44" t="s">
        <v>346</v>
      </c>
      <c r="J563" s="44" t="s">
        <v>47</v>
      </c>
      <c r="K563" s="51">
        <v>45</v>
      </c>
      <c r="L563" s="51">
        <v>1980</v>
      </c>
      <c r="M563" s="73">
        <f>SUM(N563:R563)</f>
        <v>57.130479999999999</v>
      </c>
      <c r="N563" s="73">
        <v>3.6720000000000002</v>
      </c>
      <c r="O563" s="73">
        <v>6.3062269999999998</v>
      </c>
      <c r="P563" s="73">
        <v>-0.40752000000000005</v>
      </c>
      <c r="Q563" s="73"/>
      <c r="R563" s="73">
        <v>47.559773</v>
      </c>
      <c r="S563" s="73">
        <v>2327.62</v>
      </c>
      <c r="T563" s="73">
        <v>47.559773</v>
      </c>
      <c r="U563" s="73">
        <v>2327.62</v>
      </c>
      <c r="V563" s="32">
        <f>T563/U563</f>
        <v>2.0432791005404662E-2</v>
      </c>
      <c r="W563" s="33">
        <v>49.921999999999997</v>
      </c>
      <c r="X563" s="91">
        <f>V563*W563</f>
        <v>1.0200457925718114</v>
      </c>
      <c r="Y563" s="91">
        <f>V563*60*1000</f>
        <v>1225.9674603242795</v>
      </c>
      <c r="Z563" s="305">
        <f>Y563*W563/1000</f>
        <v>61.202747554308679</v>
      </c>
    </row>
    <row r="564" spans="1:26" ht="12.75" customHeight="1" x14ac:dyDescent="0.2">
      <c r="A564" s="303"/>
      <c r="B564" s="19">
        <v>559</v>
      </c>
      <c r="C564" s="20" t="s">
        <v>323</v>
      </c>
      <c r="D564" s="19" t="s">
        <v>324</v>
      </c>
      <c r="E564" s="139">
        <v>-5.8</v>
      </c>
      <c r="F564" s="129">
        <v>1.6835861436862869E-2</v>
      </c>
      <c r="G564" s="130">
        <f>F564*W564</f>
        <v>0.8404798746510681</v>
      </c>
      <c r="H564" s="140">
        <v>666.4</v>
      </c>
      <c r="I564" s="44" t="s">
        <v>347</v>
      </c>
      <c r="J564" s="44" t="s">
        <v>47</v>
      </c>
      <c r="K564" s="51">
        <v>54</v>
      </c>
      <c r="L564" s="51">
        <v>1990</v>
      </c>
      <c r="M564" s="73">
        <f>SUM(N564:R564)</f>
        <v>73.827359999999999</v>
      </c>
      <c r="N564" s="73">
        <v>5.1000000000000005</v>
      </c>
      <c r="O564" s="73">
        <v>8.64</v>
      </c>
      <c r="P564" s="73">
        <v>-0.79264000000000001</v>
      </c>
      <c r="Q564" s="73"/>
      <c r="R564" s="73">
        <v>60.88</v>
      </c>
      <c r="S564" s="73">
        <v>2969.86</v>
      </c>
      <c r="T564" s="73">
        <v>60.88</v>
      </c>
      <c r="U564" s="73">
        <v>2969.86</v>
      </c>
      <c r="V564" s="32">
        <f>T564/U564</f>
        <v>2.049928279447516E-2</v>
      </c>
      <c r="W564" s="33">
        <v>49.921999999999997</v>
      </c>
      <c r="X564" s="91">
        <f>V564*W564</f>
        <v>1.0233651956657888</v>
      </c>
      <c r="Y564" s="91">
        <f>V564*60*1000</f>
        <v>1229.9569676685096</v>
      </c>
      <c r="Z564" s="305">
        <f>Y564*W564/1000</f>
        <v>61.40191173994733</v>
      </c>
    </row>
    <row r="565" spans="1:26" ht="12.75" customHeight="1" x14ac:dyDescent="0.2">
      <c r="A565" s="303"/>
      <c r="B565" s="19">
        <v>560</v>
      </c>
      <c r="C565" s="20" t="s">
        <v>323</v>
      </c>
      <c r="D565" s="19" t="s">
        <v>324</v>
      </c>
      <c r="E565" s="139">
        <v>-5.8</v>
      </c>
      <c r="F565" s="129">
        <v>1.6835861436862869E-2</v>
      </c>
      <c r="G565" s="130">
        <f>F565*W565</f>
        <v>0.8404798746510681</v>
      </c>
      <c r="H565" s="140">
        <v>666.4</v>
      </c>
      <c r="I565" s="44" t="s">
        <v>348</v>
      </c>
      <c r="J565" s="44" t="s">
        <v>47</v>
      </c>
      <c r="K565" s="51">
        <v>18</v>
      </c>
      <c r="L565" s="51" t="s">
        <v>58</v>
      </c>
      <c r="M565" s="73">
        <f>SUM(N565:R565)</f>
        <v>24.37302</v>
      </c>
      <c r="N565" s="73">
        <v>2.448</v>
      </c>
      <c r="O565" s="73">
        <v>2.182105</v>
      </c>
      <c r="P565" s="73">
        <v>-0.55498000000000003</v>
      </c>
      <c r="Q565" s="73"/>
      <c r="R565" s="73">
        <v>20.297895</v>
      </c>
      <c r="S565" s="73">
        <v>989.51</v>
      </c>
      <c r="T565" s="73">
        <v>20.297895</v>
      </c>
      <c r="U565" s="73">
        <v>989.51</v>
      </c>
      <c r="V565" s="32">
        <f>T565/U565</f>
        <v>2.0513077179614154E-2</v>
      </c>
      <c r="W565" s="33">
        <v>49.921999999999997</v>
      </c>
      <c r="X565" s="91">
        <f>V565*W565</f>
        <v>1.0240538389606977</v>
      </c>
      <c r="Y565" s="91">
        <f>V565*60*1000</f>
        <v>1230.7846307768493</v>
      </c>
      <c r="Z565" s="305">
        <f>Y565*W565/1000</f>
        <v>61.443230337641872</v>
      </c>
    </row>
    <row r="566" spans="1:26" ht="12.75" customHeight="1" x14ac:dyDescent="0.2">
      <c r="A566" s="303"/>
      <c r="B566" s="65">
        <v>561</v>
      </c>
      <c r="C566" s="20" t="s">
        <v>323</v>
      </c>
      <c r="D566" s="19" t="s">
        <v>324</v>
      </c>
      <c r="E566" s="139">
        <v>-5.8</v>
      </c>
      <c r="F566" s="129">
        <v>1.6835861436862869E-2</v>
      </c>
      <c r="G566" s="130">
        <f>F566*W566</f>
        <v>0.8404798746510681</v>
      </c>
      <c r="H566" s="140">
        <v>666.4</v>
      </c>
      <c r="I566" s="44" t="s">
        <v>349</v>
      </c>
      <c r="J566" s="44" t="s">
        <v>47</v>
      </c>
      <c r="K566" s="51">
        <v>54</v>
      </c>
      <c r="L566" s="51">
        <v>1989</v>
      </c>
      <c r="M566" s="73">
        <f>SUM(N566:R566)</f>
        <v>75.695000000000007</v>
      </c>
      <c r="N566" s="73">
        <v>5.61</v>
      </c>
      <c r="O566" s="73">
        <v>8.64</v>
      </c>
      <c r="P566" s="73">
        <v>-5.5999999999999994E-2</v>
      </c>
      <c r="Q566" s="73"/>
      <c r="R566" s="73">
        <v>61.501000000000005</v>
      </c>
      <c r="S566" s="73">
        <v>2997.9</v>
      </c>
      <c r="T566" s="73">
        <v>61.501000000000005</v>
      </c>
      <c r="U566" s="73">
        <v>2997.9</v>
      </c>
      <c r="V566" s="32">
        <f>T566/U566</f>
        <v>2.0514693618866542E-2</v>
      </c>
      <c r="W566" s="33">
        <v>49.921999999999997</v>
      </c>
      <c r="X566" s="91">
        <f>V566*W566</f>
        <v>1.0241345348410555</v>
      </c>
      <c r="Y566" s="91">
        <f>V566*60*1000</f>
        <v>1230.8816171319925</v>
      </c>
      <c r="Z566" s="305">
        <f>Y566*W566/1000</f>
        <v>61.448072090463327</v>
      </c>
    </row>
    <row r="567" spans="1:26" ht="12.75" customHeight="1" x14ac:dyDescent="0.2">
      <c r="A567" s="303"/>
      <c r="B567" s="51">
        <v>562</v>
      </c>
      <c r="C567" s="20" t="s">
        <v>323</v>
      </c>
      <c r="D567" s="19" t="s">
        <v>324</v>
      </c>
      <c r="E567" s="139">
        <v>-5.8</v>
      </c>
      <c r="F567" s="129">
        <v>1.6835861436862869E-2</v>
      </c>
      <c r="G567" s="130">
        <f>F567*W567</f>
        <v>0.8404798746510681</v>
      </c>
      <c r="H567" s="140">
        <v>666.4</v>
      </c>
      <c r="I567" s="44" t="s">
        <v>350</v>
      </c>
      <c r="J567" s="44" t="s">
        <v>47</v>
      </c>
      <c r="K567" s="51">
        <v>75</v>
      </c>
      <c r="L567" s="51">
        <v>1981</v>
      </c>
      <c r="M567" s="73">
        <f>SUM(N567:R567)</f>
        <v>101.30492000000001</v>
      </c>
      <c r="N567" s="73">
        <v>7.4970000000000008</v>
      </c>
      <c r="O567" s="73">
        <v>11.84</v>
      </c>
      <c r="P567" s="73">
        <v>-0.32207999999999998</v>
      </c>
      <c r="Q567" s="73"/>
      <c r="R567" s="73">
        <v>82.29</v>
      </c>
      <c r="S567" s="73">
        <v>4002.6600000000003</v>
      </c>
      <c r="T567" s="73">
        <v>82.29</v>
      </c>
      <c r="U567" s="73">
        <v>4002.6600000000003</v>
      </c>
      <c r="V567" s="32">
        <f>T567/U567</f>
        <v>2.055882837912788E-2</v>
      </c>
      <c r="W567" s="33">
        <v>49.921999999999997</v>
      </c>
      <c r="X567" s="91">
        <f>V567*W567</f>
        <v>1.0263378303428219</v>
      </c>
      <c r="Y567" s="91">
        <f>V567*60*1000</f>
        <v>1233.5297027476729</v>
      </c>
      <c r="Z567" s="305">
        <f>Y567*W567/1000</f>
        <v>61.58026982056932</v>
      </c>
    </row>
    <row r="568" spans="1:26" ht="12.75" customHeight="1" x14ac:dyDescent="0.2">
      <c r="A568" s="303"/>
      <c r="B568" s="19">
        <v>563</v>
      </c>
      <c r="C568" s="20" t="s">
        <v>323</v>
      </c>
      <c r="D568" s="19" t="s">
        <v>324</v>
      </c>
      <c r="E568" s="139">
        <v>-5.8</v>
      </c>
      <c r="F568" s="129">
        <v>1.6835861436862869E-2</v>
      </c>
      <c r="G568" s="130">
        <f>F568*W568</f>
        <v>0.8404798746510681</v>
      </c>
      <c r="H568" s="140">
        <v>666.4</v>
      </c>
      <c r="I568" s="44" t="s">
        <v>351</v>
      </c>
      <c r="J568" s="44" t="s">
        <v>47</v>
      </c>
      <c r="K568" s="51">
        <v>45</v>
      </c>
      <c r="L568" s="51">
        <v>1984</v>
      </c>
      <c r="M568" s="73">
        <f>SUM(N568:R568)</f>
        <v>61.979039999999998</v>
      </c>
      <c r="N568" s="73">
        <v>6.987000000000001</v>
      </c>
      <c r="O568" s="73">
        <v>5.7158069999999999</v>
      </c>
      <c r="P568" s="73">
        <v>0.98104000000000002</v>
      </c>
      <c r="Q568" s="73"/>
      <c r="R568" s="73">
        <v>48.295192999999998</v>
      </c>
      <c r="S568" s="73">
        <v>2348.46</v>
      </c>
      <c r="T568" s="73">
        <v>48.295192999999998</v>
      </c>
      <c r="U568" s="73">
        <v>2348.46</v>
      </c>
      <c r="V568" s="32">
        <f>T568/U568</f>
        <v>2.0564622348262264E-2</v>
      </c>
      <c r="W568" s="33">
        <v>49.921999999999997</v>
      </c>
      <c r="X568" s="91">
        <f>V568*W568</f>
        <v>1.0266270768699486</v>
      </c>
      <c r="Y568" s="91">
        <f>V568*60*1000</f>
        <v>1233.8773408957356</v>
      </c>
      <c r="Z568" s="305">
        <f>Y568*W568/1000</f>
        <v>61.59762461219691</v>
      </c>
    </row>
    <row r="569" spans="1:26" ht="12.75" customHeight="1" x14ac:dyDescent="0.2">
      <c r="A569" s="303"/>
      <c r="B569" s="19">
        <v>564</v>
      </c>
      <c r="C569" s="131" t="s">
        <v>570</v>
      </c>
      <c r="D569" s="132" t="s">
        <v>571</v>
      </c>
      <c r="E569" s="136">
        <v>-5.8</v>
      </c>
      <c r="F569" s="133">
        <v>1.9769999999999999E-2</v>
      </c>
      <c r="G569" s="134">
        <v>1.2801075</v>
      </c>
      <c r="H569" s="137">
        <v>666.4</v>
      </c>
      <c r="I569" s="42" t="s">
        <v>578</v>
      </c>
      <c r="J569" s="42" t="s">
        <v>47</v>
      </c>
      <c r="K569" s="65">
        <v>55</v>
      </c>
      <c r="L569" s="65" t="s">
        <v>573</v>
      </c>
      <c r="M569" s="68">
        <v>63.625</v>
      </c>
      <c r="N569" s="68">
        <v>6.327</v>
      </c>
      <c r="O569" s="68">
        <v>5.8659999999999997</v>
      </c>
      <c r="P569" s="68">
        <v>-0.87</v>
      </c>
      <c r="Q569" s="68"/>
      <c r="R569" s="68">
        <v>52.302</v>
      </c>
      <c r="S569" s="68">
        <v>2542.12</v>
      </c>
      <c r="T569" s="68">
        <v>52.302</v>
      </c>
      <c r="U569" s="68">
        <v>2542.12</v>
      </c>
      <c r="V569" s="48">
        <v>2.0574166443755607E-2</v>
      </c>
      <c r="W569" s="66">
        <v>64.75</v>
      </c>
      <c r="X569" s="89">
        <v>1.3321772772331755</v>
      </c>
      <c r="Y569" s="89">
        <v>1234.4499866253364</v>
      </c>
      <c r="Z569" s="304">
        <v>79.930636633990517</v>
      </c>
    </row>
    <row r="570" spans="1:26" ht="12.75" customHeight="1" x14ac:dyDescent="0.2">
      <c r="A570" s="303"/>
      <c r="B570" s="65">
        <v>565</v>
      </c>
      <c r="C570" s="131" t="s">
        <v>729</v>
      </c>
      <c r="D570" s="132" t="s">
        <v>730</v>
      </c>
      <c r="E570" s="80">
        <v>-6.2</v>
      </c>
      <c r="F570" s="133">
        <v>1.8950000000000002E-2</v>
      </c>
      <c r="G570" s="138">
        <v>1.19</v>
      </c>
      <c r="H570" s="135">
        <v>677.6</v>
      </c>
      <c r="I570" s="131" t="s">
        <v>759</v>
      </c>
      <c r="J570" s="132" t="s">
        <v>47</v>
      </c>
      <c r="K570" s="132">
        <v>20</v>
      </c>
      <c r="L570" s="132">
        <v>1994</v>
      </c>
      <c r="M570" s="68">
        <v>32.94</v>
      </c>
      <c r="N570" s="68">
        <v>1.66997</v>
      </c>
      <c r="O570" s="68">
        <v>3.3171149999999998</v>
      </c>
      <c r="P570" s="68">
        <v>0.52302999999999999</v>
      </c>
      <c r="Q570" s="68">
        <v>4.937379</v>
      </c>
      <c r="R570" s="68">
        <v>22.492509999999999</v>
      </c>
      <c r="S570" s="136">
        <v>1120.8599999999999</v>
      </c>
      <c r="T570" s="68">
        <v>27.429888999999999</v>
      </c>
      <c r="U570" s="136">
        <v>1326.57</v>
      </c>
      <c r="V570" s="48">
        <v>2.0677302366252818E-2</v>
      </c>
      <c r="W570" s="66">
        <v>62.783999999999999</v>
      </c>
      <c r="X570" s="89">
        <v>1.2982037517628169</v>
      </c>
      <c r="Y570" s="89">
        <v>1240.638141975169</v>
      </c>
      <c r="Z570" s="304">
        <v>77.892225105769015</v>
      </c>
    </row>
    <row r="571" spans="1:26" ht="12.75" customHeight="1" x14ac:dyDescent="0.2">
      <c r="A571" s="303"/>
      <c r="B571" s="51">
        <v>566</v>
      </c>
      <c r="C571" s="131" t="s">
        <v>407</v>
      </c>
      <c r="D571" s="132" t="s">
        <v>408</v>
      </c>
      <c r="E571" s="136">
        <v>-6.6</v>
      </c>
      <c r="F571" s="143">
        <v>1.8806929999999999E-2</v>
      </c>
      <c r="G571" s="134">
        <v>1.0208777742599999</v>
      </c>
      <c r="H571" s="135">
        <v>688.8</v>
      </c>
      <c r="I571" s="42" t="s">
        <v>423</v>
      </c>
      <c r="J571" s="42" t="s">
        <v>417</v>
      </c>
      <c r="K571" s="65">
        <v>91</v>
      </c>
      <c r="L571" s="65" t="s">
        <v>58</v>
      </c>
      <c r="M571" s="68">
        <v>15.810650499999999</v>
      </c>
      <c r="N571" s="68">
        <v>4.3561300000000003</v>
      </c>
      <c r="O571" s="68">
        <v>11.400532999999999</v>
      </c>
      <c r="P571" s="68">
        <v>5.3987500000000001E-2</v>
      </c>
      <c r="Q571" s="68">
        <v>0</v>
      </c>
      <c r="R571" s="68">
        <v>95.005508000000006</v>
      </c>
      <c r="S571" s="68">
        <v>4592.47</v>
      </c>
      <c r="T571" s="68">
        <v>95.005508000000006</v>
      </c>
      <c r="U571" s="68">
        <v>4592.47</v>
      </c>
      <c r="V571" s="48">
        <v>2.0687235409267781E-2</v>
      </c>
      <c r="W571" s="66">
        <v>54.281999999999996</v>
      </c>
      <c r="X571" s="89">
        <v>1.1229445124858737</v>
      </c>
      <c r="Y571" s="89">
        <v>1241.2341245560669</v>
      </c>
      <c r="Z571" s="304">
        <v>67.376670749152424</v>
      </c>
    </row>
    <row r="572" spans="1:26" ht="12.75" customHeight="1" x14ac:dyDescent="0.2">
      <c r="A572" s="303"/>
      <c r="B572" s="19">
        <v>567</v>
      </c>
      <c r="C572" s="131" t="s">
        <v>407</v>
      </c>
      <c r="D572" s="132" t="s">
        <v>415</v>
      </c>
      <c r="E572" s="136">
        <v>-6.6</v>
      </c>
      <c r="F572" s="143">
        <v>1.8806929999999999E-2</v>
      </c>
      <c r="G572" s="134">
        <v>1.0208777742599999</v>
      </c>
      <c r="H572" s="135">
        <v>688.8</v>
      </c>
      <c r="I572" s="42" t="s">
        <v>422</v>
      </c>
      <c r="J572" s="42" t="s">
        <v>417</v>
      </c>
      <c r="K572" s="65">
        <v>74</v>
      </c>
      <c r="L572" s="65" t="s">
        <v>58</v>
      </c>
      <c r="M572" s="68">
        <v>22.673694000000001</v>
      </c>
      <c r="N572" s="68">
        <v>5.0961299999999996</v>
      </c>
      <c r="O572" s="68">
        <v>9.5702130000000007</v>
      </c>
      <c r="P572" s="68">
        <v>-0.25112800000000002</v>
      </c>
      <c r="Q572" s="68">
        <v>8.2584789999999995</v>
      </c>
      <c r="R572" s="68">
        <v>74.326316000000006</v>
      </c>
      <c r="S572" s="68">
        <v>3981.8</v>
      </c>
      <c r="T572" s="68">
        <v>82.584795</v>
      </c>
      <c r="U572" s="68">
        <v>3981.8</v>
      </c>
      <c r="V572" s="48">
        <v>2.0740568335928473E-2</v>
      </c>
      <c r="W572" s="66">
        <v>54.281999999999996</v>
      </c>
      <c r="X572" s="89">
        <v>1.1258395304108693</v>
      </c>
      <c r="Y572" s="89">
        <v>1244.4341001557084</v>
      </c>
      <c r="Z572" s="304">
        <v>67.55037182465216</v>
      </c>
    </row>
    <row r="573" spans="1:26" ht="12.75" customHeight="1" x14ac:dyDescent="0.2">
      <c r="A573" s="303"/>
      <c r="B573" s="19">
        <v>568</v>
      </c>
      <c r="C573" s="20" t="s">
        <v>323</v>
      </c>
      <c r="D573" s="19" t="s">
        <v>324</v>
      </c>
      <c r="E573" s="139">
        <v>-5.8</v>
      </c>
      <c r="F573" s="129">
        <v>1.6835861436862869E-2</v>
      </c>
      <c r="G573" s="130">
        <f>F573*W573</f>
        <v>0.8404798746510681</v>
      </c>
      <c r="H573" s="140">
        <v>666.4</v>
      </c>
      <c r="I573" s="44" t="s">
        <v>352</v>
      </c>
      <c r="J573" s="44" t="s">
        <v>47</v>
      </c>
      <c r="K573" s="51">
        <v>40</v>
      </c>
      <c r="L573" s="51">
        <v>1985</v>
      </c>
      <c r="M573" s="73">
        <f>SUM(N573:R573)</f>
        <v>45.096326000000005</v>
      </c>
      <c r="N573" s="73">
        <v>3.774</v>
      </c>
      <c r="O573" s="73">
        <v>6.4</v>
      </c>
      <c r="P573" s="73">
        <v>0.88432599999999995</v>
      </c>
      <c r="Q573" s="73"/>
      <c r="R573" s="73">
        <v>34.038000000000004</v>
      </c>
      <c r="S573" s="73">
        <v>1638.65</v>
      </c>
      <c r="T573" s="73">
        <v>34.038000000000004</v>
      </c>
      <c r="U573" s="73">
        <v>1638.65</v>
      </c>
      <c r="V573" s="32">
        <f>T573/U573</f>
        <v>2.0771976932230801E-2</v>
      </c>
      <c r="W573" s="33">
        <v>49.921999999999997</v>
      </c>
      <c r="X573" s="91">
        <f>V573*W573</f>
        <v>1.0369786324108259</v>
      </c>
      <c r="Y573" s="91">
        <f>V573*60*1000</f>
        <v>1246.3186159338479</v>
      </c>
      <c r="Z573" s="305">
        <f>Y573*W573/1000</f>
        <v>62.218717944649548</v>
      </c>
    </row>
    <row r="574" spans="1:26" ht="12.75" customHeight="1" x14ac:dyDescent="0.2">
      <c r="A574" s="303"/>
      <c r="B574" s="65">
        <v>569</v>
      </c>
      <c r="C574" s="131" t="s">
        <v>570</v>
      </c>
      <c r="D574" s="132" t="s">
        <v>571</v>
      </c>
      <c r="E574" s="136">
        <v>-5.8</v>
      </c>
      <c r="F574" s="133">
        <v>1.9769999999999999E-2</v>
      </c>
      <c r="G574" s="134">
        <v>1.2801075</v>
      </c>
      <c r="H574" s="137">
        <v>666.4</v>
      </c>
      <c r="I574" s="42" t="s">
        <v>580</v>
      </c>
      <c r="J574" s="42" t="s">
        <v>47</v>
      </c>
      <c r="K574" s="65">
        <v>60</v>
      </c>
      <c r="L574" s="65" t="s">
        <v>573</v>
      </c>
      <c r="M574" s="68">
        <v>65.56</v>
      </c>
      <c r="N574" s="68">
        <v>5.7050000000000001</v>
      </c>
      <c r="O574" s="68">
        <v>8.1579999999999995</v>
      </c>
      <c r="P574" s="68">
        <v>-0.29899999999999999</v>
      </c>
      <c r="Q574" s="68"/>
      <c r="R574" s="68">
        <v>51.996000000000002</v>
      </c>
      <c r="S574" s="68">
        <v>2501.58</v>
      </c>
      <c r="T574" s="68">
        <v>51.996000000000002</v>
      </c>
      <c r="U574" s="68">
        <v>2501.58</v>
      </c>
      <c r="V574" s="48">
        <v>2.0785263713333176E-2</v>
      </c>
      <c r="W574" s="66">
        <v>64.75</v>
      </c>
      <c r="X574" s="89">
        <v>1.3458458254383232</v>
      </c>
      <c r="Y574" s="89">
        <v>1247.1158227999906</v>
      </c>
      <c r="Z574" s="304">
        <v>80.750749526299387</v>
      </c>
    </row>
    <row r="575" spans="1:26" ht="12.75" customHeight="1" x14ac:dyDescent="0.2">
      <c r="A575" s="303"/>
      <c r="B575" s="51">
        <v>570</v>
      </c>
      <c r="C575" s="20" t="s">
        <v>323</v>
      </c>
      <c r="D575" s="19" t="s">
        <v>324</v>
      </c>
      <c r="E575" s="139">
        <v>-5.8</v>
      </c>
      <c r="F575" s="129">
        <v>1.6835861436862869E-2</v>
      </c>
      <c r="G575" s="130">
        <f>F575*W575</f>
        <v>0.8404798746510681</v>
      </c>
      <c r="H575" s="140">
        <v>666.4</v>
      </c>
      <c r="I575" s="44" t="s">
        <v>353</v>
      </c>
      <c r="J575" s="44" t="s">
        <v>47</v>
      </c>
      <c r="K575" s="51">
        <v>54</v>
      </c>
      <c r="L575" s="51">
        <v>1977</v>
      </c>
      <c r="M575" s="73">
        <f>SUM(N575:R575)</f>
        <v>75.018320000000003</v>
      </c>
      <c r="N575" s="73">
        <v>4.7939999999999996</v>
      </c>
      <c r="O575" s="73">
        <v>8.64</v>
      </c>
      <c r="P575" s="73">
        <v>-0.75868000000000002</v>
      </c>
      <c r="Q575" s="73"/>
      <c r="R575" s="73">
        <v>62.343000000000004</v>
      </c>
      <c r="S575" s="73">
        <v>2999.07</v>
      </c>
      <c r="T575" s="73">
        <v>62.343000000000004</v>
      </c>
      <c r="U575" s="73">
        <v>2999.07</v>
      </c>
      <c r="V575" s="32">
        <f>T575/U575</f>
        <v>2.0787444107673379E-2</v>
      </c>
      <c r="W575" s="33">
        <v>49.921999999999997</v>
      </c>
      <c r="X575" s="91">
        <f>V575*W575</f>
        <v>1.0377507847432703</v>
      </c>
      <c r="Y575" s="91">
        <f>V575*60*1000</f>
        <v>1247.2466464604029</v>
      </c>
      <c r="Z575" s="305">
        <f>Y575*W575/1000</f>
        <v>62.265047084596226</v>
      </c>
    </row>
    <row r="576" spans="1:26" ht="12.75" customHeight="1" x14ac:dyDescent="0.2">
      <c r="A576" s="303"/>
      <c r="B576" s="19">
        <v>571</v>
      </c>
      <c r="C576" s="131" t="s">
        <v>431</v>
      </c>
      <c r="D576" s="132" t="s">
        <v>432</v>
      </c>
      <c r="E576" s="80">
        <v>-6.9</v>
      </c>
      <c r="F576" s="133">
        <v>2.498218E-2</v>
      </c>
      <c r="G576" s="134">
        <v>1.6910437642</v>
      </c>
      <c r="H576" s="135">
        <v>697.2</v>
      </c>
      <c r="I576" s="42" t="s">
        <v>458</v>
      </c>
      <c r="J576" s="42" t="s">
        <v>47</v>
      </c>
      <c r="K576" s="65">
        <v>49</v>
      </c>
      <c r="L576" s="65">
        <v>1969</v>
      </c>
      <c r="M576" s="68">
        <v>65.519000000000005</v>
      </c>
      <c r="N576" s="68">
        <v>2.7380949999999999</v>
      </c>
      <c r="O576" s="68">
        <v>8.7669049999999995</v>
      </c>
      <c r="P576" s="68">
        <v>0.21990499999999999</v>
      </c>
      <c r="Q576" s="68">
        <v>0</v>
      </c>
      <c r="R576" s="68">
        <v>53.794094999999999</v>
      </c>
      <c r="S576" s="68">
        <v>2587.33</v>
      </c>
      <c r="T576" s="68">
        <v>53.794094999999999</v>
      </c>
      <c r="U576" s="68">
        <v>2587.33</v>
      </c>
      <c r="V576" s="48">
        <v>2.0791354407825827E-2</v>
      </c>
      <c r="W576" s="66">
        <v>67.69</v>
      </c>
      <c r="X576" s="89">
        <v>1.4073667798657301</v>
      </c>
      <c r="Y576" s="89">
        <v>1247.4812644695496</v>
      </c>
      <c r="Z576" s="304">
        <v>84.442006791943811</v>
      </c>
    </row>
    <row r="577" spans="1:26" ht="12.75" customHeight="1" x14ac:dyDescent="0.2">
      <c r="A577" s="303"/>
      <c r="B577" s="19">
        <v>572</v>
      </c>
      <c r="C577" s="131" t="s">
        <v>431</v>
      </c>
      <c r="D577" s="132" t="s">
        <v>432</v>
      </c>
      <c r="E577" s="80">
        <v>-6.9</v>
      </c>
      <c r="F577" s="133">
        <v>2.498218E-2</v>
      </c>
      <c r="G577" s="134">
        <v>1.6910437642</v>
      </c>
      <c r="H577" s="135">
        <v>697.2</v>
      </c>
      <c r="I577" s="42" t="s">
        <v>451</v>
      </c>
      <c r="J577" s="42" t="s">
        <v>47</v>
      </c>
      <c r="K577" s="65">
        <v>20</v>
      </c>
      <c r="L577" s="65">
        <v>1990</v>
      </c>
      <c r="M577" s="68">
        <v>28.669</v>
      </c>
      <c r="N577" s="68">
        <v>1.237919</v>
      </c>
      <c r="O577" s="68">
        <v>3.2389389999999998</v>
      </c>
      <c r="P577" s="68">
        <v>0.13908100000000001</v>
      </c>
      <c r="Q577" s="68">
        <v>0</v>
      </c>
      <c r="R577" s="68">
        <v>24.053061</v>
      </c>
      <c r="S577" s="68">
        <v>1156.6300000000001</v>
      </c>
      <c r="T577" s="68">
        <v>24.053061</v>
      </c>
      <c r="U577" s="68">
        <v>1156.6300000000001</v>
      </c>
      <c r="V577" s="48">
        <v>2.0795812835565392E-2</v>
      </c>
      <c r="W577" s="66">
        <v>67.69</v>
      </c>
      <c r="X577" s="89">
        <v>1.4076685708394212</v>
      </c>
      <c r="Y577" s="89">
        <v>1247.7487701339235</v>
      </c>
      <c r="Z577" s="304">
        <v>84.46011425036528</v>
      </c>
    </row>
    <row r="578" spans="1:26" ht="12.75" customHeight="1" x14ac:dyDescent="0.2">
      <c r="A578" s="303"/>
      <c r="B578" s="65">
        <v>573</v>
      </c>
      <c r="C578" s="131" t="s">
        <v>407</v>
      </c>
      <c r="D578" s="132" t="s">
        <v>415</v>
      </c>
      <c r="E578" s="136">
        <v>-6.6</v>
      </c>
      <c r="F578" s="143">
        <v>1.8806929999999999E-2</v>
      </c>
      <c r="G578" s="134">
        <v>1.0208777742599999</v>
      </c>
      <c r="H578" s="135">
        <v>688.8</v>
      </c>
      <c r="I578" s="42" t="s">
        <v>421</v>
      </c>
      <c r="J578" s="42" t="s">
        <v>417</v>
      </c>
      <c r="K578" s="65">
        <v>94</v>
      </c>
      <c r="L578" s="65" t="s">
        <v>58</v>
      </c>
      <c r="M578" s="68">
        <v>26.682538000000001</v>
      </c>
      <c r="N578" s="68">
        <v>5.5525799999999998</v>
      </c>
      <c r="O578" s="68">
        <v>11.953602999999999</v>
      </c>
      <c r="P578" s="68">
        <v>-0.14658199999999999</v>
      </c>
      <c r="Q578" s="68">
        <v>9.3229369999999996</v>
      </c>
      <c r="R578" s="68">
        <v>83.906431999999995</v>
      </c>
      <c r="S578" s="68">
        <v>4472.7299999999996</v>
      </c>
      <c r="T578" s="68">
        <v>93.229369000000005</v>
      </c>
      <c r="U578" s="68">
        <v>4472.7299999999996</v>
      </c>
      <c r="V578" s="48">
        <v>2.0843951904094372E-2</v>
      </c>
      <c r="W578" s="66">
        <v>54.281999999999996</v>
      </c>
      <c r="X578" s="89">
        <v>1.1314513972580507</v>
      </c>
      <c r="Y578" s="89">
        <v>1250.6371142456624</v>
      </c>
      <c r="Z578" s="304">
        <v>67.88708383548304</v>
      </c>
    </row>
    <row r="579" spans="1:26" ht="12.75" customHeight="1" x14ac:dyDescent="0.2">
      <c r="A579" s="303"/>
      <c r="B579" s="51">
        <v>574</v>
      </c>
      <c r="C579" s="20" t="s">
        <v>992</v>
      </c>
      <c r="D579" s="19" t="s">
        <v>993</v>
      </c>
      <c r="E579" s="139">
        <v>-6.9</v>
      </c>
      <c r="F579" s="129">
        <v>1.9810000000000001E-2</v>
      </c>
      <c r="G579" s="130">
        <v>0.87</v>
      </c>
      <c r="H579" s="140">
        <v>697.2</v>
      </c>
      <c r="I579" s="44" t="s">
        <v>1016</v>
      </c>
      <c r="J579" s="44" t="s">
        <v>417</v>
      </c>
      <c r="K579" s="51">
        <v>37</v>
      </c>
      <c r="L579" s="51" t="s">
        <v>58</v>
      </c>
      <c r="M579" s="73">
        <f>SUM(N579:R579)</f>
        <v>58</v>
      </c>
      <c r="N579" s="73">
        <v>4.3343999999999996</v>
      </c>
      <c r="O579" s="73">
        <v>6.9204999999999997</v>
      </c>
      <c r="P579" s="73">
        <v>-0.15240000000000001</v>
      </c>
      <c r="Q579" s="73">
        <v>0</v>
      </c>
      <c r="R579" s="73">
        <v>46.897500000000001</v>
      </c>
      <c r="S579" s="73">
        <v>2248.7199999999998</v>
      </c>
      <c r="T579" s="73">
        <f>R579</f>
        <v>46.897500000000001</v>
      </c>
      <c r="U579" s="73">
        <f>S579</f>
        <v>2248.7199999999998</v>
      </c>
      <c r="V579" s="32">
        <f>T579/U579</f>
        <v>2.0855197623536947E-2</v>
      </c>
      <c r="W579" s="33">
        <v>43.9</v>
      </c>
      <c r="X579" s="91">
        <f>V579*W579</f>
        <v>0.91554317567327193</v>
      </c>
      <c r="Y579" s="91">
        <f>V579*60*1000</f>
        <v>1251.3118574122168</v>
      </c>
      <c r="Z579" s="305">
        <f>Y579*W579/1000</f>
        <v>54.932590540396319</v>
      </c>
    </row>
    <row r="580" spans="1:26" ht="12.75" customHeight="1" x14ac:dyDescent="0.2">
      <c r="A580" s="303"/>
      <c r="B580" s="19">
        <v>575</v>
      </c>
      <c r="C580" s="128" t="s">
        <v>813</v>
      </c>
      <c r="D580" s="19" t="s">
        <v>814</v>
      </c>
      <c r="E580" s="21">
        <v>-6.5</v>
      </c>
      <c r="F580" s="129">
        <v>2.14617E-2</v>
      </c>
      <c r="G580" s="130">
        <v>1.27</v>
      </c>
      <c r="H580" s="23">
        <v>686</v>
      </c>
      <c r="I580" s="70" t="s">
        <v>828</v>
      </c>
      <c r="J580" s="44" t="s">
        <v>47</v>
      </c>
      <c r="K580" s="71">
        <v>50</v>
      </c>
      <c r="L580" s="71">
        <v>1969</v>
      </c>
      <c r="M580" s="73">
        <f>SUM(N580+O580+P580+Q580+R580)</f>
        <v>66.5</v>
      </c>
      <c r="N580" s="73">
        <v>5</v>
      </c>
      <c r="O580" s="73">
        <v>8.8000000000000007</v>
      </c>
      <c r="P580" s="73">
        <v>-1.3</v>
      </c>
      <c r="Q580" s="73"/>
      <c r="R580" s="73">
        <v>54</v>
      </c>
      <c r="S580" s="81">
        <v>2582.6</v>
      </c>
      <c r="T580" s="73">
        <v>54</v>
      </c>
      <c r="U580" s="81">
        <v>2582.6</v>
      </c>
      <c r="V580" s="32">
        <f>T580/U580</f>
        <v>2.0909161310307442E-2</v>
      </c>
      <c r="W580" s="33">
        <v>59.405000000000001</v>
      </c>
      <c r="X580" s="91">
        <f>V580*W580</f>
        <v>1.2421087276388136</v>
      </c>
      <c r="Y580" s="91">
        <f>V580*60*1000</f>
        <v>1254.5496786184465</v>
      </c>
      <c r="Z580" s="305">
        <f>Y580*W580/1000</f>
        <v>74.526523658328827</v>
      </c>
    </row>
    <row r="581" spans="1:26" ht="12.75" customHeight="1" x14ac:dyDescent="0.2">
      <c r="A581" s="303"/>
      <c r="B581" s="19">
        <v>576</v>
      </c>
      <c r="C581" s="131" t="s">
        <v>407</v>
      </c>
      <c r="D581" s="132" t="s">
        <v>419</v>
      </c>
      <c r="E581" s="136">
        <v>-6.6</v>
      </c>
      <c r="F581" s="143">
        <v>1.8806929999999999E-2</v>
      </c>
      <c r="G581" s="134">
        <v>1.0208777742599999</v>
      </c>
      <c r="H581" s="135">
        <v>688.8</v>
      </c>
      <c r="I581" s="42" t="s">
        <v>420</v>
      </c>
      <c r="J581" s="42" t="s">
        <v>417</v>
      </c>
      <c r="K581" s="65">
        <v>91</v>
      </c>
      <c r="L581" s="65" t="s">
        <v>58</v>
      </c>
      <c r="M581" s="68">
        <v>25.959160000000004</v>
      </c>
      <c r="N581" s="68">
        <v>5.6223900000000002</v>
      </c>
      <c r="O581" s="68">
        <v>10.938736</v>
      </c>
      <c r="P581" s="68">
        <v>-0.16539000000000001</v>
      </c>
      <c r="Q581" s="68">
        <v>9.5634239999999995</v>
      </c>
      <c r="R581" s="68">
        <v>86.070824999999999</v>
      </c>
      <c r="S581" s="68">
        <v>4561.1400000000003</v>
      </c>
      <c r="T581" s="68">
        <v>95.634248999999997</v>
      </c>
      <c r="U581" s="68">
        <v>4561.1400000000003</v>
      </c>
      <c r="V581" s="48">
        <v>2.0967181231008037E-2</v>
      </c>
      <c r="W581" s="66">
        <v>54.281999999999996</v>
      </c>
      <c r="X581" s="89">
        <v>1.1381405315815782</v>
      </c>
      <c r="Y581" s="89">
        <v>1258.0308738604822</v>
      </c>
      <c r="Z581" s="304">
        <v>68.288431894894686</v>
      </c>
    </row>
    <row r="582" spans="1:26" ht="12.75" customHeight="1" x14ac:dyDescent="0.2">
      <c r="A582" s="303"/>
      <c r="B582" s="65">
        <v>577</v>
      </c>
      <c r="C582" s="131" t="s">
        <v>407</v>
      </c>
      <c r="D582" s="132" t="s">
        <v>415</v>
      </c>
      <c r="E582" s="136">
        <v>-6.6</v>
      </c>
      <c r="F582" s="143">
        <v>1.8806929999999999E-2</v>
      </c>
      <c r="G582" s="134">
        <v>1.0208777742599999</v>
      </c>
      <c r="H582" s="135">
        <v>688.8</v>
      </c>
      <c r="I582" s="42" t="s">
        <v>418</v>
      </c>
      <c r="J582" s="42" t="s">
        <v>417</v>
      </c>
      <c r="K582" s="65">
        <v>92</v>
      </c>
      <c r="L582" s="65" t="s">
        <v>58</v>
      </c>
      <c r="M582" s="68">
        <v>27.514080999999997</v>
      </c>
      <c r="N582" s="68">
        <v>5.8210800000000003</v>
      </c>
      <c r="O582" s="68">
        <v>12.244987999999999</v>
      </c>
      <c r="P582" s="68">
        <v>4.3915000000000003E-2</v>
      </c>
      <c r="Q582" s="68">
        <v>9.4040979999999994</v>
      </c>
      <c r="R582" s="68">
        <v>84.636876999999998</v>
      </c>
      <c r="S582" s="68">
        <v>4479.1400000000003</v>
      </c>
      <c r="T582" s="68">
        <v>94.040975000000003</v>
      </c>
      <c r="U582" s="68">
        <v>4479.1400000000003</v>
      </c>
      <c r="V582" s="48">
        <v>2.0995319413994649E-2</v>
      </c>
      <c r="W582" s="66">
        <v>54.281999999999996</v>
      </c>
      <c r="X582" s="89">
        <v>1.1396679284304574</v>
      </c>
      <c r="Y582" s="89">
        <v>1259.719164839679</v>
      </c>
      <c r="Z582" s="304">
        <v>68.380075705827451</v>
      </c>
    </row>
    <row r="583" spans="1:26" ht="12.75" customHeight="1" x14ac:dyDescent="0.2">
      <c r="A583" s="303"/>
      <c r="B583" s="51">
        <v>578</v>
      </c>
      <c r="C583" s="128" t="s">
        <v>813</v>
      </c>
      <c r="D583" s="19" t="s">
        <v>814</v>
      </c>
      <c r="E583" s="21">
        <v>-6.5</v>
      </c>
      <c r="F583" s="129">
        <v>2.14617E-2</v>
      </c>
      <c r="G583" s="130">
        <v>1.27</v>
      </c>
      <c r="H583" s="23">
        <v>686</v>
      </c>
      <c r="I583" s="44" t="s">
        <v>835</v>
      </c>
      <c r="J583" s="44" t="s">
        <v>47</v>
      </c>
      <c r="K583" s="51">
        <v>40</v>
      </c>
      <c r="L583" s="51">
        <v>1982</v>
      </c>
      <c r="M583" s="73">
        <f>SUM(N583+O583+P583+Q583+R583)</f>
        <v>58.1</v>
      </c>
      <c r="N583" s="73">
        <v>2.4</v>
      </c>
      <c r="O583" s="73">
        <v>7</v>
      </c>
      <c r="P583" s="73">
        <v>0.8</v>
      </c>
      <c r="Q583" s="73"/>
      <c r="R583" s="73">
        <v>47.9</v>
      </c>
      <c r="S583" s="73">
        <v>2280.39</v>
      </c>
      <c r="T583" s="73">
        <v>47.9</v>
      </c>
      <c r="U583" s="73">
        <v>2280.39</v>
      </c>
      <c r="V583" s="32">
        <f>T583/U583</f>
        <v>2.1005178938690312E-2</v>
      </c>
      <c r="W583" s="33">
        <v>59.405000000000001</v>
      </c>
      <c r="X583" s="91">
        <f>V583*W583</f>
        <v>1.2478126548528981</v>
      </c>
      <c r="Y583" s="91">
        <f>V583*60*1000</f>
        <v>1260.3107363214187</v>
      </c>
      <c r="Z583" s="305">
        <f>Y583*W583/1000</f>
        <v>74.868759291173873</v>
      </c>
    </row>
    <row r="584" spans="1:26" ht="12.75" customHeight="1" x14ac:dyDescent="0.2">
      <c r="A584" s="303"/>
      <c r="B584" s="19">
        <v>579</v>
      </c>
      <c r="C584" s="131" t="s">
        <v>407</v>
      </c>
      <c r="D584" s="132" t="s">
        <v>415</v>
      </c>
      <c r="E584" s="136">
        <v>-6.6</v>
      </c>
      <c r="F584" s="143">
        <v>1.8806929999999999E-2</v>
      </c>
      <c r="G584" s="134">
        <v>1.0208777742599999</v>
      </c>
      <c r="H584" s="135">
        <v>688.8</v>
      </c>
      <c r="I584" s="42" t="s">
        <v>416</v>
      </c>
      <c r="J584" s="42" t="s">
        <v>417</v>
      </c>
      <c r="K584" s="65">
        <v>90</v>
      </c>
      <c r="L584" s="65" t="s">
        <v>58</v>
      </c>
      <c r="M584" s="68">
        <v>114.403024</v>
      </c>
      <c r="N584" s="68">
        <v>7.1206199999999997</v>
      </c>
      <c r="O584" s="68">
        <v>13.328523000000001</v>
      </c>
      <c r="P584" s="68">
        <v>-8.2618999999999998E-2</v>
      </c>
      <c r="Q584" s="68">
        <v>0</v>
      </c>
      <c r="R584" s="68">
        <v>94.036500000000004</v>
      </c>
      <c r="S584" s="68">
        <v>4475.37</v>
      </c>
      <c r="T584" s="68">
        <v>94.036500000000004</v>
      </c>
      <c r="U584" s="68">
        <v>4475.37</v>
      </c>
      <c r="V584" s="48">
        <v>2.1012005711259628E-2</v>
      </c>
      <c r="W584" s="66">
        <v>54.281999999999996</v>
      </c>
      <c r="X584" s="89">
        <v>1.1405736940185951</v>
      </c>
      <c r="Y584" s="89">
        <v>1260.7203426755777</v>
      </c>
      <c r="Z584" s="304">
        <v>68.434421641115705</v>
      </c>
    </row>
    <row r="585" spans="1:26" ht="12.75" customHeight="1" x14ac:dyDescent="0.2">
      <c r="A585" s="303"/>
      <c r="B585" s="19">
        <v>580</v>
      </c>
      <c r="C585" s="131" t="s">
        <v>687</v>
      </c>
      <c r="D585" s="132" t="s">
        <v>688</v>
      </c>
      <c r="E585" s="80">
        <v>-6.6</v>
      </c>
      <c r="F585" s="133">
        <v>1.7299999999999999E-2</v>
      </c>
      <c r="G585" s="134">
        <v>1.1383399999999999</v>
      </c>
      <c r="H585" s="135">
        <v>688.80000000000007</v>
      </c>
      <c r="I585" s="42" t="s">
        <v>711</v>
      </c>
      <c r="J585" s="42" t="s">
        <v>47</v>
      </c>
      <c r="K585" s="65">
        <v>18</v>
      </c>
      <c r="L585" s="65" t="s">
        <v>58</v>
      </c>
      <c r="M585" s="68">
        <v>23.812350000000002</v>
      </c>
      <c r="N585" s="68">
        <v>1.46</v>
      </c>
      <c r="O585" s="68">
        <v>3.3250000000000002</v>
      </c>
      <c r="P585" s="68">
        <v>1.8350000000000002E-2</v>
      </c>
      <c r="Q585" s="68">
        <v>0</v>
      </c>
      <c r="R585" s="68">
        <v>19.009</v>
      </c>
      <c r="S585" s="68">
        <v>902.29</v>
      </c>
      <c r="T585" s="68">
        <v>19.009</v>
      </c>
      <c r="U585" s="68">
        <v>902.29</v>
      </c>
      <c r="V585" s="48">
        <v>2.1067506012479361E-2</v>
      </c>
      <c r="W585" s="66">
        <v>65.8</v>
      </c>
      <c r="X585" s="89">
        <v>1.386241895621142</v>
      </c>
      <c r="Y585" s="89">
        <v>1264.0503607487617</v>
      </c>
      <c r="Z585" s="304">
        <v>83.174513737268512</v>
      </c>
    </row>
    <row r="586" spans="1:26" ht="12.75" customHeight="1" x14ac:dyDescent="0.2">
      <c r="A586" s="303"/>
      <c r="B586" s="65">
        <v>581</v>
      </c>
      <c r="C586" s="131" t="s">
        <v>687</v>
      </c>
      <c r="D586" s="132" t="s">
        <v>688</v>
      </c>
      <c r="E586" s="80">
        <v>-6.6</v>
      </c>
      <c r="F586" s="133">
        <v>1.7299999999999999E-2</v>
      </c>
      <c r="G586" s="134">
        <v>1.1383399999999999</v>
      </c>
      <c r="H586" s="135">
        <v>688.80000000000007</v>
      </c>
      <c r="I586" s="42" t="s">
        <v>712</v>
      </c>
      <c r="J586" s="42" t="s">
        <v>47</v>
      </c>
      <c r="K586" s="65">
        <v>18</v>
      </c>
      <c r="L586" s="65" t="s">
        <v>58</v>
      </c>
      <c r="M586" s="68">
        <v>2.4059999999999997</v>
      </c>
      <c r="N586" s="68">
        <v>0.10199999999999999</v>
      </c>
      <c r="O586" s="68">
        <v>0.02</v>
      </c>
      <c r="P586" s="68">
        <v>0</v>
      </c>
      <c r="Q586" s="68">
        <v>0</v>
      </c>
      <c r="R586" s="68">
        <v>2.2839999999999998</v>
      </c>
      <c r="S586" s="68">
        <v>107.98</v>
      </c>
      <c r="T586" s="68">
        <v>2.2839999999999998</v>
      </c>
      <c r="U586" s="68">
        <v>107.98</v>
      </c>
      <c r="V586" s="48">
        <v>2.1152065197258749E-2</v>
      </c>
      <c r="W586" s="66">
        <v>65.8</v>
      </c>
      <c r="X586" s="89">
        <v>1.3918058899796255</v>
      </c>
      <c r="Y586" s="89">
        <v>1269.123911835525</v>
      </c>
      <c r="Z586" s="304">
        <v>83.508353398777544</v>
      </c>
    </row>
    <row r="587" spans="1:26" ht="12.75" customHeight="1" x14ac:dyDescent="0.2">
      <c r="A587" s="303"/>
      <c r="B587" s="51">
        <v>582</v>
      </c>
      <c r="C587" s="128" t="s">
        <v>813</v>
      </c>
      <c r="D587" s="19" t="s">
        <v>814</v>
      </c>
      <c r="E587" s="21">
        <v>-6.5</v>
      </c>
      <c r="F587" s="129">
        <v>2.14617E-2</v>
      </c>
      <c r="G587" s="130">
        <v>1.27</v>
      </c>
      <c r="H587" s="23">
        <v>686</v>
      </c>
      <c r="I587" s="70" t="s">
        <v>832</v>
      </c>
      <c r="J587" s="44" t="s">
        <v>47</v>
      </c>
      <c r="K587" s="71">
        <v>50</v>
      </c>
      <c r="L587" s="71">
        <v>1973</v>
      </c>
      <c r="M587" s="73">
        <f>SUM(N587+O587+P587+Q587+R587)</f>
        <v>65.2</v>
      </c>
      <c r="N587" s="73">
        <v>3.5</v>
      </c>
      <c r="O587" s="73">
        <v>8.5</v>
      </c>
      <c r="P587" s="73">
        <v>0</v>
      </c>
      <c r="Q587" s="73"/>
      <c r="R587" s="73">
        <v>53.2</v>
      </c>
      <c r="S587" s="81">
        <v>2510.2199999999998</v>
      </c>
      <c r="T587" s="73">
        <v>53.2</v>
      </c>
      <c r="U587" s="81">
        <v>2510.1999999999998</v>
      </c>
      <c r="V587" s="32">
        <f>T587/U587</f>
        <v>2.1193530395984386E-2</v>
      </c>
      <c r="W587" s="33">
        <v>59.405000000000001</v>
      </c>
      <c r="X587" s="91">
        <f>V587*W587</f>
        <v>1.2590016731734526</v>
      </c>
      <c r="Y587" s="91">
        <f>V587*60*1000</f>
        <v>1271.6118237590633</v>
      </c>
      <c r="Z587" s="305">
        <f>Y587*W587/1000</f>
        <v>75.540100390407162</v>
      </c>
    </row>
    <row r="588" spans="1:26" ht="12.75" customHeight="1" x14ac:dyDescent="0.2">
      <c r="A588" s="303"/>
      <c r="B588" s="19">
        <v>583</v>
      </c>
      <c r="C588" s="20" t="s">
        <v>950</v>
      </c>
      <c r="D588" s="19" t="s">
        <v>951</v>
      </c>
      <c r="E588" s="139">
        <v>-6.1</v>
      </c>
      <c r="F588" s="129">
        <v>1.9765580000000001E-2</v>
      </c>
      <c r="G588" s="130">
        <f>F588*W588</f>
        <v>1.5041606379999999</v>
      </c>
      <c r="H588" s="140">
        <v>674.8</v>
      </c>
      <c r="I588" s="44" t="s">
        <v>972</v>
      </c>
      <c r="J588" s="44" t="s">
        <v>47</v>
      </c>
      <c r="K588" s="51">
        <v>25</v>
      </c>
      <c r="L588" s="51">
        <v>1990</v>
      </c>
      <c r="M588" s="73">
        <v>33.909999999999997</v>
      </c>
      <c r="N588" s="73">
        <v>2.96</v>
      </c>
      <c r="O588" s="73">
        <v>5.81</v>
      </c>
      <c r="P588" s="73">
        <v>-0.87</v>
      </c>
      <c r="Q588" s="73">
        <v>0</v>
      </c>
      <c r="R588" s="73">
        <v>26</v>
      </c>
      <c r="S588" s="73">
        <v>1222.5999999999999</v>
      </c>
      <c r="T588" s="73">
        <v>26</v>
      </c>
      <c r="U588" s="73">
        <v>1222.56</v>
      </c>
      <c r="V588" s="32">
        <f>T588/U588</f>
        <v>2.1266849888758016E-2</v>
      </c>
      <c r="W588" s="33">
        <v>76.099999999999994</v>
      </c>
      <c r="X588" s="91">
        <f>V588*W588</f>
        <v>1.6184072765344848</v>
      </c>
      <c r="Y588" s="91">
        <f>V588*60*1000</f>
        <v>1276.0109933254807</v>
      </c>
      <c r="Z588" s="305">
        <f>Y588*W588/1000</f>
        <v>97.104436592069078</v>
      </c>
    </row>
    <row r="589" spans="1:26" ht="12.75" customHeight="1" x14ac:dyDescent="0.2">
      <c r="A589" s="303"/>
      <c r="B589" s="19">
        <v>584</v>
      </c>
      <c r="C589" s="20" t="s">
        <v>950</v>
      </c>
      <c r="D589" s="19" t="s">
        <v>951</v>
      </c>
      <c r="E589" s="139">
        <v>-6.1</v>
      </c>
      <c r="F589" s="129">
        <v>1.9765580000000001E-2</v>
      </c>
      <c r="G589" s="130">
        <f>F589*W589</f>
        <v>1.5041606379999999</v>
      </c>
      <c r="H589" s="140">
        <v>674.8</v>
      </c>
      <c r="I589" s="44" t="s">
        <v>973</v>
      </c>
      <c r="J589" s="44" t="s">
        <v>47</v>
      </c>
      <c r="K589" s="51">
        <v>22</v>
      </c>
      <c r="L589" s="51">
        <v>1981</v>
      </c>
      <c r="M589" s="73">
        <v>31.7</v>
      </c>
      <c r="N589" s="73">
        <v>2.96</v>
      </c>
      <c r="O589" s="73">
        <v>4.43</v>
      </c>
      <c r="P589" s="73">
        <v>-0.66</v>
      </c>
      <c r="Q589" s="73">
        <v>4.49</v>
      </c>
      <c r="R589" s="73">
        <v>24.96</v>
      </c>
      <c r="S589" s="73">
        <v>1220.5</v>
      </c>
      <c r="T589" s="73">
        <v>24.74</v>
      </c>
      <c r="U589" s="73">
        <v>1161.0899999999999</v>
      </c>
      <c r="V589" s="32">
        <f>T589/U589</f>
        <v>2.1307564443755436E-2</v>
      </c>
      <c r="W589" s="33">
        <v>76.099999999999994</v>
      </c>
      <c r="X589" s="91">
        <f>V589*W589</f>
        <v>1.6215056541697885</v>
      </c>
      <c r="Y589" s="91">
        <f>V589*60*1000</f>
        <v>1278.4538666253263</v>
      </c>
      <c r="Z589" s="305">
        <f>Y589*W589/1000</f>
        <v>97.29033925018733</v>
      </c>
    </row>
    <row r="590" spans="1:26" ht="12.75" customHeight="1" x14ac:dyDescent="0.2">
      <c r="A590" s="303"/>
      <c r="B590" s="65">
        <v>585</v>
      </c>
      <c r="C590" s="20" t="s">
        <v>950</v>
      </c>
      <c r="D590" s="19" t="s">
        <v>951</v>
      </c>
      <c r="E590" s="139">
        <v>-6.1</v>
      </c>
      <c r="F590" s="129">
        <v>1.9765580000000001E-2</v>
      </c>
      <c r="G590" s="130">
        <f>F590*W590</f>
        <v>1.5041606379999999</v>
      </c>
      <c r="H590" s="140">
        <v>674.8</v>
      </c>
      <c r="I590" s="44" t="s">
        <v>974</v>
      </c>
      <c r="J590" s="44" t="s">
        <v>47</v>
      </c>
      <c r="K590" s="51">
        <v>20</v>
      </c>
      <c r="L590" s="51">
        <v>1971</v>
      </c>
      <c r="M590" s="73">
        <v>26.62</v>
      </c>
      <c r="N590" s="73">
        <v>2.16</v>
      </c>
      <c r="O590" s="73">
        <v>3.79</v>
      </c>
      <c r="P590" s="73">
        <v>7.0000000000000007E-2</v>
      </c>
      <c r="Q590" s="73">
        <v>0</v>
      </c>
      <c r="R590" s="73">
        <v>20.58</v>
      </c>
      <c r="S590" s="73">
        <v>965.39</v>
      </c>
      <c r="T590" s="73">
        <v>20.58</v>
      </c>
      <c r="U590" s="73">
        <v>965.39</v>
      </c>
      <c r="V590" s="32">
        <f>T590/U590</f>
        <v>2.1317809382736509E-2</v>
      </c>
      <c r="W590" s="33">
        <v>76.099999999999994</v>
      </c>
      <c r="X590" s="91">
        <f>V590*W590</f>
        <v>1.6222852940262482</v>
      </c>
      <c r="Y590" s="91">
        <f>V590*60*1000</f>
        <v>1279.0685629641905</v>
      </c>
      <c r="Z590" s="305">
        <f>Y590*W590/1000</f>
        <v>97.337117641574892</v>
      </c>
    </row>
    <row r="591" spans="1:26" ht="12.75" customHeight="1" x14ac:dyDescent="0.2">
      <c r="A591" s="303"/>
      <c r="B591" s="51">
        <v>586</v>
      </c>
      <c r="C591" s="20" t="s">
        <v>950</v>
      </c>
      <c r="D591" s="19" t="s">
        <v>951</v>
      </c>
      <c r="E591" s="139">
        <v>-6.1</v>
      </c>
      <c r="F591" s="129">
        <v>1.9765580000000001E-2</v>
      </c>
      <c r="G591" s="130">
        <f>F591*W591</f>
        <v>1.5041606379999999</v>
      </c>
      <c r="H591" s="140">
        <v>674.8</v>
      </c>
      <c r="I591" s="44" t="s">
        <v>975</v>
      </c>
      <c r="J591" s="44" t="s">
        <v>47</v>
      </c>
      <c r="K591" s="51">
        <v>13</v>
      </c>
      <c r="L591" s="51">
        <v>1985</v>
      </c>
      <c r="M591" s="73">
        <v>16.670000000000002</v>
      </c>
      <c r="N591" s="73">
        <v>0.63</v>
      </c>
      <c r="O591" s="73">
        <v>2.77</v>
      </c>
      <c r="P591" s="73">
        <v>-0.12</v>
      </c>
      <c r="Q591" s="73">
        <v>2.4</v>
      </c>
      <c r="R591" s="73">
        <v>13.38</v>
      </c>
      <c r="S591" s="73">
        <v>680.43</v>
      </c>
      <c r="T591" s="73">
        <v>13.15</v>
      </c>
      <c r="U591" s="73">
        <v>615.86</v>
      </c>
      <c r="V591" s="32">
        <f>T591/U591</f>
        <v>2.1352255382716852E-2</v>
      </c>
      <c r="W591" s="33">
        <v>76.099999999999994</v>
      </c>
      <c r="X591" s="91">
        <f>V591*W591</f>
        <v>1.6249066346247523</v>
      </c>
      <c r="Y591" s="91">
        <f>V591*60*1000</f>
        <v>1281.135322963011</v>
      </c>
      <c r="Z591" s="305">
        <f>Y591*W591/1000</f>
        <v>97.494398077485144</v>
      </c>
    </row>
    <row r="592" spans="1:26" ht="12.75" customHeight="1" x14ac:dyDescent="0.2">
      <c r="A592" s="303"/>
      <c r="B592" s="19">
        <v>587</v>
      </c>
      <c r="C592" s="144" t="s">
        <v>231</v>
      </c>
      <c r="D592" s="145" t="s">
        <v>232</v>
      </c>
      <c r="E592" s="21">
        <v>-6.5</v>
      </c>
      <c r="F592" s="146">
        <v>1.771E-2</v>
      </c>
      <c r="G592" s="130">
        <f>F592*W592</f>
        <v>1.0218670000000001</v>
      </c>
      <c r="H592" s="140">
        <v>686</v>
      </c>
      <c r="I592" s="147" t="s">
        <v>257</v>
      </c>
      <c r="J592" s="148"/>
      <c r="K592" s="149">
        <v>76</v>
      </c>
      <c r="L592" s="150" t="s">
        <v>58</v>
      </c>
      <c r="M592" s="151">
        <v>45.197000000000003</v>
      </c>
      <c r="N592" s="151">
        <v>3.91</v>
      </c>
      <c r="O592" s="151">
        <v>0</v>
      </c>
      <c r="P592" s="151"/>
      <c r="Q592" s="151">
        <v>7.4321999999999999</v>
      </c>
      <c r="R592" s="73">
        <v>33.854800000000004</v>
      </c>
      <c r="S592" s="152">
        <v>1931.61</v>
      </c>
      <c r="T592" s="151">
        <v>41.29</v>
      </c>
      <c r="U592" s="152">
        <v>1931.61</v>
      </c>
      <c r="V592" s="153">
        <f>T592/U592</f>
        <v>2.1375950631856329E-2</v>
      </c>
      <c r="W592" s="33">
        <v>57.7</v>
      </c>
      <c r="X592" s="91">
        <f>V592*W592</f>
        <v>1.2333923514581102</v>
      </c>
      <c r="Y592" s="91">
        <f>V592*60*1000</f>
        <v>1282.5570379113797</v>
      </c>
      <c r="Z592" s="305">
        <f>Y592*W592/1000</f>
        <v>74.00354108748661</v>
      </c>
    </row>
    <row r="593" spans="1:26" ht="12.75" customHeight="1" x14ac:dyDescent="0.2">
      <c r="A593" s="303"/>
      <c r="B593" s="19">
        <v>588</v>
      </c>
      <c r="C593" s="20" t="s">
        <v>992</v>
      </c>
      <c r="D593" s="19" t="s">
        <v>993</v>
      </c>
      <c r="E593" s="139">
        <v>-6.9</v>
      </c>
      <c r="F593" s="129">
        <v>1.9810000000000001E-2</v>
      </c>
      <c r="G593" s="130">
        <v>0.87</v>
      </c>
      <c r="H593" s="140">
        <v>697.2</v>
      </c>
      <c r="I593" s="44" t="s">
        <v>1017</v>
      </c>
      <c r="J593" s="44" t="s">
        <v>417</v>
      </c>
      <c r="K593" s="51">
        <v>25</v>
      </c>
      <c r="L593" s="51" t="s">
        <v>58</v>
      </c>
      <c r="M593" s="73">
        <f>SUM(N593:R593)</f>
        <v>32.53</v>
      </c>
      <c r="N593" s="73">
        <v>1.7338</v>
      </c>
      <c r="O593" s="73">
        <v>3.3685</v>
      </c>
      <c r="P593" s="73">
        <v>-5.0799999999999998E-2</v>
      </c>
      <c r="Q593" s="73">
        <v>0</v>
      </c>
      <c r="R593" s="73">
        <v>27.4785</v>
      </c>
      <c r="S593" s="73">
        <v>1284.2</v>
      </c>
      <c r="T593" s="73">
        <f>R593</f>
        <v>27.4785</v>
      </c>
      <c r="U593" s="73">
        <f>S593</f>
        <v>1284.2</v>
      </c>
      <c r="V593" s="32">
        <f>T593/U593</f>
        <v>2.1397368011213207E-2</v>
      </c>
      <c r="W593" s="33">
        <v>43.9</v>
      </c>
      <c r="X593" s="91">
        <f>V593*W593</f>
        <v>0.93934445569225977</v>
      </c>
      <c r="Y593" s="91">
        <f>V593*60*1000</f>
        <v>1283.8420806727925</v>
      </c>
      <c r="Z593" s="305">
        <f>Y593*W593/1000</f>
        <v>56.360667341535589</v>
      </c>
    </row>
    <row r="594" spans="1:26" ht="12.75" customHeight="1" x14ac:dyDescent="0.2">
      <c r="A594" s="303"/>
      <c r="B594" s="65">
        <v>589</v>
      </c>
      <c r="C594" s="131" t="s">
        <v>729</v>
      </c>
      <c r="D594" s="132" t="s">
        <v>730</v>
      </c>
      <c r="E594" s="80">
        <v>-6.2</v>
      </c>
      <c r="F594" s="133">
        <v>1.8950000000000002E-2</v>
      </c>
      <c r="G594" s="138">
        <v>1.19</v>
      </c>
      <c r="H594" s="135">
        <v>677.6</v>
      </c>
      <c r="I594" s="131" t="s">
        <v>762</v>
      </c>
      <c r="J594" s="132" t="s">
        <v>47</v>
      </c>
      <c r="K594" s="132">
        <v>42</v>
      </c>
      <c r="L594" s="132">
        <v>1994</v>
      </c>
      <c r="M594" s="68">
        <v>55.45</v>
      </c>
      <c r="N594" s="68">
        <v>2.4780199999999999</v>
      </c>
      <c r="O594" s="68">
        <v>5.7369529999999997</v>
      </c>
      <c r="P594" s="68">
        <v>0.32698199999999999</v>
      </c>
      <c r="Q594" s="68">
        <v>6.5671249999999999</v>
      </c>
      <c r="R594" s="68">
        <v>40.340919999999997</v>
      </c>
      <c r="S594" s="136">
        <v>1808.75</v>
      </c>
      <c r="T594" s="68">
        <v>46.908044999999994</v>
      </c>
      <c r="U594" s="136">
        <v>2189.9699999999998</v>
      </c>
      <c r="V594" s="48">
        <v>2.1419492047836271E-2</v>
      </c>
      <c r="W594" s="66">
        <v>62.783999999999999</v>
      </c>
      <c r="X594" s="89">
        <v>1.3448013887313524</v>
      </c>
      <c r="Y594" s="89">
        <v>1285.1695228701763</v>
      </c>
      <c r="Z594" s="304">
        <v>80.688083323881145</v>
      </c>
    </row>
    <row r="595" spans="1:26" ht="12.75" customHeight="1" x14ac:dyDescent="0.2">
      <c r="A595" s="303"/>
      <c r="B595" s="51">
        <v>590</v>
      </c>
      <c r="C595" s="131" t="s">
        <v>431</v>
      </c>
      <c r="D595" s="132" t="s">
        <v>432</v>
      </c>
      <c r="E595" s="80">
        <v>-6.9</v>
      </c>
      <c r="F595" s="133">
        <v>2.498218E-2</v>
      </c>
      <c r="G595" s="134">
        <v>1.6910437642</v>
      </c>
      <c r="H595" s="135">
        <v>697.2</v>
      </c>
      <c r="I595" s="42" t="s">
        <v>456</v>
      </c>
      <c r="J595" s="42" t="s">
        <v>47</v>
      </c>
      <c r="K595" s="65">
        <v>44</v>
      </c>
      <c r="L595" s="65">
        <v>1970</v>
      </c>
      <c r="M595" s="68">
        <v>66.010000000000005</v>
      </c>
      <c r="N595" s="68">
        <v>2.4108689999999999</v>
      </c>
      <c r="O595" s="68">
        <v>7.1175560000000004</v>
      </c>
      <c r="P595" s="68">
        <v>-1.3868999999999999E-2</v>
      </c>
      <c r="Q595" s="68">
        <v>0</v>
      </c>
      <c r="R595" s="68">
        <v>56.495443000000002</v>
      </c>
      <c r="S595" s="68">
        <v>2635.36</v>
      </c>
      <c r="T595" s="68">
        <v>56.495443000000002</v>
      </c>
      <c r="U595" s="68">
        <v>2635.36</v>
      </c>
      <c r="V595" s="48">
        <v>2.1437466987432457E-2</v>
      </c>
      <c r="W595" s="66">
        <v>67.69</v>
      </c>
      <c r="X595" s="89">
        <v>1.451102140379303</v>
      </c>
      <c r="Y595" s="89">
        <v>1286.2480192459475</v>
      </c>
      <c r="Z595" s="304">
        <v>87.066128422758183</v>
      </c>
    </row>
    <row r="596" spans="1:26" ht="12.75" customHeight="1" x14ac:dyDescent="0.2">
      <c r="A596" s="303"/>
      <c r="B596" s="19">
        <v>591</v>
      </c>
      <c r="C596" s="131" t="s">
        <v>878</v>
      </c>
      <c r="D596" s="132" t="s">
        <v>879</v>
      </c>
      <c r="E596" s="80">
        <v>-6.1</v>
      </c>
      <c r="F596" s="133">
        <v>1.7999999999999999E-2</v>
      </c>
      <c r="G596" s="134">
        <v>1.274</v>
      </c>
      <c r="H596" s="135">
        <v>646.79999999999995</v>
      </c>
      <c r="I596" s="42" t="s">
        <v>892</v>
      </c>
      <c r="J596" s="42" t="s">
        <v>47</v>
      </c>
      <c r="K596" s="65">
        <v>50</v>
      </c>
      <c r="L596" s="65">
        <v>1974</v>
      </c>
      <c r="M596" s="68">
        <v>65.006</v>
      </c>
      <c r="N596" s="68">
        <v>4.9000000000000004</v>
      </c>
      <c r="O596" s="68">
        <v>6.79</v>
      </c>
      <c r="P596" s="68">
        <v>-0.26</v>
      </c>
      <c r="Q596" s="68"/>
      <c r="R596" s="68">
        <v>53.58</v>
      </c>
      <c r="S596" s="68">
        <v>2478.85</v>
      </c>
      <c r="T596" s="68">
        <v>53.58</v>
      </c>
      <c r="U596" s="68">
        <v>2478.85</v>
      </c>
      <c r="V596" s="48">
        <v>2.161486173023781E-2</v>
      </c>
      <c r="W596" s="66">
        <v>70.959999999999994</v>
      </c>
      <c r="X596" s="89">
        <v>1.5337905883776748</v>
      </c>
      <c r="Y596" s="89">
        <v>1296.8917038142686</v>
      </c>
      <c r="Z596" s="304">
        <v>92.027435302660493</v>
      </c>
    </row>
    <row r="597" spans="1:26" ht="12.75" customHeight="1" x14ac:dyDescent="0.2">
      <c r="A597" s="303"/>
      <c r="B597" s="19">
        <v>592</v>
      </c>
      <c r="C597" s="20" t="s">
        <v>950</v>
      </c>
      <c r="D597" s="19" t="s">
        <v>951</v>
      </c>
      <c r="E597" s="139">
        <v>-6.1</v>
      </c>
      <c r="F597" s="129">
        <v>1.9765580000000001E-2</v>
      </c>
      <c r="G597" s="130">
        <f>F597*W597</f>
        <v>1.5041606379999999</v>
      </c>
      <c r="H597" s="140">
        <v>674.8</v>
      </c>
      <c r="I597" s="44" t="s">
        <v>976</v>
      </c>
      <c r="J597" s="44" t="s">
        <v>47</v>
      </c>
      <c r="K597" s="51">
        <v>50</v>
      </c>
      <c r="L597" s="51">
        <v>1976</v>
      </c>
      <c r="M597" s="73">
        <v>53.1</v>
      </c>
      <c r="N597" s="73">
        <v>3.54</v>
      </c>
      <c r="O597" s="73">
        <v>9.7899999999999991</v>
      </c>
      <c r="P597" s="73">
        <v>0.48</v>
      </c>
      <c r="Q597" s="73">
        <v>0</v>
      </c>
      <c r="R597" s="73">
        <v>39.270000000000003</v>
      </c>
      <c r="S597" s="73">
        <v>1816.2</v>
      </c>
      <c r="T597" s="73">
        <v>39.270000000000003</v>
      </c>
      <c r="U597" s="73">
        <v>1816.2</v>
      </c>
      <c r="V597" s="32">
        <f>T597/U597</f>
        <v>2.1622068054179055E-2</v>
      </c>
      <c r="W597" s="33">
        <v>76.099999999999994</v>
      </c>
      <c r="X597" s="91">
        <f>V597*W597</f>
        <v>1.6454393789230259</v>
      </c>
      <c r="Y597" s="91">
        <f>V597*60*1000</f>
        <v>1297.3240832507433</v>
      </c>
      <c r="Z597" s="305">
        <f>Y597*W597/1000</f>
        <v>98.726362735381571</v>
      </c>
    </row>
    <row r="598" spans="1:26" ht="12.75" customHeight="1" x14ac:dyDescent="0.2">
      <c r="A598" s="303"/>
      <c r="B598" s="65">
        <v>593</v>
      </c>
      <c r="C598" s="131" t="s">
        <v>279</v>
      </c>
      <c r="D598" s="132" t="s">
        <v>280</v>
      </c>
      <c r="E598" s="136">
        <v>-5.4</v>
      </c>
      <c r="F598" s="155">
        <v>1.1980728326132936E-2</v>
      </c>
      <c r="G598" s="132">
        <v>1.32</v>
      </c>
      <c r="H598" s="137">
        <v>655.20000000000005</v>
      </c>
      <c r="I598" s="156" t="s">
        <v>310</v>
      </c>
      <c r="J598" s="156" t="s">
        <v>303</v>
      </c>
      <c r="K598" s="156">
        <v>12</v>
      </c>
      <c r="L598" s="154">
        <v>1980</v>
      </c>
      <c r="M598" s="157">
        <v>14.435</v>
      </c>
      <c r="N598" s="157">
        <v>0.582901</v>
      </c>
      <c r="O598" s="157">
        <v>0.87152799999999997</v>
      </c>
      <c r="P598" s="158">
        <v>0</v>
      </c>
      <c r="Q598" s="157">
        <v>0</v>
      </c>
      <c r="R598" s="157">
        <v>11.953340000000001</v>
      </c>
      <c r="S598" s="157">
        <v>997.63</v>
      </c>
      <c r="T598" s="157">
        <v>11.953340000000001</v>
      </c>
      <c r="U598" s="157">
        <v>551.26</v>
      </c>
      <c r="V598" s="159">
        <v>2.1683670137503178E-2</v>
      </c>
      <c r="W598" s="160">
        <v>56.898000000000003</v>
      </c>
      <c r="X598" s="137">
        <v>1.32</v>
      </c>
      <c r="Y598" s="161">
        <v>1301.0202082501908</v>
      </c>
      <c r="Z598" s="306">
        <v>74.025447809019354</v>
      </c>
    </row>
    <row r="599" spans="1:26" ht="12.75" customHeight="1" x14ac:dyDescent="0.2">
      <c r="A599" s="303"/>
      <c r="B599" s="51">
        <v>594</v>
      </c>
      <c r="C599" s="20" t="s">
        <v>950</v>
      </c>
      <c r="D599" s="19" t="s">
        <v>951</v>
      </c>
      <c r="E599" s="139">
        <v>-6.1</v>
      </c>
      <c r="F599" s="129">
        <v>1.9765580000000001E-2</v>
      </c>
      <c r="G599" s="130">
        <f>F599*W599</f>
        <v>1.5041606379999999</v>
      </c>
      <c r="H599" s="140">
        <v>674.8</v>
      </c>
      <c r="I599" s="44" t="s">
        <v>977</v>
      </c>
      <c r="J599" s="44" t="s">
        <v>47</v>
      </c>
      <c r="K599" s="51">
        <v>40</v>
      </c>
      <c r="L599" s="51">
        <v>1991</v>
      </c>
      <c r="M599" s="73">
        <v>60</v>
      </c>
      <c r="N599" s="73">
        <v>3.49</v>
      </c>
      <c r="O599" s="73">
        <v>6.94</v>
      </c>
      <c r="P599" s="73">
        <v>0.18</v>
      </c>
      <c r="Q599" s="73">
        <v>0</v>
      </c>
      <c r="R599" s="73">
        <v>49.38</v>
      </c>
      <c r="S599" s="73">
        <v>2274.1999999999998</v>
      </c>
      <c r="T599" s="73">
        <v>49.38</v>
      </c>
      <c r="U599" s="73">
        <v>2274.1999999999998</v>
      </c>
      <c r="V599" s="32">
        <f>T599/U599</f>
        <v>2.1713129891830097E-2</v>
      </c>
      <c r="W599" s="33">
        <v>76.099999999999994</v>
      </c>
      <c r="X599" s="91">
        <f>V599*W599</f>
        <v>1.6523691847682702</v>
      </c>
      <c r="Y599" s="91">
        <f>V599*60*1000</f>
        <v>1302.7877935098059</v>
      </c>
      <c r="Z599" s="305">
        <f>Y599*W599/1000</f>
        <v>99.14215108609622</v>
      </c>
    </row>
    <row r="600" spans="1:26" ht="12.75" customHeight="1" x14ac:dyDescent="0.2">
      <c r="A600" s="303"/>
      <c r="B600" s="19">
        <v>595</v>
      </c>
      <c r="C600" s="131" t="s">
        <v>1152</v>
      </c>
      <c r="D600" s="132" t="s">
        <v>482</v>
      </c>
      <c r="E600" s="136">
        <v>-7.1</v>
      </c>
      <c r="F600" s="155">
        <v>1.7106E-2</v>
      </c>
      <c r="G600" s="137">
        <v>1.6240265339999997</v>
      </c>
      <c r="H600" s="137">
        <v>702.8</v>
      </c>
      <c r="I600" s="42" t="s">
        <v>506</v>
      </c>
      <c r="J600" s="42" t="s">
        <v>47</v>
      </c>
      <c r="K600" s="65">
        <v>22</v>
      </c>
      <c r="L600" s="65">
        <v>1992</v>
      </c>
      <c r="M600" s="68">
        <v>31.707000000000001</v>
      </c>
      <c r="N600" s="68">
        <v>2.6520000000000001</v>
      </c>
      <c r="O600" s="68">
        <v>2.8273000000000001</v>
      </c>
      <c r="P600" s="68"/>
      <c r="Q600" s="68"/>
      <c r="R600" s="68">
        <v>26.227699999999999</v>
      </c>
      <c r="S600" s="68">
        <v>1207.7</v>
      </c>
      <c r="T600" s="68">
        <v>26.227699999999999</v>
      </c>
      <c r="U600" s="68">
        <v>1207.7</v>
      </c>
      <c r="V600" s="48">
        <v>2.1717065496398111E-2</v>
      </c>
      <c r="W600" s="66">
        <v>94.938999999999993</v>
      </c>
      <c r="X600" s="89">
        <v>2.0617964811625402</v>
      </c>
      <c r="Y600" s="89">
        <v>1303.0239297838866</v>
      </c>
      <c r="Z600" s="304">
        <v>123.70778886975241</v>
      </c>
    </row>
    <row r="601" spans="1:26" ht="12.75" customHeight="1" x14ac:dyDescent="0.2">
      <c r="A601" s="303"/>
      <c r="B601" s="19">
        <v>596</v>
      </c>
      <c r="C601" s="20" t="s">
        <v>950</v>
      </c>
      <c r="D601" s="19" t="s">
        <v>951</v>
      </c>
      <c r="E601" s="139">
        <v>-6.1</v>
      </c>
      <c r="F601" s="129">
        <v>1.9765580000000001E-2</v>
      </c>
      <c r="G601" s="130">
        <f>F601*W601</f>
        <v>1.5041606379999999</v>
      </c>
      <c r="H601" s="140">
        <v>674.8</v>
      </c>
      <c r="I601" s="44" t="s">
        <v>978</v>
      </c>
      <c r="J601" s="44" t="s">
        <v>47</v>
      </c>
      <c r="K601" s="51">
        <v>70</v>
      </c>
      <c r="L601" s="51">
        <v>1978</v>
      </c>
      <c r="M601" s="73">
        <v>87.3</v>
      </c>
      <c r="N601" s="73">
        <v>4.76</v>
      </c>
      <c r="O601" s="73">
        <v>11.78</v>
      </c>
      <c r="P601" s="73">
        <v>0.44</v>
      </c>
      <c r="Q601" s="73">
        <v>0</v>
      </c>
      <c r="R601" s="73">
        <v>70.3</v>
      </c>
      <c r="S601" s="73">
        <v>3231.2</v>
      </c>
      <c r="T601" s="73">
        <v>70.3</v>
      </c>
      <c r="U601" s="73">
        <v>3231.2</v>
      </c>
      <c r="V601" s="32">
        <f>T601/U601</f>
        <v>2.1756622926466948E-2</v>
      </c>
      <c r="W601" s="33">
        <v>76.099999999999994</v>
      </c>
      <c r="X601" s="91">
        <f>V601*W601</f>
        <v>1.6556790047041345</v>
      </c>
      <c r="Y601" s="91">
        <f>V601*60*1000</f>
        <v>1305.3973755880168</v>
      </c>
      <c r="Z601" s="305">
        <f>Y601*W601/1000</f>
        <v>99.340740282248063</v>
      </c>
    </row>
    <row r="602" spans="1:26" ht="12.75" customHeight="1" x14ac:dyDescent="0.2">
      <c r="A602" s="303"/>
      <c r="B602" s="65">
        <v>597</v>
      </c>
      <c r="C602" s="20" t="s">
        <v>992</v>
      </c>
      <c r="D602" s="19" t="s">
        <v>993</v>
      </c>
      <c r="E602" s="139">
        <v>-6.9</v>
      </c>
      <c r="F602" s="129">
        <v>1.9810000000000001E-2</v>
      </c>
      <c r="G602" s="130">
        <v>0.87</v>
      </c>
      <c r="H602" s="140">
        <v>697.2</v>
      </c>
      <c r="I602" s="69" t="s">
        <v>1018</v>
      </c>
      <c r="J602" s="44" t="s">
        <v>417</v>
      </c>
      <c r="K602" s="51">
        <v>55</v>
      </c>
      <c r="L602" s="51" t="s">
        <v>58</v>
      </c>
      <c r="M602" s="73">
        <f>SUM(N602:R602)</f>
        <v>71.7</v>
      </c>
      <c r="N602" s="73">
        <v>4.5201000000000002</v>
      </c>
      <c r="O602" s="73">
        <v>10.8545</v>
      </c>
      <c r="P602" s="73">
        <v>0.88590000000000002</v>
      </c>
      <c r="Q602" s="73">
        <v>0</v>
      </c>
      <c r="R602" s="73">
        <v>55.439500000000002</v>
      </c>
      <c r="S602" s="73">
        <v>2529.12</v>
      </c>
      <c r="T602" s="73">
        <f>R602</f>
        <v>55.439500000000002</v>
      </c>
      <c r="U602" s="73">
        <f>S602</f>
        <v>2529.12</v>
      </c>
      <c r="V602" s="32">
        <f>T602/U602</f>
        <v>2.1920470361232368E-2</v>
      </c>
      <c r="W602" s="33">
        <v>43.9</v>
      </c>
      <c r="X602" s="91">
        <f>V602*W602</f>
        <v>0.96230864885810097</v>
      </c>
      <c r="Y602" s="91">
        <f>V602*60*1000</f>
        <v>1315.2282216739422</v>
      </c>
      <c r="Z602" s="305">
        <f>Y602*W602/1000</f>
        <v>57.738518931486063</v>
      </c>
    </row>
    <row r="603" spans="1:26" ht="12.75" customHeight="1" x14ac:dyDescent="0.2">
      <c r="A603" s="303"/>
      <c r="B603" s="51">
        <v>598</v>
      </c>
      <c r="C603" s="144" t="s">
        <v>231</v>
      </c>
      <c r="D603" s="162" t="s">
        <v>253</v>
      </c>
      <c r="E603" s="21">
        <v>-7.1</v>
      </c>
      <c r="F603" s="146">
        <v>1.9199999999999998E-2</v>
      </c>
      <c r="G603" s="130">
        <f>F603*W603</f>
        <v>1.1078399999999999</v>
      </c>
      <c r="H603" s="140">
        <v>702.80000000000007</v>
      </c>
      <c r="I603" s="147" t="s">
        <v>258</v>
      </c>
      <c r="J603" s="148"/>
      <c r="K603" s="149">
        <v>45</v>
      </c>
      <c r="L603" s="150" t="s">
        <v>58</v>
      </c>
      <c r="M603" s="151">
        <v>62.68</v>
      </c>
      <c r="N603" s="151">
        <v>3.54</v>
      </c>
      <c r="O603" s="151">
        <v>7.74</v>
      </c>
      <c r="P603" s="151">
        <v>-0.37</v>
      </c>
      <c r="Q603" s="151">
        <v>9.3186</v>
      </c>
      <c r="R603" s="73">
        <v>42.45</v>
      </c>
      <c r="S603" s="152">
        <v>2350.1</v>
      </c>
      <c r="T603" s="151">
        <v>51.77</v>
      </c>
      <c r="U603" s="152">
        <v>2350.1</v>
      </c>
      <c r="V603" s="153">
        <f>T603/U603</f>
        <v>2.2028849836177186E-2</v>
      </c>
      <c r="W603" s="33">
        <v>57.7</v>
      </c>
      <c r="X603" s="91">
        <f>V603*W603</f>
        <v>1.2710646355474238</v>
      </c>
      <c r="Y603" s="91">
        <f>V603*60*1000</f>
        <v>1321.730990170631</v>
      </c>
      <c r="Z603" s="305">
        <f>Y603*W603/1000</f>
        <v>76.263878132845406</v>
      </c>
    </row>
    <row r="604" spans="1:26" ht="12.75" customHeight="1" x14ac:dyDescent="0.2">
      <c r="A604" s="303"/>
      <c r="B604" s="19">
        <v>599</v>
      </c>
      <c r="C604" s="131" t="s">
        <v>431</v>
      </c>
      <c r="D604" s="132" t="s">
        <v>432</v>
      </c>
      <c r="E604" s="80">
        <v>-6.9</v>
      </c>
      <c r="F604" s="133">
        <v>2.498218E-2</v>
      </c>
      <c r="G604" s="134">
        <v>1.6910437642</v>
      </c>
      <c r="H604" s="135">
        <v>697.2</v>
      </c>
      <c r="I604" s="42" t="s">
        <v>453</v>
      </c>
      <c r="J604" s="42" t="s">
        <v>47</v>
      </c>
      <c r="K604" s="65">
        <v>22</v>
      </c>
      <c r="L604" s="65">
        <v>1986</v>
      </c>
      <c r="M604" s="68">
        <v>31.411999999999999</v>
      </c>
      <c r="N604" s="68">
        <v>2.3044730000000002</v>
      </c>
      <c r="O604" s="68">
        <v>3.4015339999999998</v>
      </c>
      <c r="P604" s="68">
        <v>0.14352699999999999</v>
      </c>
      <c r="Q604" s="68">
        <v>0</v>
      </c>
      <c r="R604" s="68">
        <v>25.562466000000001</v>
      </c>
      <c r="S604" s="68">
        <v>1153.1600000000001</v>
      </c>
      <c r="T604" s="68">
        <v>25.562466000000001</v>
      </c>
      <c r="U604" s="68">
        <v>1153.1600000000001</v>
      </c>
      <c r="V604" s="48">
        <v>2.2167319365916264E-2</v>
      </c>
      <c r="W604" s="66">
        <v>67.69</v>
      </c>
      <c r="X604" s="89">
        <v>1.5005058478788718</v>
      </c>
      <c r="Y604" s="89">
        <v>1330.039161954976</v>
      </c>
      <c r="Z604" s="304">
        <v>90.030350872732328</v>
      </c>
    </row>
    <row r="605" spans="1:26" ht="12.75" customHeight="1" x14ac:dyDescent="0.2">
      <c r="A605" s="303"/>
      <c r="B605" s="19">
        <v>600</v>
      </c>
      <c r="C605" s="131" t="s">
        <v>1152</v>
      </c>
      <c r="D605" s="132" t="s">
        <v>482</v>
      </c>
      <c r="E605" s="136">
        <v>-7.1</v>
      </c>
      <c r="F605" s="155">
        <v>1.7106E-2</v>
      </c>
      <c r="G605" s="137">
        <v>1.6240265339999997</v>
      </c>
      <c r="H605" s="137">
        <v>702.8</v>
      </c>
      <c r="I605" s="42" t="s">
        <v>512</v>
      </c>
      <c r="J605" s="42" t="s">
        <v>47</v>
      </c>
      <c r="K605" s="65">
        <v>19</v>
      </c>
      <c r="L605" s="65">
        <v>1967</v>
      </c>
      <c r="M605" s="68">
        <v>28.213999999999999</v>
      </c>
      <c r="N605" s="68">
        <v>1.173</v>
      </c>
      <c r="O605" s="68">
        <v>4.5217999999999998</v>
      </c>
      <c r="P605" s="68"/>
      <c r="Q605" s="68"/>
      <c r="R605" s="68">
        <v>22.519200000000001</v>
      </c>
      <c r="S605" s="68">
        <v>1012.24</v>
      </c>
      <c r="T605" s="68">
        <v>17.48</v>
      </c>
      <c r="U605" s="68">
        <v>785.69</v>
      </c>
      <c r="V605" s="48">
        <v>2.2247960391503008E-2</v>
      </c>
      <c r="W605" s="66">
        <v>94.938999999999993</v>
      </c>
      <c r="X605" s="89">
        <v>2.1121991116089038</v>
      </c>
      <c r="Y605" s="89">
        <v>1334.8776234901804</v>
      </c>
      <c r="Z605" s="304">
        <v>126.73194669653422</v>
      </c>
    </row>
    <row r="606" spans="1:26" ht="12.75" customHeight="1" x14ac:dyDescent="0.2">
      <c r="A606" s="303"/>
      <c r="B606" s="65">
        <v>601</v>
      </c>
      <c r="C606" s="131" t="s">
        <v>468</v>
      </c>
      <c r="D606" s="132" t="s">
        <v>469</v>
      </c>
      <c r="E606" s="80">
        <v>-6.2</v>
      </c>
      <c r="F606" s="133">
        <v>2.2259999999999999E-2</v>
      </c>
      <c r="G606" s="134">
        <v>1.31</v>
      </c>
      <c r="H606" s="135">
        <v>677.6</v>
      </c>
      <c r="I606" s="42" t="s">
        <v>477</v>
      </c>
      <c r="J606" s="42" t="s">
        <v>47</v>
      </c>
      <c r="K606" s="65">
        <v>27</v>
      </c>
      <c r="L606" s="65">
        <v>1988</v>
      </c>
      <c r="M606" s="68">
        <v>38</v>
      </c>
      <c r="N606" s="68">
        <v>2.1160000000000001</v>
      </c>
      <c r="O606" s="68">
        <v>4.157</v>
      </c>
      <c r="P606" s="68">
        <v>0.434</v>
      </c>
      <c r="Q606" s="68">
        <v>0</v>
      </c>
      <c r="R606" s="68">
        <v>31.292999999999999</v>
      </c>
      <c r="S606" s="68">
        <v>1405.56</v>
      </c>
      <c r="T606" s="68">
        <v>31.292999999999999</v>
      </c>
      <c r="U606" s="68">
        <v>1405.56</v>
      </c>
      <c r="V606" s="48">
        <v>2.2263724067275677E-2</v>
      </c>
      <c r="W606" s="66">
        <v>58.75</v>
      </c>
      <c r="X606" s="89">
        <v>1.307993788952446</v>
      </c>
      <c r="Y606" s="89">
        <v>1335.8234440365406</v>
      </c>
      <c r="Z606" s="304">
        <v>78.479627337146766</v>
      </c>
    </row>
    <row r="607" spans="1:26" ht="12.75" customHeight="1" x14ac:dyDescent="0.2">
      <c r="A607" s="303"/>
      <c r="B607" s="51">
        <v>602</v>
      </c>
      <c r="C607" s="131" t="s">
        <v>1152</v>
      </c>
      <c r="D607" s="132" t="s">
        <v>482</v>
      </c>
      <c r="E607" s="80">
        <v>-7.1</v>
      </c>
      <c r="F607" s="155">
        <v>1.7106E-2</v>
      </c>
      <c r="G607" s="137">
        <v>1.6240265339999997</v>
      </c>
      <c r="H607" s="137">
        <v>702.8</v>
      </c>
      <c r="I607" s="42" t="s">
        <v>503</v>
      </c>
      <c r="J607" s="42" t="s">
        <v>47</v>
      </c>
      <c r="K607" s="65">
        <v>16</v>
      </c>
      <c r="L607" s="65">
        <v>1930</v>
      </c>
      <c r="M607" s="68">
        <v>20.795000000000002</v>
      </c>
      <c r="N607" s="68">
        <v>0.51</v>
      </c>
      <c r="O607" s="68">
        <v>3.1392000000000002</v>
      </c>
      <c r="P607" s="68"/>
      <c r="Q607" s="68">
        <v>3.0861999999999998</v>
      </c>
      <c r="R607" s="68">
        <v>14.0596</v>
      </c>
      <c r="S607" s="68">
        <v>899</v>
      </c>
      <c r="T607" s="68">
        <v>13.04</v>
      </c>
      <c r="U607" s="68">
        <v>584.14</v>
      </c>
      <c r="V607" s="48">
        <v>2.232341561954326E-2</v>
      </c>
      <c r="W607" s="66">
        <v>94.938999999999993</v>
      </c>
      <c r="X607" s="89">
        <v>2.1193627555038175</v>
      </c>
      <c r="Y607" s="89">
        <v>1339.4049371725955</v>
      </c>
      <c r="Z607" s="304">
        <v>127.16176533022904</v>
      </c>
    </row>
    <row r="608" spans="1:26" ht="12.75" customHeight="1" x14ac:dyDescent="0.2">
      <c r="A608" s="303"/>
      <c r="B608" s="19">
        <v>603</v>
      </c>
      <c r="C608" s="131" t="s">
        <v>1152</v>
      </c>
      <c r="D608" s="132" t="s">
        <v>482</v>
      </c>
      <c r="E608" s="136">
        <v>-7.1</v>
      </c>
      <c r="F608" s="155">
        <v>1.7106E-2</v>
      </c>
      <c r="G608" s="137">
        <v>1.6240265339999997</v>
      </c>
      <c r="H608" s="137">
        <v>702.8</v>
      </c>
      <c r="I608" s="42" t="s">
        <v>508</v>
      </c>
      <c r="J608" s="42" t="s">
        <v>47</v>
      </c>
      <c r="K608" s="65">
        <v>15</v>
      </c>
      <c r="L608" s="65">
        <v>1987</v>
      </c>
      <c r="M608" s="68">
        <v>18.309999999999999</v>
      </c>
      <c r="N608" s="68">
        <v>0.86699999999999999</v>
      </c>
      <c r="O608" s="68">
        <v>1.6899</v>
      </c>
      <c r="P608" s="68"/>
      <c r="Q608" s="68"/>
      <c r="R608" s="68">
        <v>15.7531</v>
      </c>
      <c r="S608" s="68">
        <v>704.83</v>
      </c>
      <c r="T608" s="68">
        <v>15.7531</v>
      </c>
      <c r="U608" s="68">
        <v>704.83</v>
      </c>
      <c r="V608" s="48">
        <v>2.2350212107884168E-2</v>
      </c>
      <c r="W608" s="66">
        <v>94.938999999999993</v>
      </c>
      <c r="X608" s="89">
        <v>2.1219067873104147</v>
      </c>
      <c r="Y608" s="89">
        <v>1341.01272647305</v>
      </c>
      <c r="Z608" s="304">
        <v>127.31440723862487</v>
      </c>
    </row>
    <row r="609" spans="1:26" ht="12.75" customHeight="1" x14ac:dyDescent="0.2">
      <c r="A609" s="303"/>
      <c r="B609" s="19">
        <v>604</v>
      </c>
      <c r="C609" s="144" t="s">
        <v>231</v>
      </c>
      <c r="D609" s="145" t="s">
        <v>232</v>
      </c>
      <c r="E609" s="21">
        <v>-6.5</v>
      </c>
      <c r="F609" s="146">
        <v>1.771E-2</v>
      </c>
      <c r="G609" s="130">
        <f>F609*W609</f>
        <v>1.0218670000000001</v>
      </c>
      <c r="H609" s="140">
        <v>686</v>
      </c>
      <c r="I609" s="147" t="s">
        <v>259</v>
      </c>
      <c r="J609" s="148"/>
      <c r="K609" s="149">
        <v>12</v>
      </c>
      <c r="L609" s="150" t="s">
        <v>58</v>
      </c>
      <c r="M609" s="151">
        <v>16.946999999999999</v>
      </c>
      <c r="N609" s="151">
        <v>0.71</v>
      </c>
      <c r="O609" s="151">
        <v>2.38</v>
      </c>
      <c r="P609" s="151"/>
      <c r="Q609" s="151">
        <v>2.4947999999999997</v>
      </c>
      <c r="R609" s="73">
        <v>11.3622</v>
      </c>
      <c r="S609" s="152">
        <v>617.34</v>
      </c>
      <c r="T609" s="151">
        <v>13.86</v>
      </c>
      <c r="U609" s="152">
        <v>617.34</v>
      </c>
      <c r="V609" s="153">
        <f>T609/U609</f>
        <v>2.245116143454174E-2</v>
      </c>
      <c r="W609" s="33">
        <v>57.7</v>
      </c>
      <c r="X609" s="91">
        <f>V609*W609</f>
        <v>1.2954320147730585</v>
      </c>
      <c r="Y609" s="91">
        <f>V609*60*1000</f>
        <v>1347.0696860725045</v>
      </c>
      <c r="Z609" s="305">
        <f>Y609*W609/1000</f>
        <v>77.725920886383506</v>
      </c>
    </row>
    <row r="610" spans="1:26" ht="12.75" customHeight="1" x14ac:dyDescent="0.2">
      <c r="A610" s="303"/>
      <c r="B610" s="65">
        <v>605</v>
      </c>
      <c r="C610" s="20" t="s">
        <v>950</v>
      </c>
      <c r="D610" s="19" t="s">
        <v>951</v>
      </c>
      <c r="E610" s="139">
        <v>-6.1</v>
      </c>
      <c r="F610" s="129">
        <v>1.9765580000000001E-2</v>
      </c>
      <c r="G610" s="130">
        <f>F610*W610</f>
        <v>1.5041606379999999</v>
      </c>
      <c r="H610" s="140">
        <v>674.8</v>
      </c>
      <c r="I610" s="44" t="s">
        <v>979</v>
      </c>
      <c r="J610" s="44" t="s">
        <v>47</v>
      </c>
      <c r="K610" s="51">
        <v>40</v>
      </c>
      <c r="L610" s="51">
        <v>1991</v>
      </c>
      <c r="M610" s="73">
        <v>60.1</v>
      </c>
      <c r="N610" s="73">
        <v>4.9000000000000004</v>
      </c>
      <c r="O610" s="73">
        <v>6.7</v>
      </c>
      <c r="P610" s="73">
        <v>-1.0900000000000001</v>
      </c>
      <c r="Q610" s="73">
        <v>0</v>
      </c>
      <c r="R610" s="73">
        <v>49.5</v>
      </c>
      <c r="S610" s="73">
        <v>2204.21</v>
      </c>
      <c r="T610" s="73">
        <v>49.5</v>
      </c>
      <c r="U610" s="73">
        <v>2204.21</v>
      </c>
      <c r="V610" s="32">
        <f>T610/U610</f>
        <v>2.2457025419538066E-2</v>
      </c>
      <c r="W610" s="33">
        <v>76.099999999999994</v>
      </c>
      <c r="X610" s="91">
        <f>V610*W610</f>
        <v>1.7089796344268466</v>
      </c>
      <c r="Y610" s="91">
        <f>V610*60*1000</f>
        <v>1347.421525172284</v>
      </c>
      <c r="Z610" s="305">
        <f>Y610*W610/1000</f>
        <v>102.53877806561081</v>
      </c>
    </row>
    <row r="611" spans="1:26" ht="12.75" customHeight="1" x14ac:dyDescent="0.2">
      <c r="A611" s="303"/>
      <c r="B611" s="51">
        <v>606</v>
      </c>
      <c r="C611" s="131" t="s">
        <v>687</v>
      </c>
      <c r="D611" s="132" t="s">
        <v>688</v>
      </c>
      <c r="E611" s="80">
        <v>-6.6</v>
      </c>
      <c r="F611" s="133">
        <v>1.7299999999999999E-2</v>
      </c>
      <c r="G611" s="134">
        <v>1.1383399999999999</v>
      </c>
      <c r="H611" s="135">
        <v>688.80000000000007</v>
      </c>
      <c r="I611" s="42" t="s">
        <v>713</v>
      </c>
      <c r="J611" s="42" t="s">
        <v>47</v>
      </c>
      <c r="K611" s="65">
        <v>31</v>
      </c>
      <c r="L611" s="65" t="s">
        <v>58</v>
      </c>
      <c r="M611" s="68">
        <v>32.039140000000003</v>
      </c>
      <c r="N611" s="68">
        <v>3.153</v>
      </c>
      <c r="O611" s="68">
        <v>4.9349999999999996</v>
      </c>
      <c r="P611" s="68">
        <v>-1.5728599999999999</v>
      </c>
      <c r="Q611" s="68">
        <v>0</v>
      </c>
      <c r="R611" s="68">
        <v>25.524000000000001</v>
      </c>
      <c r="S611" s="68">
        <v>1135.42</v>
      </c>
      <c r="T611" s="68">
        <v>25.524000000000001</v>
      </c>
      <c r="U611" s="68">
        <v>1135.42</v>
      </c>
      <c r="V611" s="48">
        <v>2.2479787215303589E-2</v>
      </c>
      <c r="W611" s="66">
        <v>65.8</v>
      </c>
      <c r="X611" s="89">
        <v>1.479169998766976</v>
      </c>
      <c r="Y611" s="89">
        <v>1348.7872329182153</v>
      </c>
      <c r="Z611" s="304">
        <v>88.750199926018567</v>
      </c>
    </row>
    <row r="612" spans="1:26" ht="12.75" customHeight="1" x14ac:dyDescent="0.2">
      <c r="A612" s="303"/>
      <c r="B612" s="19">
        <v>607</v>
      </c>
      <c r="C612" s="144" t="s">
        <v>231</v>
      </c>
      <c r="D612" s="145" t="s">
        <v>232</v>
      </c>
      <c r="E612" s="21">
        <v>-6.5</v>
      </c>
      <c r="F612" s="146">
        <v>1.771E-2</v>
      </c>
      <c r="G612" s="130">
        <f>F612*W612</f>
        <v>1.0218670000000001</v>
      </c>
      <c r="H612" s="140">
        <v>686</v>
      </c>
      <c r="I612" s="147" t="s">
        <v>260</v>
      </c>
      <c r="J612" s="148"/>
      <c r="K612" s="149">
        <v>33</v>
      </c>
      <c r="L612" s="150" t="s">
        <v>58</v>
      </c>
      <c r="M612" s="151">
        <v>40.362000000000002</v>
      </c>
      <c r="N612" s="151">
        <v>2.81</v>
      </c>
      <c r="O612" s="151">
        <v>5.61</v>
      </c>
      <c r="P612" s="151"/>
      <c r="Q612" s="151">
        <v>5.7509999999999994</v>
      </c>
      <c r="R612" s="73">
        <v>26.191000000000003</v>
      </c>
      <c r="S612" s="152">
        <v>1419.26</v>
      </c>
      <c r="T612" s="151">
        <v>31.95</v>
      </c>
      <c r="U612" s="152">
        <v>1419.26</v>
      </c>
      <c r="V612" s="153">
        <f>T612/U612</f>
        <v>2.251173146569339E-2</v>
      </c>
      <c r="W612" s="33">
        <v>57.7</v>
      </c>
      <c r="X612" s="91">
        <f>V612*W612</f>
        <v>1.2989269055705086</v>
      </c>
      <c r="Y612" s="91">
        <f>V612*60*1000</f>
        <v>1350.7038879416034</v>
      </c>
      <c r="Z612" s="305">
        <f>Y612*W612/1000</f>
        <v>77.935614334230522</v>
      </c>
    </row>
    <row r="613" spans="1:26" ht="12.75" customHeight="1" x14ac:dyDescent="0.2">
      <c r="A613" s="303"/>
      <c r="B613" s="19">
        <v>608</v>
      </c>
      <c r="C613" s="131" t="s">
        <v>279</v>
      </c>
      <c r="D613" s="132" t="s">
        <v>280</v>
      </c>
      <c r="E613" s="136">
        <v>-5.4</v>
      </c>
      <c r="F613" s="155">
        <v>2.2600216213589874E-2</v>
      </c>
      <c r="G613" s="132">
        <v>1.29</v>
      </c>
      <c r="H613" s="137">
        <v>655.20000000000005</v>
      </c>
      <c r="I613" s="156" t="s">
        <v>302</v>
      </c>
      <c r="J613" s="156" t="s">
        <v>303</v>
      </c>
      <c r="K613" s="156">
        <v>37</v>
      </c>
      <c r="L613" s="154">
        <v>1990</v>
      </c>
      <c r="M613" s="157">
        <v>57.695695999999998</v>
      </c>
      <c r="N613" s="157">
        <v>3.2422559999999998</v>
      </c>
      <c r="O613" s="157">
        <v>7.9388050000000003</v>
      </c>
      <c r="P613" s="158">
        <v>0.17469999999999999</v>
      </c>
      <c r="Q613" s="157">
        <v>0</v>
      </c>
      <c r="R613" s="157">
        <v>46.514634999999998</v>
      </c>
      <c r="S613" s="157">
        <v>2058.15</v>
      </c>
      <c r="T613" s="157">
        <v>46.514634999999998</v>
      </c>
      <c r="U613" s="157">
        <v>2058.15</v>
      </c>
      <c r="V613" s="159">
        <v>2.2600216213589874E-2</v>
      </c>
      <c r="W613" s="160">
        <v>56.898000000000003</v>
      </c>
      <c r="X613" s="137">
        <v>1.29</v>
      </c>
      <c r="Y613" s="161">
        <v>1356.0129728153925</v>
      </c>
      <c r="Z613" s="306">
        <v>77.154426127250204</v>
      </c>
    </row>
    <row r="614" spans="1:26" ht="12.75" customHeight="1" x14ac:dyDescent="0.2">
      <c r="A614" s="303"/>
      <c r="B614" s="65">
        <v>609</v>
      </c>
      <c r="C614" s="20" t="s">
        <v>950</v>
      </c>
      <c r="D614" s="19" t="s">
        <v>951</v>
      </c>
      <c r="E614" s="139">
        <v>-6.1</v>
      </c>
      <c r="F614" s="129">
        <v>1.9765580000000001E-2</v>
      </c>
      <c r="G614" s="130">
        <f>F614*W614</f>
        <v>1.5041606379999999</v>
      </c>
      <c r="H614" s="140">
        <v>674.8</v>
      </c>
      <c r="I614" s="44" t="s">
        <v>980</v>
      </c>
      <c r="J614" s="44" t="s">
        <v>47</v>
      </c>
      <c r="K614" s="51">
        <v>18</v>
      </c>
      <c r="L614" s="51">
        <v>1981</v>
      </c>
      <c r="M614" s="73">
        <v>27.6</v>
      </c>
      <c r="N614" s="73">
        <v>1.79</v>
      </c>
      <c r="O614" s="73">
        <v>4.3600000000000003</v>
      </c>
      <c r="P614" s="73">
        <v>-0.31</v>
      </c>
      <c r="Q614" s="73">
        <v>0</v>
      </c>
      <c r="R614" s="73">
        <v>21.75</v>
      </c>
      <c r="S614" s="73">
        <v>955.32</v>
      </c>
      <c r="T614" s="73">
        <v>21.75</v>
      </c>
      <c r="U614" s="73">
        <v>955.32</v>
      </c>
      <c r="V614" s="32">
        <f>T614/U614</f>
        <v>2.2767240296445168E-2</v>
      </c>
      <c r="W614" s="33">
        <v>76.099999999999994</v>
      </c>
      <c r="X614" s="91">
        <f>V614*W614</f>
        <v>1.7325869865594772</v>
      </c>
      <c r="Y614" s="91">
        <f>V614*60*1000</f>
        <v>1366.03441778671</v>
      </c>
      <c r="Z614" s="305">
        <f>Y614*W614/1000</f>
        <v>103.95521919356862</v>
      </c>
    </row>
    <row r="615" spans="1:26" ht="12.75" customHeight="1" x14ac:dyDescent="0.2">
      <c r="A615" s="303"/>
      <c r="B615" s="51">
        <v>610</v>
      </c>
      <c r="C615" s="131" t="s">
        <v>279</v>
      </c>
      <c r="D615" s="132" t="s">
        <v>280</v>
      </c>
      <c r="E615" s="136">
        <v>-5.4</v>
      </c>
      <c r="F615" s="155">
        <v>2.2768261683313914E-2</v>
      </c>
      <c r="G615" s="132">
        <v>1.3</v>
      </c>
      <c r="H615" s="137">
        <v>655.20000000000005</v>
      </c>
      <c r="I615" s="156" t="s">
        <v>304</v>
      </c>
      <c r="J615" s="156" t="s">
        <v>303</v>
      </c>
      <c r="K615" s="156">
        <v>19</v>
      </c>
      <c r="L615" s="154">
        <v>1994</v>
      </c>
      <c r="M615" s="157">
        <v>28.618348999999998</v>
      </c>
      <c r="N615" s="157">
        <v>2.0363500000000001</v>
      </c>
      <c r="O615" s="157">
        <v>2.7386200000000001</v>
      </c>
      <c r="P615" s="158">
        <v>-0.3533</v>
      </c>
      <c r="Q615" s="157">
        <v>0</v>
      </c>
      <c r="R615" s="157">
        <v>23.843378999999999</v>
      </c>
      <c r="S615" s="157">
        <v>1047.22</v>
      </c>
      <c r="T615" s="157">
        <v>23.843378999999999</v>
      </c>
      <c r="U615" s="157">
        <v>1047.22</v>
      </c>
      <c r="V615" s="159">
        <v>2.2768261683313914E-2</v>
      </c>
      <c r="W615" s="160">
        <v>56.898000000000003</v>
      </c>
      <c r="X615" s="137">
        <v>1.3</v>
      </c>
      <c r="Y615" s="161">
        <v>1366.0957009988349</v>
      </c>
      <c r="Z615" s="306">
        <v>77.728113195431703</v>
      </c>
    </row>
    <row r="616" spans="1:26" ht="12.75" customHeight="1" x14ac:dyDescent="0.2">
      <c r="A616" s="303"/>
      <c r="B616" s="19">
        <v>611</v>
      </c>
      <c r="C616" s="131" t="s">
        <v>279</v>
      </c>
      <c r="D616" s="132" t="s">
        <v>280</v>
      </c>
      <c r="E616" s="136">
        <v>-5.4</v>
      </c>
      <c r="F616" s="155">
        <v>2.2770571359574981E-2</v>
      </c>
      <c r="G616" s="132">
        <v>1.3</v>
      </c>
      <c r="H616" s="137">
        <v>655.20000000000005</v>
      </c>
      <c r="I616" s="156" t="s">
        <v>305</v>
      </c>
      <c r="J616" s="156" t="s">
        <v>303</v>
      </c>
      <c r="K616" s="156">
        <v>21</v>
      </c>
      <c r="L616" s="154">
        <v>1981</v>
      </c>
      <c r="M616" s="157">
        <v>29.529503999999999</v>
      </c>
      <c r="N616" s="157">
        <v>2.5505100000000001</v>
      </c>
      <c r="O616" s="157">
        <v>3.4057599999999999</v>
      </c>
      <c r="P616" s="158">
        <v>-0.76600000000000001</v>
      </c>
      <c r="Q616" s="157">
        <v>0</v>
      </c>
      <c r="R616" s="157">
        <v>23.573233999999999</v>
      </c>
      <c r="S616" s="157">
        <v>1035.25</v>
      </c>
      <c r="T616" s="157">
        <v>23.573233999999999</v>
      </c>
      <c r="U616" s="157">
        <v>1035.25</v>
      </c>
      <c r="V616" s="159">
        <v>2.2770571359574981E-2</v>
      </c>
      <c r="W616" s="160">
        <v>56.898000000000003</v>
      </c>
      <c r="X616" s="137">
        <v>1.3</v>
      </c>
      <c r="Y616" s="161">
        <v>1366.2342815744987</v>
      </c>
      <c r="Z616" s="306">
        <v>77.735998153025832</v>
      </c>
    </row>
    <row r="617" spans="1:26" ht="12.75" customHeight="1" x14ac:dyDescent="0.2">
      <c r="A617" s="303"/>
      <c r="B617" s="19">
        <v>612</v>
      </c>
      <c r="C617" s="20" t="s">
        <v>992</v>
      </c>
      <c r="D617" s="19" t="s">
        <v>993</v>
      </c>
      <c r="E617" s="139">
        <v>-6.9</v>
      </c>
      <c r="F617" s="129">
        <v>1.9810000000000001E-2</v>
      </c>
      <c r="G617" s="130">
        <v>0.87</v>
      </c>
      <c r="H617" s="140">
        <v>697.2</v>
      </c>
      <c r="I617" s="44" t="s">
        <v>1019</v>
      </c>
      <c r="J617" s="44" t="s">
        <v>417</v>
      </c>
      <c r="K617" s="51">
        <v>21</v>
      </c>
      <c r="L617" s="51" t="s">
        <v>58</v>
      </c>
      <c r="M617" s="73">
        <f>SUM(N617:R617)</f>
        <v>30.74</v>
      </c>
      <c r="N617" s="73">
        <v>1.8963000000000001</v>
      </c>
      <c r="O617" s="73">
        <v>4.4364999999999997</v>
      </c>
      <c r="P617" s="73">
        <v>-0.1113</v>
      </c>
      <c r="Q617" s="73">
        <v>0</v>
      </c>
      <c r="R617" s="73">
        <v>24.5185</v>
      </c>
      <c r="S617" s="73">
        <v>1075.8900000000001</v>
      </c>
      <c r="T617" s="73">
        <f>R617</f>
        <v>24.5185</v>
      </c>
      <c r="U617" s="73">
        <f>S617</f>
        <v>1075.8900000000001</v>
      </c>
      <c r="V617" s="32">
        <f>T617/U617</f>
        <v>2.2789039771723873E-2</v>
      </c>
      <c r="W617" s="33">
        <v>43.9</v>
      </c>
      <c r="X617" s="91">
        <f>V617*W617</f>
        <v>1.0004388459786779</v>
      </c>
      <c r="Y617" s="91">
        <f>V617*60*1000</f>
        <v>1367.3423863034325</v>
      </c>
      <c r="Z617" s="305">
        <f>Y617*W617/1000</f>
        <v>60.02633075872069</v>
      </c>
    </row>
    <row r="618" spans="1:26" ht="12.75" customHeight="1" x14ac:dyDescent="0.2">
      <c r="A618" s="303"/>
      <c r="B618" s="65">
        <v>613</v>
      </c>
      <c r="C618" s="20" t="s">
        <v>950</v>
      </c>
      <c r="D618" s="19" t="s">
        <v>951</v>
      </c>
      <c r="E618" s="139">
        <v>-6.1</v>
      </c>
      <c r="F618" s="129">
        <v>1.9765580000000001E-2</v>
      </c>
      <c r="G618" s="130">
        <f>F618*W618</f>
        <v>1.5041606379999999</v>
      </c>
      <c r="H618" s="140">
        <v>674.8</v>
      </c>
      <c r="I618" s="44" t="s">
        <v>981</v>
      </c>
      <c r="J618" s="44" t="s">
        <v>47</v>
      </c>
      <c r="K618" s="51">
        <v>20</v>
      </c>
      <c r="L618" s="51">
        <v>1970</v>
      </c>
      <c r="M618" s="73">
        <v>27.04</v>
      </c>
      <c r="N618" s="73">
        <v>0.95</v>
      </c>
      <c r="O618" s="73">
        <v>3.89</v>
      </c>
      <c r="P618" s="73">
        <v>0.42</v>
      </c>
      <c r="Q618" s="73">
        <v>0</v>
      </c>
      <c r="R618" s="73">
        <v>21.76</v>
      </c>
      <c r="S618" s="73">
        <v>952.48</v>
      </c>
      <c r="T618" s="73">
        <v>21.76</v>
      </c>
      <c r="U618" s="73">
        <v>952.48</v>
      </c>
      <c r="V618" s="32">
        <f>T618/U618</f>
        <v>2.2845624055098272E-2</v>
      </c>
      <c r="W618" s="33">
        <v>76.099999999999994</v>
      </c>
      <c r="X618" s="91">
        <f>V618*W618</f>
        <v>1.7385519905929783</v>
      </c>
      <c r="Y618" s="91">
        <f>V618*60*1000</f>
        <v>1370.7374433058962</v>
      </c>
      <c r="Z618" s="305">
        <f>Y618*W618/1000</f>
        <v>104.3131194355787</v>
      </c>
    </row>
    <row r="619" spans="1:26" ht="12.75" customHeight="1" x14ac:dyDescent="0.2">
      <c r="A619" s="303"/>
      <c r="B619" s="51">
        <v>614</v>
      </c>
      <c r="C619" s="131" t="s">
        <v>279</v>
      </c>
      <c r="D619" s="132" t="s">
        <v>280</v>
      </c>
      <c r="E619" s="136">
        <v>-5.4</v>
      </c>
      <c r="F619" s="155">
        <v>2.2851644944642084E-2</v>
      </c>
      <c r="G619" s="132">
        <v>1.3</v>
      </c>
      <c r="H619" s="137">
        <v>655.20000000000005</v>
      </c>
      <c r="I619" s="156" t="s">
        <v>307</v>
      </c>
      <c r="J619" s="156" t="s">
        <v>303</v>
      </c>
      <c r="K619" s="156">
        <v>22</v>
      </c>
      <c r="L619" s="154">
        <v>1980</v>
      </c>
      <c r="M619" s="157">
        <v>34.061154999999999</v>
      </c>
      <c r="N619" s="157">
        <v>2.7621600000000002</v>
      </c>
      <c r="O619" s="157">
        <v>3.806638</v>
      </c>
      <c r="P619" s="158">
        <v>-8.0000000000000002E-3</v>
      </c>
      <c r="Q619" s="157">
        <v>0</v>
      </c>
      <c r="R619" s="157">
        <v>27.492356999999998</v>
      </c>
      <c r="S619" s="157">
        <v>1203.08</v>
      </c>
      <c r="T619" s="157">
        <v>27.492356999999998</v>
      </c>
      <c r="U619" s="157">
        <v>1203.08</v>
      </c>
      <c r="V619" s="159">
        <v>2.2851644944642084E-2</v>
      </c>
      <c r="W619" s="160">
        <v>56.898000000000003</v>
      </c>
      <c r="X619" s="137">
        <v>1.3</v>
      </c>
      <c r="Y619" s="161">
        <v>1371.0986966785251</v>
      </c>
      <c r="Z619" s="306">
        <v>78.012773643614722</v>
      </c>
    </row>
    <row r="620" spans="1:26" ht="12.75" customHeight="1" x14ac:dyDescent="0.2">
      <c r="A620" s="303"/>
      <c r="B620" s="19">
        <v>615</v>
      </c>
      <c r="C620" s="131" t="s">
        <v>279</v>
      </c>
      <c r="D620" s="132" t="s">
        <v>280</v>
      </c>
      <c r="E620" s="136">
        <v>-5.4</v>
      </c>
      <c r="F620" s="155">
        <v>2.2896329605190526E-2</v>
      </c>
      <c r="G620" s="132">
        <v>1.3</v>
      </c>
      <c r="H620" s="137">
        <v>655.20000000000005</v>
      </c>
      <c r="I620" s="156" t="s">
        <v>306</v>
      </c>
      <c r="J620" s="156" t="s">
        <v>303</v>
      </c>
      <c r="K620" s="156">
        <v>22</v>
      </c>
      <c r="L620" s="154">
        <v>1980</v>
      </c>
      <c r="M620" s="157">
        <v>32.539738</v>
      </c>
      <c r="N620" s="157">
        <v>1.8567290000000001</v>
      </c>
      <c r="O620" s="157">
        <v>3.7218939999999998</v>
      </c>
      <c r="P620" s="158">
        <v>-0.02</v>
      </c>
      <c r="Q620" s="157">
        <v>0</v>
      </c>
      <c r="R620" s="157">
        <v>26.961114999999999</v>
      </c>
      <c r="S620" s="157">
        <v>1177.53</v>
      </c>
      <c r="T620" s="157">
        <v>26.961114999999999</v>
      </c>
      <c r="U620" s="157">
        <v>1177.53</v>
      </c>
      <c r="V620" s="159">
        <v>2.2896329605190526E-2</v>
      </c>
      <c r="W620" s="160">
        <v>56.898000000000003</v>
      </c>
      <c r="X620" s="137">
        <v>1.3</v>
      </c>
      <c r="Y620" s="161">
        <v>1373.7797763114318</v>
      </c>
      <c r="Z620" s="306">
        <v>78.165321712567845</v>
      </c>
    </row>
    <row r="621" spans="1:26" ht="12.75" customHeight="1" x14ac:dyDescent="0.2">
      <c r="A621" s="303"/>
      <c r="B621" s="19">
        <v>616</v>
      </c>
      <c r="C621" s="131" t="s">
        <v>279</v>
      </c>
      <c r="D621" s="132" t="s">
        <v>280</v>
      </c>
      <c r="E621" s="136">
        <v>-5.4</v>
      </c>
      <c r="F621" s="155">
        <v>2.2901203106709525E-2</v>
      </c>
      <c r="G621" s="132">
        <v>1.3</v>
      </c>
      <c r="H621" s="137">
        <v>655.20000000000005</v>
      </c>
      <c r="I621" s="156" t="s">
        <v>308</v>
      </c>
      <c r="J621" s="156" t="s">
        <v>303</v>
      </c>
      <c r="K621" s="156">
        <v>20</v>
      </c>
      <c r="L621" s="154">
        <v>1986</v>
      </c>
      <c r="M621" s="157">
        <v>30.450747</v>
      </c>
      <c r="N621" s="157">
        <v>2.0637500000000002</v>
      </c>
      <c r="O621" s="157">
        <v>3.7366000000000001</v>
      </c>
      <c r="P621" s="158">
        <v>0.18</v>
      </c>
      <c r="Q621" s="157">
        <v>0</v>
      </c>
      <c r="R621" s="157">
        <v>24.650397000000002</v>
      </c>
      <c r="S621" s="157">
        <v>1076.3800000000001</v>
      </c>
      <c r="T621" s="157">
        <v>24.650397000000002</v>
      </c>
      <c r="U621" s="157">
        <v>1076.3800000000001</v>
      </c>
      <c r="V621" s="159">
        <v>2.2901203106709525E-2</v>
      </c>
      <c r="W621" s="160">
        <v>56.898000000000003</v>
      </c>
      <c r="X621" s="137">
        <v>1.3</v>
      </c>
      <c r="Y621" s="161">
        <v>1374.0721864025716</v>
      </c>
      <c r="Z621" s="306">
        <v>78.181959261933514</v>
      </c>
    </row>
    <row r="622" spans="1:26" ht="12.75" customHeight="1" x14ac:dyDescent="0.2">
      <c r="A622" s="303"/>
      <c r="B622" s="65">
        <v>617</v>
      </c>
      <c r="C622" s="131" t="s">
        <v>1152</v>
      </c>
      <c r="D622" s="132" t="s">
        <v>482</v>
      </c>
      <c r="E622" s="136">
        <v>-7.1</v>
      </c>
      <c r="F622" s="155">
        <v>1.7106E-2</v>
      </c>
      <c r="G622" s="137">
        <v>1.6240265339999997</v>
      </c>
      <c r="H622" s="137">
        <v>702.8</v>
      </c>
      <c r="I622" s="42" t="s">
        <v>510</v>
      </c>
      <c r="J622" s="42" t="s">
        <v>47</v>
      </c>
      <c r="K622" s="65">
        <v>3</v>
      </c>
      <c r="L622" s="65">
        <v>1958</v>
      </c>
      <c r="M622" s="68">
        <v>9.0920000000000005</v>
      </c>
      <c r="N622" s="68">
        <v>0.153</v>
      </c>
      <c r="O622" s="68">
        <v>1.1289</v>
      </c>
      <c r="P622" s="68"/>
      <c r="Q622" s="68"/>
      <c r="R622" s="68">
        <v>7.8101000000000003</v>
      </c>
      <c r="S622" s="68">
        <v>340.28</v>
      </c>
      <c r="T622" s="68">
        <v>3.76</v>
      </c>
      <c r="U622" s="68">
        <v>163.9</v>
      </c>
      <c r="V622" s="48">
        <v>2.2940817571690052E-2</v>
      </c>
      <c r="W622" s="66">
        <v>94.938999999999993</v>
      </c>
      <c r="X622" s="89">
        <v>2.1779782794386815</v>
      </c>
      <c r="Y622" s="89">
        <v>1376.4490543014033</v>
      </c>
      <c r="Z622" s="304">
        <v>130.67869676632091</v>
      </c>
    </row>
    <row r="623" spans="1:26" ht="12.75" customHeight="1" x14ac:dyDescent="0.2">
      <c r="A623" s="303"/>
      <c r="B623" s="51">
        <v>618</v>
      </c>
      <c r="C623" s="131" t="s">
        <v>279</v>
      </c>
      <c r="D623" s="132" t="s">
        <v>280</v>
      </c>
      <c r="E623" s="136">
        <v>-5.4</v>
      </c>
      <c r="F623" s="155">
        <v>2.299039777405525E-2</v>
      </c>
      <c r="G623" s="132">
        <v>1.31</v>
      </c>
      <c r="H623" s="137">
        <v>655.20000000000005</v>
      </c>
      <c r="I623" s="156" t="s">
        <v>309</v>
      </c>
      <c r="J623" s="156" t="s">
        <v>303</v>
      </c>
      <c r="K623" s="156">
        <v>20</v>
      </c>
      <c r="L623" s="154">
        <v>1990</v>
      </c>
      <c r="M623" s="157">
        <v>30.182210000000001</v>
      </c>
      <c r="N623" s="157">
        <v>2.0892059999999999</v>
      </c>
      <c r="O623" s="157">
        <v>3.8006600000000001</v>
      </c>
      <c r="P623" s="158">
        <v>1E-3</v>
      </c>
      <c r="Q623" s="157">
        <v>0</v>
      </c>
      <c r="R623" s="157">
        <v>24.292344</v>
      </c>
      <c r="S623" s="157">
        <v>1056.6300000000001</v>
      </c>
      <c r="T623" s="157">
        <v>24.292344</v>
      </c>
      <c r="U623" s="157">
        <v>1056.6300000000001</v>
      </c>
      <c r="V623" s="159">
        <v>2.299039777405525E-2</v>
      </c>
      <c r="W623" s="160">
        <v>56.898000000000003</v>
      </c>
      <c r="X623" s="137">
        <v>1.31</v>
      </c>
      <c r="Y623" s="161">
        <v>1379.4238664433149</v>
      </c>
      <c r="Z623" s="306">
        <v>78.48645915289174</v>
      </c>
    </row>
    <row r="624" spans="1:26" ht="12.75" customHeight="1" x14ac:dyDescent="0.2">
      <c r="A624" s="303"/>
      <c r="B624" s="19">
        <v>619</v>
      </c>
      <c r="C624" s="20" t="s">
        <v>992</v>
      </c>
      <c r="D624" s="19" t="s">
        <v>993</v>
      </c>
      <c r="E624" s="139">
        <v>-6.9</v>
      </c>
      <c r="F624" s="129">
        <v>1.9810000000000001E-2</v>
      </c>
      <c r="G624" s="130">
        <v>0.87</v>
      </c>
      <c r="H624" s="140">
        <v>697.2</v>
      </c>
      <c r="I624" s="44" t="s">
        <v>1020</v>
      </c>
      <c r="J624" s="44" t="s">
        <v>417</v>
      </c>
      <c r="K624" s="51">
        <v>11</v>
      </c>
      <c r="L624" s="51" t="s">
        <v>58</v>
      </c>
      <c r="M624" s="73">
        <f>SUM(N624:R624)</f>
        <v>15.98</v>
      </c>
      <c r="N624" s="73">
        <v>0.70430000000000004</v>
      </c>
      <c r="O624" s="73">
        <v>2.4935</v>
      </c>
      <c r="P624" s="73">
        <v>9.7000000000000003E-3</v>
      </c>
      <c r="Q624" s="73">
        <v>0</v>
      </c>
      <c r="R624" s="73">
        <v>12.772500000000001</v>
      </c>
      <c r="S624" s="73">
        <v>554.16999999999996</v>
      </c>
      <c r="T624" s="73">
        <f>R624</f>
        <v>12.772500000000001</v>
      </c>
      <c r="U624" s="73">
        <f>S624</f>
        <v>554.16999999999996</v>
      </c>
      <c r="V624" s="32">
        <f>T624/U624</f>
        <v>2.3047981666275696E-2</v>
      </c>
      <c r="W624" s="33">
        <v>43.9</v>
      </c>
      <c r="X624" s="91">
        <f>V624*W624</f>
        <v>1.0118063951495031</v>
      </c>
      <c r="Y624" s="91">
        <f>V624*60*1000</f>
        <v>1382.8788999765418</v>
      </c>
      <c r="Z624" s="305">
        <f>Y624*W624/1000</f>
        <v>60.708383708970182</v>
      </c>
    </row>
    <row r="625" spans="1:26" ht="12.75" customHeight="1" x14ac:dyDescent="0.2">
      <c r="A625" s="303"/>
      <c r="B625" s="19">
        <v>620</v>
      </c>
      <c r="C625" s="131" t="s">
        <v>279</v>
      </c>
      <c r="D625" s="132" t="s">
        <v>280</v>
      </c>
      <c r="E625" s="136">
        <v>-5.4</v>
      </c>
      <c r="F625" s="155">
        <v>1.9882430145120564E-2</v>
      </c>
      <c r="G625" s="132">
        <v>1.32</v>
      </c>
      <c r="H625" s="137">
        <v>655.20000000000005</v>
      </c>
      <c r="I625" s="156" t="s">
        <v>311</v>
      </c>
      <c r="J625" s="156" t="s">
        <v>303</v>
      </c>
      <c r="K625" s="156">
        <v>7</v>
      </c>
      <c r="L625" s="154">
        <v>1977</v>
      </c>
      <c r="M625" s="157">
        <v>10.228914</v>
      </c>
      <c r="N625" s="157">
        <v>0.73391499999999998</v>
      </c>
      <c r="O625" s="157">
        <v>1.1586559999999999</v>
      </c>
      <c r="P625" s="158">
        <v>-7.0000000000000007E-2</v>
      </c>
      <c r="Q625" s="157">
        <v>0</v>
      </c>
      <c r="R625" s="157">
        <v>7.1654289999999996</v>
      </c>
      <c r="S625" s="157">
        <v>360.39</v>
      </c>
      <c r="T625" s="157">
        <v>7.1654289999999996</v>
      </c>
      <c r="U625" s="157">
        <v>309.77</v>
      </c>
      <c r="V625" s="159">
        <v>2.3131449139684283E-2</v>
      </c>
      <c r="W625" s="160">
        <v>56.898000000000003</v>
      </c>
      <c r="X625" s="137">
        <v>1.32</v>
      </c>
      <c r="Y625" s="161">
        <v>1387.886948381057</v>
      </c>
      <c r="Z625" s="306">
        <v>78.967991588985385</v>
      </c>
    </row>
    <row r="626" spans="1:26" ht="12.75" customHeight="1" x14ac:dyDescent="0.2">
      <c r="A626" s="303"/>
      <c r="B626" s="65">
        <v>621</v>
      </c>
      <c r="C626" s="144" t="s">
        <v>231</v>
      </c>
      <c r="D626" s="145" t="s">
        <v>232</v>
      </c>
      <c r="E626" s="21">
        <v>-6.5</v>
      </c>
      <c r="F626" s="146">
        <v>1.771E-2</v>
      </c>
      <c r="G626" s="130">
        <f>F626*W626</f>
        <v>1.0218670000000001</v>
      </c>
      <c r="H626" s="140">
        <v>686</v>
      </c>
      <c r="I626" s="147" t="s">
        <v>261</v>
      </c>
      <c r="J626" s="148"/>
      <c r="K626" s="149">
        <v>107</v>
      </c>
      <c r="L626" s="150" t="s">
        <v>58</v>
      </c>
      <c r="M626" s="151">
        <v>83.14</v>
      </c>
      <c r="N626" s="151">
        <v>7.15</v>
      </c>
      <c r="O626" s="151">
        <v>15.443</v>
      </c>
      <c r="P626" s="151">
        <v>-0.93</v>
      </c>
      <c r="Q626" s="151">
        <v>11.065</v>
      </c>
      <c r="R626" s="73">
        <v>50.408000000000001</v>
      </c>
      <c r="S626" s="163">
        <v>2633.85</v>
      </c>
      <c r="T626" s="151">
        <v>60.46</v>
      </c>
      <c r="U626" s="163">
        <v>2613.5100000000002</v>
      </c>
      <c r="V626" s="153">
        <f>T626/U626</f>
        <v>2.3133640200343596E-2</v>
      </c>
      <c r="W626" s="33">
        <v>57.7</v>
      </c>
      <c r="X626" s="91">
        <f>V626*W626</f>
        <v>1.3348110395598256</v>
      </c>
      <c r="Y626" s="91">
        <f>V626*60*1000</f>
        <v>1388.0184120206159</v>
      </c>
      <c r="Z626" s="305">
        <f>Y626*W626/1000</f>
        <v>80.088662373589543</v>
      </c>
    </row>
    <row r="627" spans="1:26" ht="12.75" customHeight="1" x14ac:dyDescent="0.2">
      <c r="A627" s="303"/>
      <c r="B627" s="51">
        <v>622</v>
      </c>
      <c r="C627" s="131" t="s">
        <v>105</v>
      </c>
      <c r="D627" s="132" t="s">
        <v>106</v>
      </c>
      <c r="E627" s="80">
        <v>-5.8</v>
      </c>
      <c r="F627" s="133">
        <v>0.02</v>
      </c>
      <c r="G627" s="134">
        <v>1.226</v>
      </c>
      <c r="H627" s="135">
        <v>666.4</v>
      </c>
      <c r="I627" s="42" t="s">
        <v>128</v>
      </c>
      <c r="J627" s="42"/>
      <c r="K627" s="65">
        <v>59</v>
      </c>
      <c r="L627" s="65">
        <v>1981</v>
      </c>
      <c r="M627" s="68">
        <v>99.04</v>
      </c>
      <c r="N627" s="68">
        <v>6.7447499999999998</v>
      </c>
      <c r="O627" s="68">
        <v>13.06602</v>
      </c>
      <c r="P627" s="68">
        <v>0</v>
      </c>
      <c r="Q627" s="68">
        <v>0</v>
      </c>
      <c r="R627" s="68">
        <v>79.229241000000002</v>
      </c>
      <c r="S627" s="68">
        <v>3418.76</v>
      </c>
      <c r="T627" s="68">
        <v>77.781276539879954</v>
      </c>
      <c r="U627" s="68">
        <v>3356.28</v>
      </c>
      <c r="V627" s="48">
        <v>2.3174847313060874E-2</v>
      </c>
      <c r="W627" s="66">
        <v>61.3</v>
      </c>
      <c r="X627" s="89">
        <v>1.4206181402906315</v>
      </c>
      <c r="Y627" s="89">
        <v>1390.4908387836526</v>
      </c>
      <c r="Z627" s="304">
        <v>85.237088417437903</v>
      </c>
    </row>
    <row r="628" spans="1:26" ht="12.75" customHeight="1" x14ac:dyDescent="0.2">
      <c r="A628" s="303"/>
      <c r="B628" s="19">
        <v>623</v>
      </c>
      <c r="C628" s="131" t="s">
        <v>431</v>
      </c>
      <c r="D628" s="132" t="s">
        <v>432</v>
      </c>
      <c r="E628" s="80">
        <v>-6.9</v>
      </c>
      <c r="F628" s="133">
        <v>2.498218E-2</v>
      </c>
      <c r="G628" s="134">
        <v>1.6910437642</v>
      </c>
      <c r="H628" s="135">
        <v>697.2</v>
      </c>
      <c r="I628" s="42" t="s">
        <v>455</v>
      </c>
      <c r="J628" s="42" t="s">
        <v>47</v>
      </c>
      <c r="K628" s="65">
        <v>48</v>
      </c>
      <c r="L628" s="65">
        <v>1975</v>
      </c>
      <c r="M628" s="68">
        <v>67.578999999999994</v>
      </c>
      <c r="N628" s="68">
        <v>2.8585940000000001</v>
      </c>
      <c r="O628" s="68">
        <v>8.3131109999999993</v>
      </c>
      <c r="P628" s="68">
        <v>-5.3594000000000003E-2</v>
      </c>
      <c r="Q628" s="68">
        <v>10.16296</v>
      </c>
      <c r="R628" s="68">
        <v>46.297929000000003</v>
      </c>
      <c r="S628" s="68">
        <v>2435.25</v>
      </c>
      <c r="T628" s="68">
        <v>56.460889000000002</v>
      </c>
      <c r="U628" s="68">
        <v>2435.25</v>
      </c>
      <c r="V628" s="48">
        <v>2.3184843034596038E-2</v>
      </c>
      <c r="W628" s="66">
        <v>67.69</v>
      </c>
      <c r="X628" s="89">
        <v>1.5693820250118058</v>
      </c>
      <c r="Y628" s="89">
        <v>1391.0905820757621</v>
      </c>
      <c r="Z628" s="304">
        <v>94.162921500708322</v>
      </c>
    </row>
    <row r="629" spans="1:26" ht="12.75" customHeight="1" x14ac:dyDescent="0.2">
      <c r="A629" s="303"/>
      <c r="B629" s="19">
        <v>624</v>
      </c>
      <c r="C629" s="20" t="s">
        <v>772</v>
      </c>
      <c r="D629" s="19" t="s">
        <v>773</v>
      </c>
      <c r="E629" s="21">
        <v>-6.6</v>
      </c>
      <c r="F629" s="129">
        <v>1.9578000000000002E-2</v>
      </c>
      <c r="G629" s="130">
        <v>1.1778999999999999</v>
      </c>
      <c r="H629" s="23">
        <v>688.8</v>
      </c>
      <c r="I629" s="44" t="s">
        <v>793</v>
      </c>
      <c r="J629" s="44" t="s">
        <v>47</v>
      </c>
      <c r="K629" s="51">
        <v>20</v>
      </c>
      <c r="L629" s="51">
        <v>1973</v>
      </c>
      <c r="M629" s="73">
        <v>27.016010000000001</v>
      </c>
      <c r="N629" s="73">
        <v>1.4674799999999999</v>
      </c>
      <c r="O629" s="73">
        <v>3.26606</v>
      </c>
      <c r="P629" s="73">
        <v>-0.14147999999999999</v>
      </c>
      <c r="Q629" s="73">
        <v>22.423950000000001</v>
      </c>
      <c r="R629" s="73">
        <v>0</v>
      </c>
      <c r="S629" s="73">
        <v>965.28</v>
      </c>
      <c r="T629" s="73">
        <v>22.423950000000001</v>
      </c>
      <c r="U629" s="73">
        <v>965.28</v>
      </c>
      <c r="V629" s="32">
        <f>T629/U629</f>
        <v>2.3230513426156143E-2</v>
      </c>
      <c r="W629" s="33">
        <v>60.167999999999999</v>
      </c>
      <c r="X629" s="91">
        <f>V629*W629</f>
        <v>1.3977335318249628</v>
      </c>
      <c r="Y629" s="91">
        <f>V629*60*1000</f>
        <v>1393.8308055693687</v>
      </c>
      <c r="Z629" s="305">
        <f>Y629*W629/1000</f>
        <v>83.864011909497776</v>
      </c>
    </row>
    <row r="630" spans="1:26" ht="12.75" customHeight="1" x14ac:dyDescent="0.2">
      <c r="A630" s="303"/>
      <c r="B630" s="65">
        <v>625</v>
      </c>
      <c r="C630" s="131" t="s">
        <v>431</v>
      </c>
      <c r="D630" s="132" t="s">
        <v>432</v>
      </c>
      <c r="E630" s="80">
        <v>-6.9</v>
      </c>
      <c r="F630" s="133">
        <v>2.498218E-2</v>
      </c>
      <c r="G630" s="134">
        <v>1.6910437642</v>
      </c>
      <c r="H630" s="135">
        <v>697.2</v>
      </c>
      <c r="I630" s="42" t="s">
        <v>457</v>
      </c>
      <c r="J630" s="42" t="s">
        <v>47</v>
      </c>
      <c r="K630" s="65">
        <v>48</v>
      </c>
      <c r="L630" s="65">
        <v>1970</v>
      </c>
      <c r="M630" s="68">
        <v>68.897000000000006</v>
      </c>
      <c r="N630" s="68">
        <v>2.7285539999999999</v>
      </c>
      <c r="O630" s="68">
        <v>7.3461449999999999</v>
      </c>
      <c r="P630" s="68">
        <v>-0.22955400000000001</v>
      </c>
      <c r="Q630" s="68">
        <v>10.629334</v>
      </c>
      <c r="R630" s="68">
        <v>59.051855000000003</v>
      </c>
      <c r="S630" s="68">
        <v>2540.16</v>
      </c>
      <c r="T630" s="68">
        <v>59.051855000000003</v>
      </c>
      <c r="U630" s="68">
        <v>2540.16</v>
      </c>
      <c r="V630" s="48">
        <v>2.3247297414336107E-2</v>
      </c>
      <c r="W630" s="66">
        <v>67.69</v>
      </c>
      <c r="X630" s="89">
        <v>1.573609561976411</v>
      </c>
      <c r="Y630" s="89">
        <v>1394.8378448601663</v>
      </c>
      <c r="Z630" s="304">
        <v>94.416573718584658</v>
      </c>
    </row>
    <row r="631" spans="1:26" ht="12.75" customHeight="1" x14ac:dyDescent="0.2">
      <c r="A631" s="303"/>
      <c r="B631" s="51">
        <v>626</v>
      </c>
      <c r="C631" s="20" t="s">
        <v>772</v>
      </c>
      <c r="D631" s="19" t="s">
        <v>773</v>
      </c>
      <c r="E631" s="21">
        <v>-6.6</v>
      </c>
      <c r="F631" s="129">
        <v>1.9578000000000002E-2</v>
      </c>
      <c r="G631" s="130">
        <v>1.1778999999999999</v>
      </c>
      <c r="H631" s="23">
        <v>688.8</v>
      </c>
      <c r="I631" s="44" t="s">
        <v>794</v>
      </c>
      <c r="J631" s="44" t="s">
        <v>47</v>
      </c>
      <c r="K631" s="51">
        <v>12</v>
      </c>
      <c r="L631" s="51">
        <v>1989</v>
      </c>
      <c r="M631" s="73">
        <v>39.209995999999997</v>
      </c>
      <c r="N631" s="73">
        <v>1.8343499999999999</v>
      </c>
      <c r="O631" s="73">
        <v>4.186032</v>
      </c>
      <c r="P631" s="73">
        <v>0.103648</v>
      </c>
      <c r="Q631" s="73">
        <v>33.085965999999999</v>
      </c>
      <c r="R631" s="73">
        <v>0</v>
      </c>
      <c r="S631" s="73">
        <v>1421.21</v>
      </c>
      <c r="T631" s="73">
        <v>33.085965999999999</v>
      </c>
      <c r="U631" s="73">
        <v>1421.21</v>
      </c>
      <c r="V631" s="32">
        <f>T631/U631</f>
        <v>2.3280138755004537E-2</v>
      </c>
      <c r="W631" s="33">
        <v>60.167999999999999</v>
      </c>
      <c r="X631" s="91">
        <f>V631*W631</f>
        <v>1.4007193886111129</v>
      </c>
      <c r="Y631" s="91">
        <f>V631*60*1000</f>
        <v>1396.8083253002721</v>
      </c>
      <c r="Z631" s="305">
        <f>Y631*W631/1000</f>
        <v>84.043163316666778</v>
      </c>
    </row>
    <row r="632" spans="1:26" ht="12.75" customHeight="1" x14ac:dyDescent="0.2">
      <c r="A632" s="303"/>
      <c r="B632" s="19">
        <v>627</v>
      </c>
      <c r="C632" s="20" t="s">
        <v>772</v>
      </c>
      <c r="D632" s="19" t="s">
        <v>773</v>
      </c>
      <c r="E632" s="21">
        <v>-6.6</v>
      </c>
      <c r="F632" s="129">
        <v>1.9578000000000002E-2</v>
      </c>
      <c r="G632" s="130">
        <v>1.1778999999999999</v>
      </c>
      <c r="H632" s="23">
        <v>688.8</v>
      </c>
      <c r="I632" s="44" t="s">
        <v>795</v>
      </c>
      <c r="J632" s="44" t="s">
        <v>47</v>
      </c>
      <c r="K632" s="51">
        <v>12</v>
      </c>
      <c r="L632" s="51">
        <v>1995</v>
      </c>
      <c r="M632" s="73">
        <v>26.183999</v>
      </c>
      <c r="N632" s="73">
        <v>1.4674799999999999</v>
      </c>
      <c r="O632" s="73">
        <v>2.1364860000000001</v>
      </c>
      <c r="P632" s="73">
        <v>-9.0478000000000003E-2</v>
      </c>
      <c r="Q632" s="73">
        <v>22.670511000000001</v>
      </c>
      <c r="R632" s="73">
        <v>0</v>
      </c>
      <c r="S632" s="73">
        <v>972.64</v>
      </c>
      <c r="T632" s="73">
        <v>22.670511000000001</v>
      </c>
      <c r="U632" s="73">
        <v>972.64</v>
      </c>
      <c r="V632" s="32">
        <f>T632/U632</f>
        <v>2.3308224008883043E-2</v>
      </c>
      <c r="W632" s="33">
        <v>60.167999999999999</v>
      </c>
      <c r="X632" s="91">
        <f>V632*W632</f>
        <v>1.4024092221664748</v>
      </c>
      <c r="Y632" s="91">
        <f>V632*60*1000</f>
        <v>1398.4934405329825</v>
      </c>
      <c r="Z632" s="305">
        <f>Y632*W632/1000</f>
        <v>84.144553329988483</v>
      </c>
    </row>
    <row r="633" spans="1:26" ht="12.75" customHeight="1" x14ac:dyDescent="0.2">
      <c r="A633" s="303"/>
      <c r="B633" s="19">
        <v>628</v>
      </c>
      <c r="C633" s="131" t="s">
        <v>279</v>
      </c>
      <c r="D633" s="132" t="s">
        <v>280</v>
      </c>
      <c r="E633" s="136">
        <v>-5.4</v>
      </c>
      <c r="F633" s="155">
        <v>2.335088688982262E-2</v>
      </c>
      <c r="G633" s="132">
        <v>1.33</v>
      </c>
      <c r="H633" s="137">
        <v>655.20000000000005</v>
      </c>
      <c r="I633" s="156" t="s">
        <v>312</v>
      </c>
      <c r="J633" s="156" t="s">
        <v>303</v>
      </c>
      <c r="K633" s="156">
        <v>12</v>
      </c>
      <c r="L633" s="154">
        <v>1993</v>
      </c>
      <c r="M633" s="157">
        <v>19.09</v>
      </c>
      <c r="N633" s="157">
        <v>0.76500000000000001</v>
      </c>
      <c r="O633" s="157">
        <v>1.764084</v>
      </c>
      <c r="P633" s="158">
        <v>0.20399999999999999</v>
      </c>
      <c r="Q633" s="157">
        <v>0</v>
      </c>
      <c r="R633" s="157">
        <v>16.560915999999999</v>
      </c>
      <c r="S633" s="157">
        <v>709.22</v>
      </c>
      <c r="T633" s="157">
        <v>16.560915999999999</v>
      </c>
      <c r="U633" s="157">
        <v>709.22</v>
      </c>
      <c r="V633" s="159">
        <v>2.335088688982262E-2</v>
      </c>
      <c r="W633" s="160">
        <v>56.898000000000003</v>
      </c>
      <c r="X633" s="137">
        <v>1.33</v>
      </c>
      <c r="Y633" s="161">
        <v>1401.0532133893571</v>
      </c>
      <c r="Z633" s="306">
        <v>79.717125735427643</v>
      </c>
    </row>
    <row r="634" spans="1:26" ht="12.75" customHeight="1" x14ac:dyDescent="0.2">
      <c r="A634" s="303"/>
      <c r="B634" s="65">
        <v>629</v>
      </c>
      <c r="C634" s="131" t="s">
        <v>431</v>
      </c>
      <c r="D634" s="132" t="s">
        <v>432</v>
      </c>
      <c r="E634" s="80">
        <v>-6.9</v>
      </c>
      <c r="F634" s="133">
        <v>2.498218E-2</v>
      </c>
      <c r="G634" s="134">
        <v>1.6910437642</v>
      </c>
      <c r="H634" s="135">
        <v>697.2</v>
      </c>
      <c r="I634" s="42" t="s">
        <v>452</v>
      </c>
      <c r="J634" s="42" t="s">
        <v>47</v>
      </c>
      <c r="K634" s="65">
        <v>22</v>
      </c>
      <c r="L634" s="65">
        <v>1989</v>
      </c>
      <c r="M634" s="68">
        <v>32.462000000000003</v>
      </c>
      <c r="N634" s="68">
        <v>1.8277639999999999</v>
      </c>
      <c r="O634" s="68">
        <v>3.7056499999999999</v>
      </c>
      <c r="P634" s="68">
        <v>-0.144764</v>
      </c>
      <c r="Q634" s="68">
        <v>0</v>
      </c>
      <c r="R634" s="68">
        <v>27.073350000000001</v>
      </c>
      <c r="S634" s="68">
        <v>1159.23</v>
      </c>
      <c r="T634" s="68">
        <v>27.073350000000001</v>
      </c>
      <c r="U634" s="68">
        <v>1159.23</v>
      </c>
      <c r="V634" s="48">
        <v>2.3354597448306202E-2</v>
      </c>
      <c r="W634" s="66">
        <v>67.69</v>
      </c>
      <c r="X634" s="89">
        <v>1.5808727012758468</v>
      </c>
      <c r="Y634" s="89">
        <v>1401.275846898372</v>
      </c>
      <c r="Z634" s="304">
        <v>94.85236207655079</v>
      </c>
    </row>
    <row r="635" spans="1:26" ht="12.75" customHeight="1" x14ac:dyDescent="0.2">
      <c r="A635" s="303"/>
      <c r="B635" s="51">
        <v>630</v>
      </c>
      <c r="C635" s="20" t="s">
        <v>772</v>
      </c>
      <c r="D635" s="19" t="s">
        <v>773</v>
      </c>
      <c r="E635" s="21">
        <v>-6.6</v>
      </c>
      <c r="F635" s="129">
        <v>1.9578000000000002E-2</v>
      </c>
      <c r="G635" s="130">
        <v>1.1778999999999999</v>
      </c>
      <c r="H635" s="23">
        <v>688.8</v>
      </c>
      <c r="I635" s="44" t="s">
        <v>796</v>
      </c>
      <c r="J635" s="44" t="s">
        <v>47</v>
      </c>
      <c r="K635" s="51">
        <v>8</v>
      </c>
      <c r="L635" s="51">
        <v>1952</v>
      </c>
      <c r="M635" s="73">
        <v>11.165998</v>
      </c>
      <c r="N635" s="73">
        <v>0.10482</v>
      </c>
      <c r="O635" s="73">
        <v>1.363086</v>
      </c>
      <c r="P635" s="73">
        <v>0.15018000000000001</v>
      </c>
      <c r="Q635" s="73">
        <v>9.5479120000000002</v>
      </c>
      <c r="R635" s="73">
        <v>0</v>
      </c>
      <c r="S635" s="73">
        <v>407.98</v>
      </c>
      <c r="T635" s="73">
        <v>9.5479120000000002</v>
      </c>
      <c r="U635" s="73">
        <v>407.98</v>
      </c>
      <c r="V635" s="32">
        <f>T635/U635</f>
        <v>2.3402892298642088E-2</v>
      </c>
      <c r="W635" s="33">
        <v>60.167999999999999</v>
      </c>
      <c r="X635" s="91">
        <f>V635*W635</f>
        <v>1.4081052238246972</v>
      </c>
      <c r="Y635" s="91">
        <f>V635*60*1000</f>
        <v>1404.1735379185254</v>
      </c>
      <c r="Z635" s="305">
        <f>Y635*W635/1000</f>
        <v>84.486313429481825</v>
      </c>
    </row>
    <row r="636" spans="1:26" ht="12.75" customHeight="1" x14ac:dyDescent="0.2">
      <c r="A636" s="303"/>
      <c r="B636" s="19">
        <v>631</v>
      </c>
      <c r="C636" s="20" t="s">
        <v>992</v>
      </c>
      <c r="D636" s="19" t="s">
        <v>993</v>
      </c>
      <c r="E636" s="139">
        <v>-6.9</v>
      </c>
      <c r="F636" s="129">
        <v>1.9810000000000001E-2</v>
      </c>
      <c r="G636" s="130">
        <v>0.87</v>
      </c>
      <c r="H636" s="140">
        <v>697.2</v>
      </c>
      <c r="I636" s="44" t="s">
        <v>1021</v>
      </c>
      <c r="J636" s="44" t="s">
        <v>417</v>
      </c>
      <c r="K636" s="51">
        <v>32</v>
      </c>
      <c r="L636" s="51" t="s">
        <v>58</v>
      </c>
      <c r="M636" s="73">
        <f>SUM(N636:R636)</f>
        <v>60.987000000000002</v>
      </c>
      <c r="N636" s="73">
        <v>4.3886000000000003</v>
      </c>
      <c r="O636" s="73">
        <v>6.2969999999999997</v>
      </c>
      <c r="P636" s="73">
        <v>-0.71660000000000001</v>
      </c>
      <c r="Q636" s="73">
        <v>0</v>
      </c>
      <c r="R636" s="73">
        <v>51.018000000000001</v>
      </c>
      <c r="S636" s="73">
        <v>2176.79</v>
      </c>
      <c r="T636" s="73">
        <f>R636</f>
        <v>51.018000000000001</v>
      </c>
      <c r="U636" s="73">
        <f>S636</f>
        <v>2176.79</v>
      </c>
      <c r="V636" s="32">
        <f>T636/U636</f>
        <v>2.3437263125979081E-2</v>
      </c>
      <c r="W636" s="33">
        <v>43.9</v>
      </c>
      <c r="X636" s="91">
        <f>V636*W636</f>
        <v>1.0288958512304816</v>
      </c>
      <c r="Y636" s="91">
        <f>V636*60*1000</f>
        <v>1406.2357875587447</v>
      </c>
      <c r="Z636" s="305">
        <f>Y636*W636/1000</f>
        <v>61.733751073828891</v>
      </c>
    </row>
    <row r="637" spans="1:26" ht="12.75" customHeight="1" x14ac:dyDescent="0.2">
      <c r="A637" s="303"/>
      <c r="B637" s="19">
        <v>632</v>
      </c>
      <c r="C637" s="20" t="s">
        <v>364</v>
      </c>
      <c r="D637" s="19" t="s">
        <v>365</v>
      </c>
      <c r="E637" s="139">
        <v>-5.52</v>
      </c>
      <c r="F637" s="129">
        <v>1.7000000000000001E-2</v>
      </c>
      <c r="G637" s="130">
        <v>0.98099999999999998</v>
      </c>
      <c r="H637" s="140">
        <v>658.56</v>
      </c>
      <c r="I637" s="44" t="s">
        <v>387</v>
      </c>
      <c r="J637" s="44" t="s">
        <v>47</v>
      </c>
      <c r="K637" s="51">
        <v>46</v>
      </c>
      <c r="L637" s="51" t="s">
        <v>58</v>
      </c>
      <c r="M637" s="73">
        <f>N637+O637+P637+Q637+R637</f>
        <v>66.454001000000005</v>
      </c>
      <c r="N637" s="73">
        <v>3.9780000000000002</v>
      </c>
      <c r="O637" s="73">
        <v>7.5437570000000003</v>
      </c>
      <c r="P637" s="73">
        <v>0.40799999999999997</v>
      </c>
      <c r="Q637" s="73">
        <v>0</v>
      </c>
      <c r="R637" s="73">
        <v>54.524244000000003</v>
      </c>
      <c r="S637" s="73">
        <v>2323.06</v>
      </c>
      <c r="T637" s="73">
        <v>54.524244000000003</v>
      </c>
      <c r="U637" s="73">
        <v>2323.06</v>
      </c>
      <c r="V637" s="32">
        <f>T637/U637</f>
        <v>2.3470872039465188E-2</v>
      </c>
      <c r="W637" s="33">
        <v>57.7</v>
      </c>
      <c r="X637" s="91">
        <f>V637*W637</f>
        <v>1.3542693166771413</v>
      </c>
      <c r="Y637" s="91">
        <f>V637*60*1000</f>
        <v>1408.2523223679113</v>
      </c>
      <c r="Z637" s="305">
        <f>Y637*W637/1000</f>
        <v>81.256159000628486</v>
      </c>
    </row>
    <row r="638" spans="1:26" ht="12.75" customHeight="1" x14ac:dyDescent="0.2">
      <c r="A638" s="303"/>
      <c r="B638" s="65">
        <v>633</v>
      </c>
      <c r="C638" s="20" t="s">
        <v>364</v>
      </c>
      <c r="D638" s="19" t="s">
        <v>365</v>
      </c>
      <c r="E638" s="21">
        <v>-5.52</v>
      </c>
      <c r="F638" s="129">
        <v>1.7000000000000001E-2</v>
      </c>
      <c r="G638" s="130">
        <v>0.98099999999999998</v>
      </c>
      <c r="H638" s="140">
        <v>658.56</v>
      </c>
      <c r="I638" s="44" t="s">
        <v>390</v>
      </c>
      <c r="J638" s="44" t="s">
        <v>47</v>
      </c>
      <c r="K638" s="51">
        <v>12</v>
      </c>
      <c r="L638" s="51" t="s">
        <v>58</v>
      </c>
      <c r="M638" s="73">
        <f>N638+O638+P638+Q638+R638</f>
        <v>15.991999999999999</v>
      </c>
      <c r="N638" s="73">
        <v>0.71400000000000008</v>
      </c>
      <c r="O638" s="73">
        <v>2.7429160000000001</v>
      </c>
      <c r="P638" s="73">
        <v>0.35700000000000004</v>
      </c>
      <c r="Q638" s="73">
        <v>1.217808</v>
      </c>
      <c r="R638" s="73">
        <v>10.960275999999999</v>
      </c>
      <c r="S638" s="73">
        <v>510.21000000000004</v>
      </c>
      <c r="T638" s="73">
        <v>12</v>
      </c>
      <c r="U638" s="73">
        <v>510.21000000000004</v>
      </c>
      <c r="V638" s="32">
        <f>T638/U638</f>
        <v>2.3519727171164812E-2</v>
      </c>
      <c r="W638" s="33">
        <v>57.7</v>
      </c>
      <c r="X638" s="91">
        <f>V638*W638</f>
        <v>1.3570882577762098</v>
      </c>
      <c r="Y638" s="91">
        <f>V638*60*1000</f>
        <v>1411.1836302698889</v>
      </c>
      <c r="Z638" s="305">
        <f>Y638*W638/1000</f>
        <v>81.425295466572592</v>
      </c>
    </row>
    <row r="639" spans="1:26" ht="12.75" customHeight="1" x14ac:dyDescent="0.2">
      <c r="A639" s="303"/>
      <c r="B639" s="51">
        <v>634</v>
      </c>
      <c r="C639" s="20" t="s">
        <v>364</v>
      </c>
      <c r="D639" s="19" t="s">
        <v>365</v>
      </c>
      <c r="E639" s="21">
        <v>-5.52</v>
      </c>
      <c r="F639" s="129">
        <v>1.7000000000000001E-2</v>
      </c>
      <c r="G639" s="130">
        <v>0.98099999999999998</v>
      </c>
      <c r="H639" s="23">
        <v>658.56</v>
      </c>
      <c r="I639" s="44" t="s">
        <v>388</v>
      </c>
      <c r="J639" s="44" t="s">
        <v>47</v>
      </c>
      <c r="K639" s="51">
        <v>45</v>
      </c>
      <c r="L639" s="51" t="s">
        <v>58</v>
      </c>
      <c r="M639" s="73">
        <f>N639+O639+P639+Q639+R639</f>
        <v>65.763005000000007</v>
      </c>
      <c r="N639" s="73">
        <v>4.641</v>
      </c>
      <c r="O639" s="73">
        <v>6.0482180000000003</v>
      </c>
      <c r="P639" s="73">
        <v>0.153</v>
      </c>
      <c r="Q639" s="73">
        <v>0</v>
      </c>
      <c r="R639" s="73">
        <v>54.920787000000004</v>
      </c>
      <c r="S639" s="73">
        <v>2334.85</v>
      </c>
      <c r="T639" s="73">
        <v>54.920787000000004</v>
      </c>
      <c r="U639" s="73">
        <v>2334.85</v>
      </c>
      <c r="V639" s="32">
        <f>T639/U639</f>
        <v>2.3522190718889866E-2</v>
      </c>
      <c r="W639" s="33">
        <v>57.7</v>
      </c>
      <c r="X639" s="91">
        <f>V639*W639</f>
        <v>1.3572304044799453</v>
      </c>
      <c r="Y639" s="91">
        <f>V639*60*1000</f>
        <v>1411.331443133392</v>
      </c>
      <c r="Z639" s="305">
        <f>Y639*W639/1000</f>
        <v>81.433824268796727</v>
      </c>
    </row>
    <row r="640" spans="1:26" ht="12.75" customHeight="1" x14ac:dyDescent="0.2">
      <c r="A640" s="303"/>
      <c r="B640" s="19">
        <v>635</v>
      </c>
      <c r="C640" s="20" t="s">
        <v>364</v>
      </c>
      <c r="D640" s="19" t="s">
        <v>365</v>
      </c>
      <c r="E640" s="21">
        <v>-5.52</v>
      </c>
      <c r="F640" s="129">
        <v>1.7000000000000001E-2</v>
      </c>
      <c r="G640" s="130">
        <v>0.98099999999999998</v>
      </c>
      <c r="H640" s="23">
        <v>658.56</v>
      </c>
      <c r="I640" s="44" t="s">
        <v>389</v>
      </c>
      <c r="J640" s="44" t="s">
        <v>47</v>
      </c>
      <c r="K640" s="51">
        <v>36</v>
      </c>
      <c r="L640" s="51" t="s">
        <v>58</v>
      </c>
      <c r="M640" s="73">
        <f>N640+O640+P640+Q640+R640</f>
        <v>64.914000000000001</v>
      </c>
      <c r="N640" s="73">
        <v>3.6210000000000004</v>
      </c>
      <c r="O640" s="73">
        <v>6.3569860000000009</v>
      </c>
      <c r="P640" s="73">
        <v>5.0999999999999997E-2</v>
      </c>
      <c r="Q640" s="73">
        <v>0</v>
      </c>
      <c r="R640" s="73">
        <v>54.885014000000005</v>
      </c>
      <c r="S640" s="73">
        <v>2332.59</v>
      </c>
      <c r="T640" s="73">
        <v>54.885014000000005</v>
      </c>
      <c r="U640" s="73">
        <v>2332.59</v>
      </c>
      <c r="V640" s="32">
        <f>T640/U640</f>
        <v>2.3529644729678171E-2</v>
      </c>
      <c r="W640" s="33">
        <v>57.7</v>
      </c>
      <c r="X640" s="91">
        <f>V640*W640</f>
        <v>1.3576605009024305</v>
      </c>
      <c r="Y640" s="91">
        <f>V640*60*1000</f>
        <v>1411.7786837806902</v>
      </c>
      <c r="Z640" s="305">
        <f>Y640*W640/1000</f>
        <v>81.459630054145833</v>
      </c>
    </row>
    <row r="641" spans="1:26" ht="12.75" customHeight="1" x14ac:dyDescent="0.2">
      <c r="A641" s="303"/>
      <c r="B641" s="19">
        <v>636</v>
      </c>
      <c r="C641" s="20" t="s">
        <v>992</v>
      </c>
      <c r="D641" s="19" t="s">
        <v>993</v>
      </c>
      <c r="E641" s="139">
        <v>-6.9</v>
      </c>
      <c r="F641" s="129">
        <v>1.9810000000000001E-2</v>
      </c>
      <c r="G641" s="130">
        <v>0.87</v>
      </c>
      <c r="H641" s="140">
        <v>697.2</v>
      </c>
      <c r="I641" s="44" t="s">
        <v>1022</v>
      </c>
      <c r="J641" s="44" t="s">
        <v>417</v>
      </c>
      <c r="K641" s="51">
        <v>40</v>
      </c>
      <c r="L641" s="51" t="s">
        <v>58</v>
      </c>
      <c r="M641" s="73">
        <f>SUM(N641:R641)</f>
        <v>63.199999999999996</v>
      </c>
      <c r="N641" s="73">
        <v>5.3464999999999998</v>
      </c>
      <c r="O641" s="73">
        <v>8.5935000000000006</v>
      </c>
      <c r="P641" s="73">
        <v>-1.2155</v>
      </c>
      <c r="Q641" s="73">
        <v>0</v>
      </c>
      <c r="R641" s="73">
        <v>50.475499999999997</v>
      </c>
      <c r="S641" s="73">
        <v>2145.11</v>
      </c>
      <c r="T641" s="73">
        <f>R641</f>
        <v>50.475499999999997</v>
      </c>
      <c r="U641" s="73">
        <f>S641</f>
        <v>2145.11</v>
      </c>
      <c r="V641" s="32">
        <f>T641/U641</f>
        <v>2.3530494939653441E-2</v>
      </c>
      <c r="W641" s="33">
        <v>43.9</v>
      </c>
      <c r="X641" s="91">
        <f>V641*W641</f>
        <v>1.0329887278507861</v>
      </c>
      <c r="Y641" s="91">
        <f>V641*60*1000</f>
        <v>1411.8296963792066</v>
      </c>
      <c r="Z641" s="305">
        <f>Y641*W641/1000</f>
        <v>61.979323671047169</v>
      </c>
    </row>
    <row r="642" spans="1:26" ht="12.75" customHeight="1" x14ac:dyDescent="0.2">
      <c r="A642" s="303"/>
      <c r="B642" s="65">
        <v>637</v>
      </c>
      <c r="C642" s="20" t="s">
        <v>1150</v>
      </c>
      <c r="D642" s="19" t="s">
        <v>1151</v>
      </c>
      <c r="E642" s="164">
        <v>-5.8</v>
      </c>
      <c r="F642" s="146"/>
      <c r="G642" s="19"/>
      <c r="H642" s="165">
        <v>641.6</v>
      </c>
      <c r="I642" s="62" t="s">
        <v>1136</v>
      </c>
      <c r="J642" s="60"/>
      <c r="K642" s="60">
        <v>17</v>
      </c>
      <c r="L642" s="60">
        <v>1973</v>
      </c>
      <c r="M642" s="85">
        <v>36</v>
      </c>
      <c r="N642" s="85">
        <v>0</v>
      </c>
      <c r="O642" s="85">
        <v>0</v>
      </c>
      <c r="P642" s="85"/>
      <c r="Q642" s="85"/>
      <c r="R642" s="85">
        <v>31.013999999999999</v>
      </c>
      <c r="S642" s="85">
        <v>1317.97</v>
      </c>
      <c r="T642" s="85">
        <v>31.013999999999999</v>
      </c>
      <c r="U642" s="85">
        <v>1317.97</v>
      </c>
      <c r="V642" s="61">
        <v>2.3531643360622776E-2</v>
      </c>
      <c r="W642" s="94">
        <v>73.099999999999994</v>
      </c>
      <c r="X642" s="94">
        <v>1.7201631296615247</v>
      </c>
      <c r="Y642" s="94">
        <v>1411.8986016373665</v>
      </c>
      <c r="Z642" s="307">
        <v>103.20978777969148</v>
      </c>
    </row>
    <row r="643" spans="1:26" ht="12.75" customHeight="1" x14ac:dyDescent="0.2">
      <c r="A643" s="303"/>
      <c r="B643" s="51">
        <v>638</v>
      </c>
      <c r="C643" s="131" t="s">
        <v>105</v>
      </c>
      <c r="D643" s="132" t="s">
        <v>106</v>
      </c>
      <c r="E643" s="80">
        <v>-5.8</v>
      </c>
      <c r="F643" s="133">
        <v>0.02</v>
      </c>
      <c r="G643" s="134">
        <v>1.226</v>
      </c>
      <c r="H643" s="135">
        <v>666.4</v>
      </c>
      <c r="I643" s="42" t="s">
        <v>129</v>
      </c>
      <c r="J643" s="42"/>
      <c r="K643" s="65">
        <v>57</v>
      </c>
      <c r="L643" s="65">
        <v>1982</v>
      </c>
      <c r="M643" s="68">
        <v>105.29</v>
      </c>
      <c r="N643" s="68">
        <v>7.466107</v>
      </c>
      <c r="O643" s="68">
        <v>14.457997000000001</v>
      </c>
      <c r="P643" s="68">
        <v>1.3058920000000001</v>
      </c>
      <c r="Q643" s="68">
        <v>0</v>
      </c>
      <c r="R643" s="68">
        <v>82.059993000000006</v>
      </c>
      <c r="S643" s="68">
        <v>3486.09</v>
      </c>
      <c r="T643" s="68">
        <v>82.059993000000006</v>
      </c>
      <c r="U643" s="68">
        <v>3486.09</v>
      </c>
      <c r="V643" s="48">
        <v>2.3539264046539245E-2</v>
      </c>
      <c r="W643" s="66">
        <v>61.3</v>
      </c>
      <c r="X643" s="89">
        <v>1.4429568860528557</v>
      </c>
      <c r="Y643" s="89">
        <v>1412.3558427923549</v>
      </c>
      <c r="Z643" s="304">
        <v>86.577413163171357</v>
      </c>
    </row>
    <row r="644" spans="1:26" ht="12.75" customHeight="1" x14ac:dyDescent="0.2">
      <c r="A644" s="303"/>
      <c r="B644" s="19">
        <v>639</v>
      </c>
      <c r="C644" s="20" t="s">
        <v>364</v>
      </c>
      <c r="D644" s="19" t="s">
        <v>365</v>
      </c>
      <c r="E644" s="21">
        <v>-5.52</v>
      </c>
      <c r="F644" s="129">
        <v>1.7000000000000001E-2</v>
      </c>
      <c r="G644" s="130">
        <v>0.98099999999999998</v>
      </c>
      <c r="H644" s="23">
        <v>658.56</v>
      </c>
      <c r="I644" s="44" t="s">
        <v>391</v>
      </c>
      <c r="J644" s="44" t="s">
        <v>47</v>
      </c>
      <c r="K644" s="51">
        <v>54</v>
      </c>
      <c r="L644" s="51" t="s">
        <v>58</v>
      </c>
      <c r="M644" s="73">
        <f>N644+O644+P644+Q644+R644</f>
        <v>84.409994000000012</v>
      </c>
      <c r="N644" s="73">
        <v>4.8959999999999999</v>
      </c>
      <c r="O644" s="73">
        <v>8.86416</v>
      </c>
      <c r="P644" s="73">
        <v>0.51</v>
      </c>
      <c r="Q644" s="73">
        <v>0</v>
      </c>
      <c r="R644" s="73">
        <v>70.139834000000008</v>
      </c>
      <c r="S644" s="73">
        <v>2977.35</v>
      </c>
      <c r="T644" s="73">
        <v>70.139834000000008</v>
      </c>
      <c r="U644" s="73">
        <v>2977.35</v>
      </c>
      <c r="V644" s="32">
        <f>T644/U644</f>
        <v>2.3557806102742374E-2</v>
      </c>
      <c r="W644" s="33">
        <v>57.7</v>
      </c>
      <c r="X644" s="91">
        <f>V644*W644</f>
        <v>1.3592854121282349</v>
      </c>
      <c r="Y644" s="91">
        <f>V644*60*1000</f>
        <v>1413.4683661645424</v>
      </c>
      <c r="Z644" s="305">
        <f>Y644*W644/1000</f>
        <v>81.557124727694102</v>
      </c>
    </row>
    <row r="645" spans="1:26" ht="12.75" customHeight="1" x14ac:dyDescent="0.2">
      <c r="A645" s="303"/>
      <c r="B645" s="19">
        <v>640</v>
      </c>
      <c r="C645" s="131" t="s">
        <v>431</v>
      </c>
      <c r="D645" s="132" t="s">
        <v>432</v>
      </c>
      <c r="E645" s="80">
        <v>-6.9</v>
      </c>
      <c r="F645" s="133">
        <v>2.498218E-2</v>
      </c>
      <c r="G645" s="134">
        <v>1.6910437642</v>
      </c>
      <c r="H645" s="135">
        <v>697.2</v>
      </c>
      <c r="I645" s="42" t="s">
        <v>454</v>
      </c>
      <c r="J645" s="42" t="s">
        <v>47</v>
      </c>
      <c r="K645" s="65">
        <v>50</v>
      </c>
      <c r="L645" s="65">
        <v>1972</v>
      </c>
      <c r="M645" s="68">
        <v>70.573999999999998</v>
      </c>
      <c r="N645" s="68">
        <v>2.457379</v>
      </c>
      <c r="O645" s="68">
        <v>7.4607479999999997</v>
      </c>
      <c r="P645" s="68">
        <v>0.19462099999999999</v>
      </c>
      <c r="Q645" s="68">
        <v>0</v>
      </c>
      <c r="R645" s="68">
        <v>60.461252000000002</v>
      </c>
      <c r="S645" s="68">
        <v>2563.5100000000002</v>
      </c>
      <c r="T645" s="68">
        <v>60.461252000000002</v>
      </c>
      <c r="U645" s="68">
        <v>2563.5100000000002</v>
      </c>
      <c r="V645" s="48">
        <v>2.3585338851808652E-2</v>
      </c>
      <c r="W645" s="66">
        <v>67.69</v>
      </c>
      <c r="X645" s="89">
        <v>1.5964915868789276</v>
      </c>
      <c r="Y645" s="89">
        <v>1415.1203311085192</v>
      </c>
      <c r="Z645" s="304">
        <v>95.789495212735673</v>
      </c>
    </row>
    <row r="646" spans="1:26" ht="12.75" customHeight="1" x14ac:dyDescent="0.2">
      <c r="A646" s="303"/>
      <c r="B646" s="65">
        <v>641</v>
      </c>
      <c r="C646" s="20" t="s">
        <v>772</v>
      </c>
      <c r="D646" s="19" t="s">
        <v>773</v>
      </c>
      <c r="E646" s="21">
        <v>-6.6</v>
      </c>
      <c r="F646" s="129">
        <v>1.9578000000000002E-2</v>
      </c>
      <c r="G646" s="130">
        <v>1.1778999999999999</v>
      </c>
      <c r="H646" s="23">
        <v>688.8</v>
      </c>
      <c r="I646" s="44" t="s">
        <v>797</v>
      </c>
      <c r="J646" s="44" t="s">
        <v>47</v>
      </c>
      <c r="K646" s="51">
        <v>12</v>
      </c>
      <c r="L646" s="51">
        <v>1990</v>
      </c>
      <c r="M646" s="73">
        <v>19.000996000000001</v>
      </c>
      <c r="N646" s="73">
        <v>1.3102499999999999</v>
      </c>
      <c r="O646" s="73">
        <v>1.2434400000000001</v>
      </c>
      <c r="P646" s="73">
        <v>-0.29025200000000001</v>
      </c>
      <c r="Q646" s="73">
        <v>16.737558</v>
      </c>
      <c r="R646" s="73">
        <v>0</v>
      </c>
      <c r="S646" s="73">
        <v>709.63</v>
      </c>
      <c r="T646" s="73">
        <v>16.737558</v>
      </c>
      <c r="U646" s="73">
        <v>709.63</v>
      </c>
      <c r="V646" s="32">
        <f>T646/U646</f>
        <v>2.3586316812987049E-2</v>
      </c>
      <c r="W646" s="33">
        <v>60.167999999999999</v>
      </c>
      <c r="X646" s="91">
        <f>V646*W646</f>
        <v>1.4191415100038047</v>
      </c>
      <c r="Y646" s="91">
        <f>V646*60*1000</f>
        <v>1415.1790087792228</v>
      </c>
      <c r="Z646" s="305">
        <f>Y646*W646/1000</f>
        <v>85.148490600228286</v>
      </c>
    </row>
    <row r="647" spans="1:26" ht="12.75" customHeight="1" x14ac:dyDescent="0.2">
      <c r="A647" s="303"/>
      <c r="B647" s="51">
        <v>642</v>
      </c>
      <c r="C647" s="144" t="s">
        <v>231</v>
      </c>
      <c r="D647" s="145" t="s">
        <v>232</v>
      </c>
      <c r="E647" s="21">
        <v>-6.5</v>
      </c>
      <c r="F647" s="146">
        <v>1.771E-2</v>
      </c>
      <c r="G647" s="130">
        <f>F647*W647</f>
        <v>1.0218670000000001</v>
      </c>
      <c r="H647" s="140">
        <v>686</v>
      </c>
      <c r="I647" s="147" t="s">
        <v>262</v>
      </c>
      <c r="J647" s="148"/>
      <c r="K647" s="149">
        <v>108</v>
      </c>
      <c r="L647" s="150" t="s">
        <v>58</v>
      </c>
      <c r="M647" s="151">
        <v>82.68</v>
      </c>
      <c r="N647" s="151">
        <v>5.37</v>
      </c>
      <c r="O647" s="151">
        <v>17.399999999999999</v>
      </c>
      <c r="P647" s="151">
        <v>-0.57999999999999996</v>
      </c>
      <c r="Q647" s="151">
        <v>10.886399999999998</v>
      </c>
      <c r="R647" s="73">
        <v>49.59</v>
      </c>
      <c r="S647" s="152">
        <v>2561.06</v>
      </c>
      <c r="T647" s="151">
        <v>60.48</v>
      </c>
      <c r="U647" s="152">
        <v>2561.06</v>
      </c>
      <c r="V647" s="153">
        <f>T647/U647</f>
        <v>2.361522182221424E-2</v>
      </c>
      <c r="W647" s="33">
        <v>57.7</v>
      </c>
      <c r="X647" s="91">
        <f>V647*W647</f>
        <v>1.3625982991417618</v>
      </c>
      <c r="Y647" s="91">
        <f>V647*60*1000</f>
        <v>1416.9133093328544</v>
      </c>
      <c r="Z647" s="305">
        <f>Y647*W647/1000</f>
        <v>81.755897948505705</v>
      </c>
    </row>
    <row r="648" spans="1:26" ht="12.75" customHeight="1" x14ac:dyDescent="0.2">
      <c r="A648" s="303"/>
      <c r="B648" s="19">
        <v>643</v>
      </c>
      <c r="C648" s="20" t="s">
        <v>189</v>
      </c>
      <c r="D648" s="19" t="s">
        <v>190</v>
      </c>
      <c r="E648" s="139">
        <v>-6.6</v>
      </c>
      <c r="F648" s="129">
        <v>1.9539999999999998E-2</v>
      </c>
      <c r="G648" s="130">
        <v>0.95</v>
      </c>
      <c r="H648" s="140">
        <v>688.8</v>
      </c>
      <c r="I648" s="44" t="s">
        <v>211</v>
      </c>
      <c r="J648" s="44" t="s">
        <v>47</v>
      </c>
      <c r="K648" s="51">
        <v>73</v>
      </c>
      <c r="L648" s="51">
        <v>1978</v>
      </c>
      <c r="M648" s="73">
        <v>45.738999999999997</v>
      </c>
      <c r="N648" s="73">
        <v>3.3149999999999999</v>
      </c>
      <c r="O648" s="73"/>
      <c r="P648" s="73">
        <v>0.63900000000000001</v>
      </c>
      <c r="Q648" s="73"/>
      <c r="R648" s="73">
        <v>42.423999999999999</v>
      </c>
      <c r="S648" s="73">
        <v>1795.91</v>
      </c>
      <c r="T648" s="73">
        <v>42.423999999999999</v>
      </c>
      <c r="U648" s="73">
        <v>1795.91</v>
      </c>
      <c r="V648" s="32">
        <f>T648/U648</f>
        <v>2.3622564605130545E-2</v>
      </c>
      <c r="W648" s="33">
        <v>48.396000000000001</v>
      </c>
      <c r="X648" s="91">
        <f>V648*W648</f>
        <v>1.143237636629898</v>
      </c>
      <c r="Y648" s="91">
        <f>V648*60*1000</f>
        <v>1417.3538763078327</v>
      </c>
      <c r="Z648" s="305">
        <f>Y648*W648/1000</f>
        <v>68.594258197793863</v>
      </c>
    </row>
    <row r="649" spans="1:26" ht="12.75" customHeight="1" x14ac:dyDescent="0.2">
      <c r="A649" s="303"/>
      <c r="B649" s="19">
        <v>644</v>
      </c>
      <c r="C649" s="20" t="s">
        <v>992</v>
      </c>
      <c r="D649" s="19" t="s">
        <v>993</v>
      </c>
      <c r="E649" s="139">
        <v>-6.9</v>
      </c>
      <c r="F649" s="129">
        <v>1.9810000000000001E-2</v>
      </c>
      <c r="G649" s="130">
        <v>0.87</v>
      </c>
      <c r="H649" s="140">
        <v>697.2</v>
      </c>
      <c r="I649" s="44" t="s">
        <v>1023</v>
      </c>
      <c r="J649" s="44" t="s">
        <v>417</v>
      </c>
      <c r="K649" s="51">
        <v>45</v>
      </c>
      <c r="L649" s="51" t="s">
        <v>58</v>
      </c>
      <c r="M649" s="73">
        <f>SUM(N649:R649)</f>
        <v>58.459999999999994</v>
      </c>
      <c r="N649" s="73">
        <v>3.6787999999999998</v>
      </c>
      <c r="O649" s="73">
        <v>10.148999999999999</v>
      </c>
      <c r="P649" s="73">
        <v>0.1462</v>
      </c>
      <c r="Q649" s="73">
        <v>0</v>
      </c>
      <c r="R649" s="73">
        <v>44.485999999999997</v>
      </c>
      <c r="S649" s="73">
        <v>1880.43</v>
      </c>
      <c r="T649" s="73">
        <f>R649</f>
        <v>44.485999999999997</v>
      </c>
      <c r="U649" s="73">
        <f>S649</f>
        <v>1880.43</v>
      </c>
      <c r="V649" s="32">
        <f>T649/U649</f>
        <v>2.3657354966683149E-2</v>
      </c>
      <c r="W649" s="33">
        <v>43.9</v>
      </c>
      <c r="X649" s="91">
        <f>V649*W649</f>
        <v>1.0385578830373903</v>
      </c>
      <c r="Y649" s="91">
        <f>V649*60*1000</f>
        <v>1419.441298000989</v>
      </c>
      <c r="Z649" s="305">
        <f>Y649*W649/1000</f>
        <v>62.313472982243418</v>
      </c>
    </row>
    <row r="650" spans="1:26" ht="12.75" customHeight="1" x14ac:dyDescent="0.2">
      <c r="A650" s="303"/>
      <c r="B650" s="65">
        <v>645</v>
      </c>
      <c r="C650" s="128" t="s">
        <v>813</v>
      </c>
      <c r="D650" s="19" t="s">
        <v>814</v>
      </c>
      <c r="E650" s="21">
        <v>-6.5</v>
      </c>
      <c r="F650" s="129">
        <v>2.14617E-2</v>
      </c>
      <c r="G650" s="130">
        <v>1.27</v>
      </c>
      <c r="H650" s="23">
        <v>686</v>
      </c>
      <c r="I650" s="70" t="s">
        <v>830</v>
      </c>
      <c r="J650" s="44" t="s">
        <v>47</v>
      </c>
      <c r="K650" s="71">
        <v>45</v>
      </c>
      <c r="L650" s="71">
        <v>1971</v>
      </c>
      <c r="M650" s="73">
        <f>SUM(N650+O650+P650+Q650+R650)</f>
        <v>56.3</v>
      </c>
      <c r="N650" s="73">
        <v>3.2</v>
      </c>
      <c r="O650" s="73">
        <v>8.1999999999999993</v>
      </c>
      <c r="P650" s="73">
        <v>-0.2</v>
      </c>
      <c r="Q650" s="73"/>
      <c r="R650" s="73">
        <v>45.1</v>
      </c>
      <c r="S650" s="81">
        <v>1906.15</v>
      </c>
      <c r="T650" s="73">
        <v>45.1</v>
      </c>
      <c r="U650" s="81">
        <v>1906.2</v>
      </c>
      <c r="V650" s="32">
        <f>T650/U650</f>
        <v>2.3659636974084568E-2</v>
      </c>
      <c r="W650" s="33">
        <v>59.405000000000001</v>
      </c>
      <c r="X650" s="91">
        <f>V650*W650</f>
        <v>1.4055007344454937</v>
      </c>
      <c r="Y650" s="91">
        <f>V650*60*1000</f>
        <v>1419.5782184450741</v>
      </c>
      <c r="Z650" s="305">
        <f>Y650*W650/1000</f>
        <v>84.330044066729627</v>
      </c>
    </row>
    <row r="651" spans="1:26" ht="12.75" customHeight="1" x14ac:dyDescent="0.2">
      <c r="A651" s="303"/>
      <c r="B651" s="51">
        <v>646</v>
      </c>
      <c r="C651" s="20" t="s">
        <v>772</v>
      </c>
      <c r="D651" s="19" t="s">
        <v>773</v>
      </c>
      <c r="E651" s="21">
        <v>-6.6</v>
      </c>
      <c r="F651" s="129">
        <v>1.9578000000000002E-2</v>
      </c>
      <c r="G651" s="130">
        <v>1.1778999999999999</v>
      </c>
      <c r="H651" s="23">
        <v>688.8</v>
      </c>
      <c r="I651" s="44" t="s">
        <v>798</v>
      </c>
      <c r="J651" s="44" t="s">
        <v>47</v>
      </c>
      <c r="K651" s="51">
        <v>8</v>
      </c>
      <c r="L651" s="51">
        <v>1959</v>
      </c>
      <c r="M651" s="73">
        <v>10.368003999999999</v>
      </c>
      <c r="N651" s="73">
        <v>0.57650999999999997</v>
      </c>
      <c r="O651" s="73">
        <v>1.316832</v>
      </c>
      <c r="P651" s="73">
        <v>-0.11751</v>
      </c>
      <c r="Q651" s="73">
        <v>8.5921719999999997</v>
      </c>
      <c r="R651" s="73">
        <v>0</v>
      </c>
      <c r="S651" s="73">
        <v>363.07</v>
      </c>
      <c r="T651" s="73">
        <v>8.5921719999999997</v>
      </c>
      <c r="U651" s="73">
        <v>363.07</v>
      </c>
      <c r="V651" s="32">
        <f>T651/U651</f>
        <v>2.3665331754207177E-2</v>
      </c>
      <c r="W651" s="33">
        <v>60.167999999999999</v>
      </c>
      <c r="X651" s="91">
        <f>V651*W651</f>
        <v>1.4238956809871375</v>
      </c>
      <c r="Y651" s="91">
        <f>V651*60*1000</f>
        <v>1419.9199052524307</v>
      </c>
      <c r="Z651" s="305">
        <f>Y651*W651/1000</f>
        <v>85.433740859228251</v>
      </c>
    </row>
    <row r="652" spans="1:26" ht="12.75" customHeight="1" x14ac:dyDescent="0.2">
      <c r="A652" s="303"/>
      <c r="B652" s="19">
        <v>647</v>
      </c>
      <c r="C652" s="20" t="s">
        <v>1080</v>
      </c>
      <c r="D652" s="19" t="s">
        <v>1081</v>
      </c>
      <c r="E652" s="139">
        <v>-5.4</v>
      </c>
      <c r="F652" s="129">
        <v>1.6788000000000001E-2</v>
      </c>
      <c r="G652" s="130">
        <f>F652*W652</f>
        <v>1.323011916</v>
      </c>
      <c r="H652" s="140">
        <v>655.20000000000005</v>
      </c>
      <c r="I652" s="52" t="s">
        <v>1102</v>
      </c>
      <c r="J652" s="44" t="s">
        <v>47</v>
      </c>
      <c r="K652" s="53">
        <v>4</v>
      </c>
      <c r="L652" s="51">
        <v>1955</v>
      </c>
      <c r="M652" s="73">
        <f>N652+O652+P652+Q652+R652</f>
        <v>6.613944</v>
      </c>
      <c r="N652" s="83">
        <v>8.4873999999999991E-2</v>
      </c>
      <c r="O652" s="83">
        <v>1.0176080000000001</v>
      </c>
      <c r="P652" s="83">
        <v>4.5960000000000003E-3</v>
      </c>
      <c r="Q652" s="73">
        <v>0</v>
      </c>
      <c r="R652" s="83">
        <v>5.5068660000000005</v>
      </c>
      <c r="S652" s="83">
        <v>294.16000000000003</v>
      </c>
      <c r="T652" s="83">
        <v>5.5068660000000005</v>
      </c>
      <c r="U652" s="83">
        <v>232.43</v>
      </c>
      <c r="V652" s="32">
        <f>T652/U652</f>
        <v>2.3692578410704299E-2</v>
      </c>
      <c r="W652" s="33">
        <v>78.807000000000002</v>
      </c>
      <c r="X652" s="91">
        <f>V652*W652</f>
        <v>1.8671410268123738</v>
      </c>
      <c r="Y652" s="91">
        <f>V652*60*1000</f>
        <v>1421.5547046422578</v>
      </c>
      <c r="Z652" s="305">
        <f>Y652*W652/1000</f>
        <v>112.0284616087424</v>
      </c>
    </row>
    <row r="653" spans="1:26" ht="12.75" customHeight="1" x14ac:dyDescent="0.2">
      <c r="A653" s="303"/>
      <c r="B653" s="19">
        <v>648</v>
      </c>
      <c r="C653" s="20" t="s">
        <v>1150</v>
      </c>
      <c r="D653" s="19" t="s">
        <v>1151</v>
      </c>
      <c r="E653" s="164">
        <v>-5.8</v>
      </c>
      <c r="F653" s="146"/>
      <c r="G653" s="19"/>
      <c r="H653" s="165">
        <v>641.6</v>
      </c>
      <c r="I653" s="62" t="s">
        <v>1137</v>
      </c>
      <c r="J653" s="60"/>
      <c r="K653" s="60">
        <v>45</v>
      </c>
      <c r="L653" s="60">
        <v>1972</v>
      </c>
      <c r="M653" s="85">
        <v>30</v>
      </c>
      <c r="N653" s="85">
        <v>0</v>
      </c>
      <c r="O653" s="85">
        <v>0</v>
      </c>
      <c r="P653" s="85"/>
      <c r="Q653" s="85"/>
      <c r="R653" s="85">
        <v>33.93</v>
      </c>
      <c r="S653" s="85">
        <v>1426.42</v>
      </c>
      <c r="T653" s="85">
        <v>33.93</v>
      </c>
      <c r="U653" s="85">
        <v>1426.42</v>
      </c>
      <c r="V653" s="61">
        <v>2.3786822955370789E-2</v>
      </c>
      <c r="W653" s="94">
        <v>73.099999999999994</v>
      </c>
      <c r="X653" s="94">
        <v>1.7388167580376046</v>
      </c>
      <c r="Y653" s="94">
        <v>1427.2093773222473</v>
      </c>
      <c r="Z653" s="307">
        <v>104.32900548225626</v>
      </c>
    </row>
    <row r="654" spans="1:26" ht="12.75" customHeight="1" x14ac:dyDescent="0.2">
      <c r="A654" s="303"/>
      <c r="B654" s="65">
        <v>649</v>
      </c>
      <c r="C654" s="131" t="s">
        <v>105</v>
      </c>
      <c r="D654" s="132" t="s">
        <v>106</v>
      </c>
      <c r="E654" s="80">
        <v>-5.8</v>
      </c>
      <c r="F654" s="133">
        <v>0.02</v>
      </c>
      <c r="G654" s="134">
        <v>1.226</v>
      </c>
      <c r="H654" s="135">
        <v>666.4</v>
      </c>
      <c r="I654" s="42" t="s">
        <v>132</v>
      </c>
      <c r="J654" s="42"/>
      <c r="K654" s="65">
        <v>118</v>
      </c>
      <c r="L654" s="65">
        <v>1961</v>
      </c>
      <c r="M654" s="68">
        <v>74.13</v>
      </c>
      <c r="N654" s="68">
        <v>9.4099079999999997</v>
      </c>
      <c r="O654" s="68">
        <v>2.3018399999999999</v>
      </c>
      <c r="P654" s="68">
        <v>0</v>
      </c>
      <c r="Q654" s="68">
        <v>0</v>
      </c>
      <c r="R654" s="68">
        <v>62.418210999999999</v>
      </c>
      <c r="S654" s="68">
        <v>2620.0300000000002</v>
      </c>
      <c r="T654" s="68">
        <v>62.418210999999999</v>
      </c>
      <c r="U654" s="68">
        <v>2620.0300000000002</v>
      </c>
      <c r="V654" s="48">
        <v>2.3823471868642723E-2</v>
      </c>
      <c r="W654" s="66">
        <v>61.3</v>
      </c>
      <c r="X654" s="89">
        <v>1.4603788255477987</v>
      </c>
      <c r="Y654" s="89">
        <v>1429.4083121185633</v>
      </c>
      <c r="Z654" s="304">
        <v>87.622729532867936</v>
      </c>
    </row>
    <row r="655" spans="1:26" ht="12.75" customHeight="1" x14ac:dyDescent="0.2">
      <c r="A655" s="303"/>
      <c r="B655" s="51">
        <v>650</v>
      </c>
      <c r="C655" s="131" t="s">
        <v>1152</v>
      </c>
      <c r="D655" s="132" t="s">
        <v>482</v>
      </c>
      <c r="E655" s="136">
        <v>-7.1</v>
      </c>
      <c r="F655" s="155">
        <v>1.7106E-2</v>
      </c>
      <c r="G655" s="137">
        <v>1.6240265339999997</v>
      </c>
      <c r="H655" s="137">
        <v>702.8</v>
      </c>
      <c r="I655" s="42" t="s">
        <v>509</v>
      </c>
      <c r="J655" s="42" t="s">
        <v>47</v>
      </c>
      <c r="K655" s="65">
        <v>4</v>
      </c>
      <c r="L655" s="65">
        <v>1957</v>
      </c>
      <c r="M655" s="68">
        <v>8.7070000000000007</v>
      </c>
      <c r="N655" s="68">
        <v>0.128</v>
      </c>
      <c r="O655" s="68">
        <v>0.93559999999999999</v>
      </c>
      <c r="P655" s="68"/>
      <c r="Q655" s="68"/>
      <c r="R655" s="68">
        <v>7.6439000000000004</v>
      </c>
      <c r="S655" s="68">
        <v>320.18</v>
      </c>
      <c r="T655" s="68">
        <v>5.05</v>
      </c>
      <c r="U655" s="68">
        <v>211.58</v>
      </c>
      <c r="V655" s="48">
        <v>2.3868040457510158E-2</v>
      </c>
      <c r="W655" s="66">
        <v>94.938999999999993</v>
      </c>
      <c r="X655" s="89">
        <v>2.2660078929955567</v>
      </c>
      <c r="Y655" s="89">
        <v>1432.0824274506094</v>
      </c>
      <c r="Z655" s="304">
        <v>135.96047357973339</v>
      </c>
    </row>
    <row r="656" spans="1:26" ht="12.75" customHeight="1" x14ac:dyDescent="0.2">
      <c r="A656" s="303"/>
      <c r="B656" s="19">
        <v>651</v>
      </c>
      <c r="C656" s="20" t="s">
        <v>1080</v>
      </c>
      <c r="D656" s="19" t="s">
        <v>1081</v>
      </c>
      <c r="E656" s="139">
        <v>-5.4</v>
      </c>
      <c r="F656" s="129">
        <v>1.6788000000000001E-2</v>
      </c>
      <c r="G656" s="130">
        <f>F656*W656</f>
        <v>1.323011916</v>
      </c>
      <c r="H656" s="140">
        <v>655.20000000000005</v>
      </c>
      <c r="I656" s="52" t="s">
        <v>1103</v>
      </c>
      <c r="J656" s="44" t="s">
        <v>47</v>
      </c>
      <c r="K656" s="53">
        <v>40</v>
      </c>
      <c r="L656" s="51">
        <v>1979</v>
      </c>
      <c r="M656" s="73">
        <f>N656+O656+P656+Q656+R656</f>
        <v>60.923011000000002</v>
      </c>
      <c r="N656" s="83">
        <v>3.1731490000000004</v>
      </c>
      <c r="O656" s="83">
        <v>9.2274399999999996</v>
      </c>
      <c r="P656" s="83">
        <v>8.0651E-2</v>
      </c>
      <c r="Q656" s="73">
        <v>0</v>
      </c>
      <c r="R656" s="83">
        <v>48.441771000000003</v>
      </c>
      <c r="S656" s="83">
        <v>2028.67</v>
      </c>
      <c r="T656" s="83">
        <v>48.441771000000003</v>
      </c>
      <c r="U656" s="83">
        <v>2028.67</v>
      </c>
      <c r="V656" s="32">
        <f>T656/U656</f>
        <v>2.3878585970118354E-2</v>
      </c>
      <c r="W656" s="33">
        <v>78.807000000000002</v>
      </c>
      <c r="X656" s="91">
        <f>V656*W656</f>
        <v>1.8817997245471172</v>
      </c>
      <c r="Y656" s="91">
        <f>V656*60*1000</f>
        <v>1432.7151582071012</v>
      </c>
      <c r="Z656" s="305">
        <f>Y656*W656/1000</f>
        <v>112.90798347282704</v>
      </c>
    </row>
    <row r="657" spans="1:26" ht="12.75" customHeight="1" x14ac:dyDescent="0.2">
      <c r="A657" s="303"/>
      <c r="B657" s="19">
        <v>652</v>
      </c>
      <c r="C657" s="20" t="s">
        <v>772</v>
      </c>
      <c r="D657" s="19" t="s">
        <v>773</v>
      </c>
      <c r="E657" s="21">
        <v>-6.6</v>
      </c>
      <c r="F657" s="129">
        <v>1.9578000000000002E-2</v>
      </c>
      <c r="G657" s="130">
        <v>1.1778999999999999</v>
      </c>
      <c r="H657" s="23">
        <v>688.8</v>
      </c>
      <c r="I657" s="44" t="s">
        <v>799</v>
      </c>
      <c r="J657" s="44" t="s">
        <v>47</v>
      </c>
      <c r="K657" s="51">
        <v>20</v>
      </c>
      <c r="L657" s="51">
        <v>1970</v>
      </c>
      <c r="M657" s="73">
        <v>28.131003</v>
      </c>
      <c r="N657" s="73">
        <v>1.9391700000000001</v>
      </c>
      <c r="O657" s="73">
        <v>3.4425599999999998</v>
      </c>
      <c r="P657" s="73">
        <v>-0.20516999999999999</v>
      </c>
      <c r="Q657" s="73">
        <v>22.954443000000001</v>
      </c>
      <c r="R657" s="73">
        <v>0</v>
      </c>
      <c r="S657" s="73">
        <v>960.97</v>
      </c>
      <c r="T657" s="73">
        <v>22.954443000000001</v>
      </c>
      <c r="U657" s="73">
        <v>960.97</v>
      </c>
      <c r="V657" s="32">
        <f>T657/U657</f>
        <v>2.3886742562202776E-2</v>
      </c>
      <c r="W657" s="33">
        <v>60.167999999999999</v>
      </c>
      <c r="X657" s="91">
        <f>V657*W657</f>
        <v>1.4372175264826166</v>
      </c>
      <c r="Y657" s="91">
        <f>V657*60*1000</f>
        <v>1433.2045537321665</v>
      </c>
      <c r="Z657" s="305">
        <f>Y657*W657/1000</f>
        <v>86.233051588956997</v>
      </c>
    </row>
    <row r="658" spans="1:26" ht="12.75" customHeight="1" x14ac:dyDescent="0.2">
      <c r="A658" s="303"/>
      <c r="B658" s="65">
        <v>653</v>
      </c>
      <c r="C658" s="20" t="s">
        <v>364</v>
      </c>
      <c r="D658" s="19" t="s">
        <v>365</v>
      </c>
      <c r="E658" s="139">
        <v>-5.52</v>
      </c>
      <c r="F658" s="129">
        <v>1.7000000000000001E-2</v>
      </c>
      <c r="G658" s="130">
        <v>0.98099999999999998</v>
      </c>
      <c r="H658" s="23">
        <v>658.56</v>
      </c>
      <c r="I658" s="44" t="s">
        <v>392</v>
      </c>
      <c r="J658" s="44" t="s">
        <v>47</v>
      </c>
      <c r="K658" s="51">
        <v>45</v>
      </c>
      <c r="L658" s="51" t="s">
        <v>58</v>
      </c>
      <c r="M658" s="73">
        <f>N658+O658+P658+Q658+R658</f>
        <v>66.569004000000007</v>
      </c>
      <c r="N658" s="73">
        <v>3.2639999999999998</v>
      </c>
      <c r="O658" s="73">
        <v>7.5129489999999999</v>
      </c>
      <c r="P658" s="73">
        <v>0.20399999999999999</v>
      </c>
      <c r="Q658" s="73">
        <v>0</v>
      </c>
      <c r="R658" s="73">
        <v>55.588055000000004</v>
      </c>
      <c r="S658" s="73">
        <v>2326.0500000000002</v>
      </c>
      <c r="T658" s="73">
        <v>55.588055000000004</v>
      </c>
      <c r="U658" s="73">
        <v>2326.0500000000002</v>
      </c>
      <c r="V658" s="32">
        <f>T658/U658</f>
        <v>2.3898048193289053E-2</v>
      </c>
      <c r="W658" s="33">
        <v>57.7</v>
      </c>
      <c r="X658" s="91">
        <f>V658*W658</f>
        <v>1.3789173807527784</v>
      </c>
      <c r="Y658" s="91">
        <f>V658*60*1000</f>
        <v>1433.8828915973431</v>
      </c>
      <c r="Z658" s="305">
        <f>Y658*W658/1000</f>
        <v>82.735042845166703</v>
      </c>
    </row>
    <row r="659" spans="1:26" ht="12.75" customHeight="1" x14ac:dyDescent="0.2">
      <c r="A659" s="303"/>
      <c r="B659" s="51">
        <v>654</v>
      </c>
      <c r="C659" s="20" t="s">
        <v>1080</v>
      </c>
      <c r="D659" s="19" t="s">
        <v>1081</v>
      </c>
      <c r="E659" s="139">
        <v>-5.4</v>
      </c>
      <c r="F659" s="129">
        <v>1.6788000000000001E-2</v>
      </c>
      <c r="G659" s="130">
        <f>F659*W659</f>
        <v>1.323011916</v>
      </c>
      <c r="H659" s="140">
        <v>655.20000000000005</v>
      </c>
      <c r="I659" s="52" t="s">
        <v>1104</v>
      </c>
      <c r="J659" s="44" t="s">
        <v>47</v>
      </c>
      <c r="K659" s="53">
        <v>9</v>
      </c>
      <c r="L659" s="51">
        <v>1961</v>
      </c>
      <c r="M659" s="73">
        <f>N659+O659+P659+Q659+R659</f>
        <v>11.970324999999999</v>
      </c>
      <c r="N659" s="83">
        <v>0.784744</v>
      </c>
      <c r="O659" s="83">
        <v>1.4753339999999999</v>
      </c>
      <c r="P659" s="83">
        <v>-2.1680999999999999E-2</v>
      </c>
      <c r="Q659" s="73">
        <v>0</v>
      </c>
      <c r="R659" s="83">
        <v>9.7319279999999999</v>
      </c>
      <c r="S659" s="83">
        <v>541.96</v>
      </c>
      <c r="T659" s="83">
        <v>9.7319279999999999</v>
      </c>
      <c r="U659" s="83">
        <v>407.14</v>
      </c>
      <c r="V659" s="32">
        <f>T659/U659</f>
        <v>2.3903148794026625E-2</v>
      </c>
      <c r="W659" s="33">
        <v>78.807000000000002</v>
      </c>
      <c r="X659" s="91">
        <f>V659*W659</f>
        <v>1.8837354470108563</v>
      </c>
      <c r="Y659" s="91">
        <f>V659*60*1000</f>
        <v>1434.1889276415975</v>
      </c>
      <c r="Z659" s="305">
        <f>Y659*W659/1000</f>
        <v>113.02412682065138</v>
      </c>
    </row>
    <row r="660" spans="1:26" ht="12.75" customHeight="1" x14ac:dyDescent="0.2">
      <c r="A660" s="303"/>
      <c r="B660" s="19">
        <v>655</v>
      </c>
      <c r="C660" s="20" t="s">
        <v>1080</v>
      </c>
      <c r="D660" s="19" t="s">
        <v>1081</v>
      </c>
      <c r="E660" s="139">
        <v>-5.4</v>
      </c>
      <c r="F660" s="129">
        <v>1.6788000000000001E-2</v>
      </c>
      <c r="G660" s="130">
        <f>F660*W660</f>
        <v>1.323011916</v>
      </c>
      <c r="H660" s="140">
        <v>655.20000000000005</v>
      </c>
      <c r="I660" s="52" t="s">
        <v>1105</v>
      </c>
      <c r="J660" s="44" t="s">
        <v>47</v>
      </c>
      <c r="K660" s="53">
        <v>16</v>
      </c>
      <c r="L660" s="51">
        <v>1989</v>
      </c>
      <c r="M660" s="73">
        <f>N660+O660+P660+Q660+R660</f>
        <v>25.812759</v>
      </c>
      <c r="N660" s="83">
        <v>0</v>
      </c>
      <c r="O660" s="83">
        <v>0</v>
      </c>
      <c r="P660" s="83">
        <v>0</v>
      </c>
      <c r="Q660" s="73">
        <v>0</v>
      </c>
      <c r="R660" s="83">
        <v>25.812759</v>
      </c>
      <c r="S660" s="83">
        <v>1146.81</v>
      </c>
      <c r="T660" s="83">
        <v>25.812759</v>
      </c>
      <c r="U660" s="83">
        <v>1079.49</v>
      </c>
      <c r="V660" s="32">
        <f>T660/U660</f>
        <v>2.3911994552983352E-2</v>
      </c>
      <c r="W660" s="33">
        <v>78.807000000000002</v>
      </c>
      <c r="X660" s="91">
        <f>V660*W660</f>
        <v>1.8844325547369591</v>
      </c>
      <c r="Y660" s="91">
        <f>V660*60*1000</f>
        <v>1434.7196731790011</v>
      </c>
      <c r="Z660" s="305">
        <f>Y660*W660/1000</f>
        <v>113.06595328421754</v>
      </c>
    </row>
    <row r="661" spans="1:26" ht="12.75" customHeight="1" x14ac:dyDescent="0.2">
      <c r="A661" s="303"/>
      <c r="B661" s="19">
        <v>656</v>
      </c>
      <c r="C661" s="131" t="s">
        <v>105</v>
      </c>
      <c r="D661" s="132" t="s">
        <v>106</v>
      </c>
      <c r="E661" s="80">
        <v>-5.8</v>
      </c>
      <c r="F661" s="133">
        <v>0.02</v>
      </c>
      <c r="G661" s="134">
        <v>1.226</v>
      </c>
      <c r="H661" s="135">
        <v>666.4</v>
      </c>
      <c r="I661" s="42" t="s">
        <v>135</v>
      </c>
      <c r="J661" s="42"/>
      <c r="K661" s="65">
        <v>47</v>
      </c>
      <c r="L661" s="65">
        <v>1981</v>
      </c>
      <c r="M661" s="68">
        <v>89.92</v>
      </c>
      <c r="N661" s="68">
        <v>5.4757499999999997</v>
      </c>
      <c r="O661" s="68">
        <v>13.112016000000001</v>
      </c>
      <c r="P661" s="68">
        <v>3.2249E-2</v>
      </c>
      <c r="Q661" s="68">
        <v>0</v>
      </c>
      <c r="R661" s="68">
        <v>71.299993000000001</v>
      </c>
      <c r="S661" s="68">
        <v>2980.63</v>
      </c>
      <c r="T661" s="68">
        <v>68.267991673854183</v>
      </c>
      <c r="U661" s="68">
        <v>2853.88</v>
      </c>
      <c r="V661" s="48">
        <v>2.3921114999178025E-2</v>
      </c>
      <c r="W661" s="66">
        <v>61.3</v>
      </c>
      <c r="X661" s="89">
        <v>1.4663643494496128</v>
      </c>
      <c r="Y661" s="89">
        <v>1435.2668999506814</v>
      </c>
      <c r="Z661" s="304">
        <v>87.981860966976768</v>
      </c>
    </row>
    <row r="662" spans="1:26" ht="12.75" customHeight="1" x14ac:dyDescent="0.2">
      <c r="A662" s="303"/>
      <c r="B662" s="65">
        <v>657</v>
      </c>
      <c r="C662" s="128" t="s">
        <v>813</v>
      </c>
      <c r="D662" s="19" t="s">
        <v>814</v>
      </c>
      <c r="E662" s="21">
        <v>-6.5</v>
      </c>
      <c r="F662" s="129">
        <v>2.14617E-2</v>
      </c>
      <c r="G662" s="130">
        <v>1.27</v>
      </c>
      <c r="H662" s="23">
        <v>686</v>
      </c>
      <c r="I662" s="70" t="s">
        <v>833</v>
      </c>
      <c r="J662" s="44" t="s">
        <v>47</v>
      </c>
      <c r="K662" s="71">
        <v>45</v>
      </c>
      <c r="L662" s="71">
        <v>1981</v>
      </c>
      <c r="M662" s="73">
        <f>SUM(N662+O662+P662+Q662+R662)</f>
        <v>63.9</v>
      </c>
      <c r="N662" s="73">
        <v>3</v>
      </c>
      <c r="O662" s="73">
        <v>7.3</v>
      </c>
      <c r="P662" s="73">
        <v>-0.3</v>
      </c>
      <c r="Q662" s="73"/>
      <c r="R662" s="73">
        <v>53.9</v>
      </c>
      <c r="S662" s="81">
        <v>2250.5500000000002</v>
      </c>
      <c r="T662" s="73">
        <v>53.9</v>
      </c>
      <c r="U662" s="81">
        <v>2250.5500000000002</v>
      </c>
      <c r="V662" s="32">
        <f>T662/U662</f>
        <v>2.3949701184154983E-2</v>
      </c>
      <c r="W662" s="33">
        <v>59.405000000000001</v>
      </c>
      <c r="X662" s="91">
        <f>V662*W662</f>
        <v>1.4227319988447269</v>
      </c>
      <c r="Y662" s="91">
        <f>V662*60*1000</f>
        <v>1436.9820710492991</v>
      </c>
      <c r="Z662" s="305">
        <f>Y662*W662/1000</f>
        <v>85.363919930683608</v>
      </c>
    </row>
    <row r="663" spans="1:26" ht="12.75" customHeight="1" x14ac:dyDescent="0.2">
      <c r="A663" s="303"/>
      <c r="B663" s="51">
        <v>658</v>
      </c>
      <c r="C663" s="131" t="s">
        <v>687</v>
      </c>
      <c r="D663" s="132" t="s">
        <v>688</v>
      </c>
      <c r="E663" s="80">
        <v>-6.6</v>
      </c>
      <c r="F663" s="133">
        <v>1.7299999999999999E-2</v>
      </c>
      <c r="G663" s="134">
        <v>1.1383399999999999</v>
      </c>
      <c r="H663" s="135">
        <v>688.80000000000007</v>
      </c>
      <c r="I663" s="42" t="s">
        <v>714</v>
      </c>
      <c r="J663" s="42" t="s">
        <v>47</v>
      </c>
      <c r="K663" s="65">
        <v>43</v>
      </c>
      <c r="L663" s="65" t="s">
        <v>58</v>
      </c>
      <c r="M663" s="68">
        <v>47.010000000000005</v>
      </c>
      <c r="N663" s="68">
        <v>1.6519999999999999</v>
      </c>
      <c r="O663" s="68">
        <v>4.3280000000000003</v>
      </c>
      <c r="P663" s="68">
        <v>0</v>
      </c>
      <c r="Q663" s="68">
        <v>0</v>
      </c>
      <c r="R663" s="68">
        <v>41.03</v>
      </c>
      <c r="S663" s="68">
        <v>1713.13</v>
      </c>
      <c r="T663" s="68">
        <v>41.03</v>
      </c>
      <c r="U663" s="68">
        <v>1713.13</v>
      </c>
      <c r="V663" s="48">
        <v>2.3950313169461744E-2</v>
      </c>
      <c r="W663" s="66">
        <v>65.8</v>
      </c>
      <c r="X663" s="89">
        <v>1.5759306065505827</v>
      </c>
      <c r="Y663" s="89">
        <v>1437.0187901677048</v>
      </c>
      <c r="Z663" s="304">
        <v>94.55583639303498</v>
      </c>
    </row>
    <row r="664" spans="1:26" ht="12.75" customHeight="1" x14ac:dyDescent="0.2">
      <c r="A664" s="303"/>
      <c r="B664" s="19">
        <v>659</v>
      </c>
      <c r="C664" s="20" t="s">
        <v>520</v>
      </c>
      <c r="D664" s="19" t="s">
        <v>521</v>
      </c>
      <c r="E664" s="139">
        <v>-5</v>
      </c>
      <c r="F664" s="129">
        <v>2.1100000000000001E-2</v>
      </c>
      <c r="G664" s="130">
        <f>F664*W664</f>
        <v>1.11619</v>
      </c>
      <c r="H664" s="140">
        <v>644</v>
      </c>
      <c r="I664" s="44" t="s">
        <v>550</v>
      </c>
      <c r="J664" s="44" t="s">
        <v>536</v>
      </c>
      <c r="K664" s="51">
        <v>108</v>
      </c>
      <c r="L664" s="51">
        <v>1967</v>
      </c>
      <c r="M664" s="73">
        <v>81.215999999999994</v>
      </c>
      <c r="N664" s="73">
        <v>6.4370000000000003</v>
      </c>
      <c r="O664" s="73">
        <v>13.353</v>
      </c>
      <c r="P664" s="73">
        <v>-5.41</v>
      </c>
      <c r="Q664" s="73"/>
      <c r="R664" s="73">
        <v>66.834000000000003</v>
      </c>
      <c r="S664" s="73">
        <v>2783.7</v>
      </c>
      <c r="T664" s="73">
        <v>66.835999999999999</v>
      </c>
      <c r="U664" s="73">
        <v>2783.7</v>
      </c>
      <c r="V664" s="32">
        <f>T664/U664</f>
        <v>2.4009771167870102E-2</v>
      </c>
      <c r="W664" s="33">
        <v>52.9</v>
      </c>
      <c r="X664" s="91">
        <f>V664*W664</f>
        <v>1.2701168947803283</v>
      </c>
      <c r="Y664" s="91">
        <f>V664*60*1000</f>
        <v>1440.5862700722062</v>
      </c>
      <c r="Z664" s="305">
        <f>Y664*W664/1000</f>
        <v>76.207013686819707</v>
      </c>
    </row>
    <row r="665" spans="1:26" ht="12.75" customHeight="1" x14ac:dyDescent="0.2">
      <c r="A665" s="303"/>
      <c r="B665" s="19">
        <v>660</v>
      </c>
      <c r="C665" s="20" t="s">
        <v>772</v>
      </c>
      <c r="D665" s="19" t="s">
        <v>773</v>
      </c>
      <c r="E665" s="21">
        <v>-6.6</v>
      </c>
      <c r="F665" s="129">
        <v>1.9578000000000002E-2</v>
      </c>
      <c r="G665" s="130">
        <v>1.1778999999999999</v>
      </c>
      <c r="H665" s="23">
        <v>688.8</v>
      </c>
      <c r="I665" s="44" t="s">
        <v>800</v>
      </c>
      <c r="J665" s="44" t="s">
        <v>47</v>
      </c>
      <c r="K665" s="51">
        <v>30</v>
      </c>
      <c r="L665" s="51">
        <v>1974</v>
      </c>
      <c r="M665" s="73">
        <v>48.008988000000002</v>
      </c>
      <c r="N665" s="73">
        <v>2.5680900000000002</v>
      </c>
      <c r="O665" s="73">
        <v>5.9680359999999997</v>
      </c>
      <c r="P665" s="73">
        <v>-0.37508999999999998</v>
      </c>
      <c r="Q665" s="73">
        <v>39.847951999999999</v>
      </c>
      <c r="R665" s="73">
        <v>0</v>
      </c>
      <c r="S665" s="73">
        <v>1655.38</v>
      </c>
      <c r="T665" s="73">
        <v>39.847951999999999</v>
      </c>
      <c r="U665" s="73">
        <v>1655.38</v>
      </c>
      <c r="V665" s="32">
        <f>T665/U665</f>
        <v>2.4071785330256494E-2</v>
      </c>
      <c r="W665" s="33">
        <v>60.167999999999999</v>
      </c>
      <c r="X665" s="91">
        <f>V665*W665</f>
        <v>1.4483511797508728</v>
      </c>
      <c r="Y665" s="91">
        <f>V665*60*1000</f>
        <v>1444.3071198153896</v>
      </c>
      <c r="Z665" s="305">
        <f>Y665*W665/1000</f>
        <v>86.901070785052354</v>
      </c>
    </row>
    <row r="666" spans="1:26" ht="12.75" customHeight="1" x14ac:dyDescent="0.2">
      <c r="A666" s="303"/>
      <c r="B666" s="65">
        <v>661</v>
      </c>
      <c r="C666" s="20" t="s">
        <v>1150</v>
      </c>
      <c r="D666" s="19" t="s">
        <v>1151</v>
      </c>
      <c r="E666" s="164">
        <v>-5.8</v>
      </c>
      <c r="F666" s="146"/>
      <c r="G666" s="19"/>
      <c r="H666" s="165">
        <v>641.6</v>
      </c>
      <c r="I666" s="62" t="s">
        <v>1138</v>
      </c>
      <c r="J666" s="60"/>
      <c r="K666" s="60">
        <v>55</v>
      </c>
      <c r="L666" s="60">
        <v>1966</v>
      </c>
      <c r="M666" s="85">
        <v>61.4</v>
      </c>
      <c r="N666" s="85">
        <v>0</v>
      </c>
      <c r="O666" s="85">
        <v>0</v>
      </c>
      <c r="P666" s="85"/>
      <c r="Q666" s="85"/>
      <c r="R666" s="85">
        <v>62.179000000000002</v>
      </c>
      <c r="S666" s="85">
        <v>2582.66</v>
      </c>
      <c r="T666" s="85">
        <v>62.179000000000002</v>
      </c>
      <c r="U666" s="85">
        <v>2582.66</v>
      </c>
      <c r="V666" s="61">
        <v>2.4075565502234133E-2</v>
      </c>
      <c r="W666" s="94">
        <v>73.099999999999994</v>
      </c>
      <c r="X666" s="94">
        <v>1.7599238382133149</v>
      </c>
      <c r="Y666" s="94">
        <v>1444.533930134048</v>
      </c>
      <c r="Z666" s="307">
        <v>105.59543029279891</v>
      </c>
    </row>
    <row r="667" spans="1:26" ht="12.75" customHeight="1" x14ac:dyDescent="0.2">
      <c r="A667" s="303"/>
      <c r="B667" s="51">
        <v>662</v>
      </c>
      <c r="C667" s="131" t="s">
        <v>729</v>
      </c>
      <c r="D667" s="132" t="s">
        <v>730</v>
      </c>
      <c r="E667" s="80">
        <v>-6.2</v>
      </c>
      <c r="F667" s="133">
        <v>1.8950000000000002E-2</v>
      </c>
      <c r="G667" s="138">
        <v>1.19</v>
      </c>
      <c r="H667" s="135">
        <v>677.6</v>
      </c>
      <c r="I667" s="131" t="s">
        <v>758</v>
      </c>
      <c r="J667" s="132" t="s">
        <v>47</v>
      </c>
      <c r="K667" s="132">
        <v>60</v>
      </c>
      <c r="L667" s="132">
        <v>1985</v>
      </c>
      <c r="M667" s="68">
        <v>109.99</v>
      </c>
      <c r="N667" s="68">
        <v>5.1176500000000003</v>
      </c>
      <c r="O667" s="68">
        <v>9.0230990000000002</v>
      </c>
      <c r="P667" s="68">
        <v>-0.119667</v>
      </c>
      <c r="Q667" s="68">
        <v>17.27439</v>
      </c>
      <c r="R667" s="68">
        <v>78.694509999999994</v>
      </c>
      <c r="S667" s="136">
        <v>3912.05</v>
      </c>
      <c r="T667" s="68">
        <v>95.968899999999991</v>
      </c>
      <c r="U667" s="136">
        <v>3985.82</v>
      </c>
      <c r="V667" s="48">
        <v>2.4077580021175063E-2</v>
      </c>
      <c r="W667" s="66">
        <v>62.783999999999999</v>
      </c>
      <c r="X667" s="89">
        <v>1.5116867840494552</v>
      </c>
      <c r="Y667" s="89">
        <v>1444.6548012705039</v>
      </c>
      <c r="Z667" s="304">
        <v>90.701207042967312</v>
      </c>
    </row>
    <row r="668" spans="1:26" ht="12.75" customHeight="1" x14ac:dyDescent="0.2">
      <c r="A668" s="303"/>
      <c r="B668" s="19">
        <v>663</v>
      </c>
      <c r="C668" s="20" t="s">
        <v>772</v>
      </c>
      <c r="D668" s="19" t="s">
        <v>773</v>
      </c>
      <c r="E668" s="21">
        <v>-6.6</v>
      </c>
      <c r="F668" s="129">
        <v>1.9578000000000002E-2</v>
      </c>
      <c r="G668" s="130">
        <v>1.1778999999999999</v>
      </c>
      <c r="H668" s="23">
        <v>688.8</v>
      </c>
      <c r="I668" s="44" t="s">
        <v>801</v>
      </c>
      <c r="J668" s="44" t="s">
        <v>47</v>
      </c>
      <c r="K668" s="51">
        <v>8</v>
      </c>
      <c r="L668" s="51">
        <v>1986</v>
      </c>
      <c r="M668" s="73">
        <v>9.9689979999999991</v>
      </c>
      <c r="N668" s="73">
        <v>0</v>
      </c>
      <c r="O668" s="73">
        <v>0</v>
      </c>
      <c r="P668" s="73">
        <v>0</v>
      </c>
      <c r="Q668" s="73">
        <v>9.9689979999999991</v>
      </c>
      <c r="R668" s="73">
        <v>0</v>
      </c>
      <c r="S668" s="73">
        <v>413.93</v>
      </c>
      <c r="T668" s="73">
        <v>9.9689979999999991</v>
      </c>
      <c r="U668" s="73">
        <v>413.93</v>
      </c>
      <c r="V668" s="32">
        <f>T668/U668</f>
        <v>2.4083777450293525E-2</v>
      </c>
      <c r="W668" s="33">
        <v>60.167999999999999</v>
      </c>
      <c r="X668" s="91">
        <f>V668*W668</f>
        <v>1.4490727216292607</v>
      </c>
      <c r="Y668" s="91">
        <f>V668*60*1000</f>
        <v>1445.0266470176114</v>
      </c>
      <c r="Z668" s="305">
        <f>Y668*W668/1000</f>
        <v>86.944363297755643</v>
      </c>
    </row>
    <row r="669" spans="1:26" ht="12.75" customHeight="1" x14ac:dyDescent="0.2">
      <c r="A669" s="303"/>
      <c r="B669" s="19">
        <v>664</v>
      </c>
      <c r="C669" s="20" t="s">
        <v>364</v>
      </c>
      <c r="D669" s="19" t="s">
        <v>365</v>
      </c>
      <c r="E669" s="21">
        <v>-5.52</v>
      </c>
      <c r="F669" s="129">
        <v>1.7000000000000001E-2</v>
      </c>
      <c r="G669" s="130">
        <v>0.98099999999999998</v>
      </c>
      <c r="H669" s="140">
        <v>658.56</v>
      </c>
      <c r="I669" s="44" t="s">
        <v>393</v>
      </c>
      <c r="J669" s="44" t="s">
        <v>47</v>
      </c>
      <c r="K669" s="51">
        <v>28</v>
      </c>
      <c r="L669" s="51" t="s">
        <v>58</v>
      </c>
      <c r="M669" s="73">
        <f>N669+O669+P669+Q669+R669</f>
        <v>32.402001000000006</v>
      </c>
      <c r="N669" s="73">
        <v>0.76500000000000001</v>
      </c>
      <c r="O669" s="73">
        <v>0.28000000000000003</v>
      </c>
      <c r="P669" s="73">
        <v>0.10199999999999999</v>
      </c>
      <c r="Q669" s="73">
        <v>0</v>
      </c>
      <c r="R669" s="73">
        <v>31.255001000000004</v>
      </c>
      <c r="S669" s="73">
        <v>1296.3</v>
      </c>
      <c r="T669" s="73">
        <v>31.255001000000004</v>
      </c>
      <c r="U669" s="73">
        <v>1296.3</v>
      </c>
      <c r="V669" s="32">
        <f>T669/U669</f>
        <v>2.4110931883051766E-2</v>
      </c>
      <c r="W669" s="33">
        <v>57.7</v>
      </c>
      <c r="X669" s="91">
        <f>V669*W669</f>
        <v>1.3912007696520869</v>
      </c>
      <c r="Y669" s="91">
        <f>V669*60*1000</f>
        <v>1446.655912983106</v>
      </c>
      <c r="Z669" s="305">
        <f>Y669*W669/1000</f>
        <v>83.472046179125215</v>
      </c>
    </row>
    <row r="670" spans="1:26" ht="12.75" customHeight="1" x14ac:dyDescent="0.2">
      <c r="A670" s="303"/>
      <c r="B670" s="65">
        <v>665</v>
      </c>
      <c r="C670" s="20" t="s">
        <v>1080</v>
      </c>
      <c r="D670" s="19" t="s">
        <v>1081</v>
      </c>
      <c r="E670" s="139">
        <v>-5.4</v>
      </c>
      <c r="F670" s="129">
        <v>1.6788000000000001E-2</v>
      </c>
      <c r="G670" s="130">
        <f>F670*W670</f>
        <v>1.323011916</v>
      </c>
      <c r="H670" s="140">
        <v>655.20000000000005</v>
      </c>
      <c r="I670" s="52" t="s">
        <v>1106</v>
      </c>
      <c r="J670" s="44" t="s">
        <v>47</v>
      </c>
      <c r="K670" s="53">
        <v>9</v>
      </c>
      <c r="L670" s="51">
        <v>1961</v>
      </c>
      <c r="M670" s="73">
        <f>N670+O670+P670+Q670+R670</f>
        <v>12.248667999999999</v>
      </c>
      <c r="N670" s="83">
        <v>0.51953000000000005</v>
      </c>
      <c r="O670" s="83">
        <v>1.840662</v>
      </c>
      <c r="P670" s="83">
        <v>9.2759999999999995E-3</v>
      </c>
      <c r="Q670" s="73">
        <v>0</v>
      </c>
      <c r="R670" s="83">
        <v>9.8791999999999991</v>
      </c>
      <c r="S670" s="83">
        <v>535.82000000000005</v>
      </c>
      <c r="T670" s="83">
        <v>9.8791999999999991</v>
      </c>
      <c r="U670" s="83">
        <v>409.14</v>
      </c>
      <c r="V670" s="32">
        <f>T670/U670</f>
        <v>2.4146258004595002E-2</v>
      </c>
      <c r="W670" s="33">
        <v>78.807000000000002</v>
      </c>
      <c r="X670" s="91">
        <f>V670*W670</f>
        <v>1.9028941545681184</v>
      </c>
      <c r="Y670" s="91">
        <f>V670*60*1000</f>
        <v>1448.7754802756999</v>
      </c>
      <c r="Z670" s="305">
        <f>Y670*W670/1000</f>
        <v>114.17364927408708</v>
      </c>
    </row>
    <row r="671" spans="1:26" ht="12.75" customHeight="1" x14ac:dyDescent="0.2">
      <c r="A671" s="303"/>
      <c r="B671" s="51">
        <v>666</v>
      </c>
      <c r="C671" s="20" t="s">
        <v>772</v>
      </c>
      <c r="D671" s="19" t="s">
        <v>773</v>
      </c>
      <c r="E671" s="21">
        <v>-6.6</v>
      </c>
      <c r="F671" s="129">
        <v>1.9578000000000002E-2</v>
      </c>
      <c r="G671" s="130">
        <v>1.1778999999999999</v>
      </c>
      <c r="H671" s="23">
        <v>688.8</v>
      </c>
      <c r="I671" s="44" t="s">
        <v>802</v>
      </c>
      <c r="J671" s="44" t="s">
        <v>47</v>
      </c>
      <c r="K671" s="51">
        <v>8</v>
      </c>
      <c r="L671" s="51">
        <v>1955</v>
      </c>
      <c r="M671" s="73">
        <v>11.710001</v>
      </c>
      <c r="N671" s="73">
        <v>0.31446000000000002</v>
      </c>
      <c r="O671" s="73">
        <v>0.08</v>
      </c>
      <c r="P671" s="73">
        <v>4.2540000000000001E-2</v>
      </c>
      <c r="Q671" s="73">
        <v>11.273001000000001</v>
      </c>
      <c r="R671" s="73">
        <v>0</v>
      </c>
      <c r="S671" s="73">
        <v>466.28</v>
      </c>
      <c r="T671" s="73">
        <v>11.273001000000001</v>
      </c>
      <c r="U671" s="73">
        <v>466.28</v>
      </c>
      <c r="V671" s="32">
        <f>T671/U671</f>
        <v>2.4176462640473538E-2</v>
      </c>
      <c r="W671" s="33">
        <v>60.167999999999999</v>
      </c>
      <c r="X671" s="91">
        <f>V671*W671</f>
        <v>1.4546494041520117</v>
      </c>
      <c r="Y671" s="91">
        <f>V671*60*1000</f>
        <v>1450.5877584284124</v>
      </c>
      <c r="Z671" s="305">
        <f>Y671*W671/1000</f>
        <v>87.278964249120719</v>
      </c>
    </row>
    <row r="672" spans="1:26" ht="12.75" customHeight="1" x14ac:dyDescent="0.2">
      <c r="A672" s="303"/>
      <c r="B672" s="19">
        <v>667</v>
      </c>
      <c r="C672" s="20" t="s">
        <v>1080</v>
      </c>
      <c r="D672" s="19" t="s">
        <v>1081</v>
      </c>
      <c r="E672" s="139">
        <v>-5.4</v>
      </c>
      <c r="F672" s="129">
        <v>1.6788000000000001E-2</v>
      </c>
      <c r="G672" s="130">
        <f>F672*W672</f>
        <v>1.323011916</v>
      </c>
      <c r="H672" s="140">
        <v>655.20000000000005</v>
      </c>
      <c r="I672" s="52" t="s">
        <v>1107</v>
      </c>
      <c r="J672" s="44" t="s">
        <v>47</v>
      </c>
      <c r="K672" s="53">
        <v>44</v>
      </c>
      <c r="L672" s="51">
        <v>1978</v>
      </c>
      <c r="M672" s="73">
        <f>N672+O672+P672+Q672+R672</f>
        <v>47.121502999999997</v>
      </c>
      <c r="N672" s="83">
        <v>3.9168620000000001</v>
      </c>
      <c r="O672" s="83">
        <v>0</v>
      </c>
      <c r="P672" s="83">
        <v>-0.124337</v>
      </c>
      <c r="Q672" s="73">
        <v>0</v>
      </c>
      <c r="R672" s="83">
        <v>43.328977999999999</v>
      </c>
      <c r="S672" s="83">
        <v>1874.57</v>
      </c>
      <c r="T672" s="83">
        <v>43.328977999999999</v>
      </c>
      <c r="U672" s="83">
        <v>1788.5</v>
      </c>
      <c r="V672" s="32">
        <f>T672/U672</f>
        <v>2.4226434442270059E-2</v>
      </c>
      <c r="W672" s="33">
        <v>78.807000000000002</v>
      </c>
      <c r="X672" s="91">
        <f>V672*W672</f>
        <v>1.9092126190919765</v>
      </c>
      <c r="Y672" s="91">
        <f>V672*60*1000</f>
        <v>1453.5860665362036</v>
      </c>
      <c r="Z672" s="305">
        <f>Y672*W672/1000</f>
        <v>114.5527571455186</v>
      </c>
    </row>
    <row r="673" spans="1:26" ht="12.75" customHeight="1" x14ac:dyDescent="0.2">
      <c r="A673" s="303"/>
      <c r="B673" s="19">
        <v>668</v>
      </c>
      <c r="C673" s="131" t="s">
        <v>729</v>
      </c>
      <c r="D673" s="132" t="s">
        <v>730</v>
      </c>
      <c r="E673" s="80">
        <v>-6.2</v>
      </c>
      <c r="F673" s="133">
        <v>1.8950000000000002E-2</v>
      </c>
      <c r="G673" s="138">
        <v>1.19</v>
      </c>
      <c r="H673" s="135">
        <v>677.6</v>
      </c>
      <c r="I673" s="131" t="s">
        <v>760</v>
      </c>
      <c r="J673" s="132" t="s">
        <v>47</v>
      </c>
      <c r="K673" s="132">
        <v>15</v>
      </c>
      <c r="L673" s="132">
        <v>1992</v>
      </c>
      <c r="M673" s="68">
        <v>25.06</v>
      </c>
      <c r="N673" s="68">
        <v>1.83158</v>
      </c>
      <c r="O673" s="68">
        <v>2.1471170000000002</v>
      </c>
      <c r="P673" s="68">
        <v>0.106419</v>
      </c>
      <c r="Q673" s="68">
        <v>0</v>
      </c>
      <c r="R673" s="68">
        <v>20.974879999999999</v>
      </c>
      <c r="S673" s="136">
        <v>861.65</v>
      </c>
      <c r="T673" s="68">
        <v>20.974879999999999</v>
      </c>
      <c r="U673" s="136">
        <v>861.65</v>
      </c>
      <c r="V673" s="48">
        <v>2.4342691347995125E-2</v>
      </c>
      <c r="W673" s="66">
        <v>62.783999999999999</v>
      </c>
      <c r="X673" s="89">
        <v>1.5283315335925258</v>
      </c>
      <c r="Y673" s="89">
        <v>1460.5614808797077</v>
      </c>
      <c r="Z673" s="304">
        <v>91.699892015551569</v>
      </c>
    </row>
    <row r="674" spans="1:26" ht="12.75" customHeight="1" x14ac:dyDescent="0.2">
      <c r="A674" s="303"/>
      <c r="B674" s="65">
        <v>669</v>
      </c>
      <c r="C674" s="131" t="s">
        <v>147</v>
      </c>
      <c r="D674" s="132" t="s">
        <v>148</v>
      </c>
      <c r="E674" s="80">
        <v>-4.7</v>
      </c>
      <c r="F674" s="133">
        <v>1.8579999999999999E-2</v>
      </c>
      <c r="G674" s="134">
        <v>1.0646339999999999</v>
      </c>
      <c r="H674" s="135">
        <v>635.6</v>
      </c>
      <c r="I674" s="42" t="s">
        <v>169</v>
      </c>
      <c r="J674" s="42"/>
      <c r="K674" s="65">
        <v>645</v>
      </c>
      <c r="L674" s="65">
        <v>1965</v>
      </c>
      <c r="M674" s="68">
        <v>82.281999999999996</v>
      </c>
      <c r="N674" s="68">
        <v>6.8667999999999996</v>
      </c>
      <c r="O674" s="68">
        <v>0.68</v>
      </c>
      <c r="P674" s="68">
        <v>1.3057000000000001</v>
      </c>
      <c r="Q674" s="68">
        <v>0</v>
      </c>
      <c r="R674" s="68">
        <v>73.429500000000004</v>
      </c>
      <c r="S674" s="68">
        <v>3014.4</v>
      </c>
      <c r="T674" s="68">
        <v>67.866699999999994</v>
      </c>
      <c r="U674" s="68">
        <v>2786.04</v>
      </c>
      <c r="V674" s="48">
        <v>2.4359556933855938E-2</v>
      </c>
      <c r="W674" s="66">
        <v>57.3</v>
      </c>
      <c r="X674" s="89">
        <v>1.3958026123099452</v>
      </c>
      <c r="Y674" s="89">
        <v>1461.5734160313564</v>
      </c>
      <c r="Z674" s="304">
        <v>83.74815673859672</v>
      </c>
    </row>
    <row r="675" spans="1:26" ht="12.75" customHeight="1" x14ac:dyDescent="0.2">
      <c r="A675" s="303"/>
      <c r="B675" s="51">
        <v>670</v>
      </c>
      <c r="C675" s="20" t="s">
        <v>1080</v>
      </c>
      <c r="D675" s="19" t="s">
        <v>1081</v>
      </c>
      <c r="E675" s="139">
        <v>-5.4</v>
      </c>
      <c r="F675" s="129">
        <v>1.6788000000000001E-2</v>
      </c>
      <c r="G675" s="130">
        <f>F675*W675</f>
        <v>1.323011916</v>
      </c>
      <c r="H675" s="140">
        <v>655.20000000000005</v>
      </c>
      <c r="I675" s="52" t="s">
        <v>1108</v>
      </c>
      <c r="J675" s="44" t="s">
        <v>47</v>
      </c>
      <c r="K675" s="53">
        <v>12</v>
      </c>
      <c r="L675" s="51">
        <v>1968</v>
      </c>
      <c r="M675" s="73">
        <f>N675+O675+P675+Q675+R675</f>
        <v>12.564244000000002</v>
      </c>
      <c r="N675" s="83">
        <v>0</v>
      </c>
      <c r="O675" s="83">
        <v>0</v>
      </c>
      <c r="P675" s="83">
        <v>0</v>
      </c>
      <c r="Q675" s="73">
        <v>0</v>
      </c>
      <c r="R675" s="83">
        <v>12.564244000000002</v>
      </c>
      <c r="S675" s="83">
        <v>962.12</v>
      </c>
      <c r="T675" s="83">
        <v>12.564244000000002</v>
      </c>
      <c r="U675" s="83">
        <v>514.91</v>
      </c>
      <c r="V675" s="32">
        <f>T675/U675</f>
        <v>2.4400854518265333E-2</v>
      </c>
      <c r="W675" s="33">
        <v>78.807000000000002</v>
      </c>
      <c r="X675" s="91">
        <f>V675*W675</f>
        <v>1.9229581420209361</v>
      </c>
      <c r="Y675" s="91">
        <f>V675*60*1000</f>
        <v>1464.0512710959199</v>
      </c>
      <c r="Z675" s="305">
        <f>Y675*W675/1000</f>
        <v>115.37748852125617</v>
      </c>
    </row>
    <row r="676" spans="1:26" ht="12.75" customHeight="1" x14ac:dyDescent="0.2">
      <c r="A676" s="303"/>
      <c r="B676" s="19">
        <v>671</v>
      </c>
      <c r="C676" s="20" t="s">
        <v>364</v>
      </c>
      <c r="D676" s="19" t="s">
        <v>365</v>
      </c>
      <c r="E676" s="21">
        <v>-5.52</v>
      </c>
      <c r="F676" s="129">
        <v>1.7000000000000001E-2</v>
      </c>
      <c r="G676" s="130">
        <v>0.98099999999999998</v>
      </c>
      <c r="H676" s="23">
        <v>658.56</v>
      </c>
      <c r="I676" s="44" t="s">
        <v>394</v>
      </c>
      <c r="J676" s="44" t="s">
        <v>47</v>
      </c>
      <c r="K676" s="51">
        <v>45</v>
      </c>
      <c r="L676" s="51" t="s">
        <v>58</v>
      </c>
      <c r="M676" s="73">
        <f>N676+O676+P676+Q676+R676</f>
        <v>69.339004000000003</v>
      </c>
      <c r="N676" s="73">
        <v>3.774</v>
      </c>
      <c r="O676" s="73">
        <v>8.369192</v>
      </c>
      <c r="P676" s="73">
        <v>0.30599999999999999</v>
      </c>
      <c r="Q676" s="73">
        <v>0</v>
      </c>
      <c r="R676" s="73">
        <v>56.889812000000006</v>
      </c>
      <c r="S676" s="73">
        <v>2327.94</v>
      </c>
      <c r="T676" s="73">
        <v>56.889812000000006</v>
      </c>
      <c r="U676" s="73">
        <v>2327.94</v>
      </c>
      <c r="V676" s="32">
        <f>T676/U676</f>
        <v>2.4437834308444376E-2</v>
      </c>
      <c r="W676" s="33">
        <v>57.7</v>
      </c>
      <c r="X676" s="91">
        <f>V676*W676</f>
        <v>1.4100630395972407</v>
      </c>
      <c r="Y676" s="91">
        <f>V676*60*1000</f>
        <v>1466.2700585066625</v>
      </c>
      <c r="Z676" s="305">
        <f>Y676*W676/1000</f>
        <v>84.603782375834427</v>
      </c>
    </row>
    <row r="677" spans="1:26" ht="12.75" customHeight="1" x14ac:dyDescent="0.2">
      <c r="A677" s="303"/>
      <c r="B677" s="19">
        <v>672</v>
      </c>
      <c r="C677" s="20" t="s">
        <v>520</v>
      </c>
      <c r="D677" s="19" t="s">
        <v>521</v>
      </c>
      <c r="E677" s="139">
        <v>-5</v>
      </c>
      <c r="F677" s="129">
        <v>2.1100000000000001E-2</v>
      </c>
      <c r="G677" s="130">
        <f>F677*W677</f>
        <v>1.11619</v>
      </c>
      <c r="H677" s="140">
        <v>644</v>
      </c>
      <c r="I677" s="44" t="s">
        <v>551</v>
      </c>
      <c r="J677" s="44" t="s">
        <v>536</v>
      </c>
      <c r="K677" s="51">
        <v>36</v>
      </c>
      <c r="L677" s="51">
        <v>1984</v>
      </c>
      <c r="M677" s="73">
        <v>64.912000000000006</v>
      </c>
      <c r="N677" s="73">
        <v>7.5439999999999996</v>
      </c>
      <c r="O677" s="73">
        <v>9.4</v>
      </c>
      <c r="P677" s="73">
        <v>-4.4130000000000003</v>
      </c>
      <c r="Q677" s="73"/>
      <c r="R677" s="73">
        <v>52.381999999999998</v>
      </c>
      <c r="S677" s="73">
        <v>2136.38</v>
      </c>
      <c r="T677" s="73">
        <v>52.381999999999998</v>
      </c>
      <c r="U677" s="73">
        <v>2136.38</v>
      </c>
      <c r="V677" s="32">
        <f>T677/U677</f>
        <v>2.451904623709265E-2</v>
      </c>
      <c r="W677" s="33">
        <v>52.9</v>
      </c>
      <c r="X677" s="91">
        <f>V677*W677</f>
        <v>1.2970575459422011</v>
      </c>
      <c r="Y677" s="91">
        <f>V677*60*1000</f>
        <v>1471.1427742255589</v>
      </c>
      <c r="Z677" s="305">
        <f>Y677*W677/1000</f>
        <v>77.823452756532063</v>
      </c>
    </row>
    <row r="678" spans="1:26" ht="12.75" customHeight="1" x14ac:dyDescent="0.2">
      <c r="A678" s="303"/>
      <c r="B678" s="65">
        <v>673</v>
      </c>
      <c r="C678" s="20" t="s">
        <v>189</v>
      </c>
      <c r="D678" s="19" t="s">
        <v>190</v>
      </c>
      <c r="E678" s="21">
        <v>-6.6</v>
      </c>
      <c r="F678" s="129">
        <v>1.9539999999999998E-2</v>
      </c>
      <c r="G678" s="130">
        <v>0.95</v>
      </c>
      <c r="H678" s="140">
        <v>688.8</v>
      </c>
      <c r="I678" s="44" t="s">
        <v>212</v>
      </c>
      <c r="J678" s="44" t="s">
        <v>47</v>
      </c>
      <c r="K678" s="51">
        <v>70</v>
      </c>
      <c r="L678" s="51">
        <v>1962</v>
      </c>
      <c r="M678" s="73">
        <v>80.007999999999996</v>
      </c>
      <c r="N678" s="73">
        <v>6.2729999999999997</v>
      </c>
      <c r="O678" s="73"/>
      <c r="P678" s="73">
        <v>-0.63800000000000001</v>
      </c>
      <c r="Q678" s="73"/>
      <c r="R678" s="73">
        <v>73.734999999999999</v>
      </c>
      <c r="S678" s="73">
        <v>3002.09</v>
      </c>
      <c r="T678" s="73">
        <v>73.734999999999999</v>
      </c>
      <c r="U678" s="73">
        <v>3002.09</v>
      </c>
      <c r="V678" s="32">
        <f>T678/U678</f>
        <v>2.4561222348430591E-2</v>
      </c>
      <c r="W678" s="33">
        <v>48.396000000000001</v>
      </c>
      <c r="X678" s="91">
        <f>V678*W678</f>
        <v>1.1886649167746468</v>
      </c>
      <c r="Y678" s="91">
        <f>V678*60*1000</f>
        <v>1473.6733409058354</v>
      </c>
      <c r="Z678" s="305">
        <f>Y678*W678/1000</f>
        <v>71.319895006478802</v>
      </c>
    </row>
    <row r="679" spans="1:26" ht="12.75" customHeight="1" x14ac:dyDescent="0.2">
      <c r="A679" s="303"/>
      <c r="B679" s="51">
        <v>674</v>
      </c>
      <c r="C679" s="20" t="s">
        <v>1080</v>
      </c>
      <c r="D679" s="19" t="s">
        <v>1081</v>
      </c>
      <c r="E679" s="139">
        <v>-5.4</v>
      </c>
      <c r="F679" s="129">
        <v>1.6788000000000001E-2</v>
      </c>
      <c r="G679" s="130">
        <f>F679*W679</f>
        <v>1.323011916</v>
      </c>
      <c r="H679" s="140">
        <v>655.20000000000005</v>
      </c>
      <c r="I679" s="52" t="s">
        <v>1109</v>
      </c>
      <c r="J679" s="44" t="s">
        <v>47</v>
      </c>
      <c r="K679" s="53">
        <v>20</v>
      </c>
      <c r="L679" s="51">
        <v>1978</v>
      </c>
      <c r="M679" s="73">
        <f>N679+O679+P679+Q679+R679</f>
        <v>31.006006000000003</v>
      </c>
      <c r="N679" s="83">
        <v>1.7592910000000002</v>
      </c>
      <c r="O679" s="83">
        <v>3.4256799999999998</v>
      </c>
      <c r="P679" s="83">
        <v>0</v>
      </c>
      <c r="Q679" s="73">
        <v>0</v>
      </c>
      <c r="R679" s="83">
        <v>25.821035000000002</v>
      </c>
      <c r="S679" s="83">
        <v>1051.0999999999999</v>
      </c>
      <c r="T679" s="83">
        <v>25.821035000000002</v>
      </c>
      <c r="U679" s="83">
        <v>1051.0999999999999</v>
      </c>
      <c r="V679" s="32">
        <f>T679/U679</f>
        <v>2.4565726381885648E-2</v>
      </c>
      <c r="W679" s="33">
        <v>78.807000000000002</v>
      </c>
      <c r="X679" s="91">
        <f>V679*W679</f>
        <v>1.9359511989772622</v>
      </c>
      <c r="Y679" s="91">
        <f>V679*60*1000</f>
        <v>1473.9435829131389</v>
      </c>
      <c r="Z679" s="305">
        <f>Y679*W679/1000</f>
        <v>116.15707193863574</v>
      </c>
    </row>
    <row r="680" spans="1:26" ht="12.75" customHeight="1" x14ac:dyDescent="0.2">
      <c r="A680" s="303"/>
      <c r="B680" s="19">
        <v>675</v>
      </c>
      <c r="C680" s="128" t="s">
        <v>813</v>
      </c>
      <c r="D680" s="19" t="s">
        <v>814</v>
      </c>
      <c r="E680" s="21">
        <v>-6.5</v>
      </c>
      <c r="F680" s="129">
        <v>2.14617E-2</v>
      </c>
      <c r="G680" s="130">
        <v>1.27</v>
      </c>
      <c r="H680" s="23">
        <v>686</v>
      </c>
      <c r="I680" s="70" t="s">
        <v>831</v>
      </c>
      <c r="J680" s="44" t="s">
        <v>47</v>
      </c>
      <c r="K680" s="71">
        <v>20</v>
      </c>
      <c r="L680" s="71">
        <v>1979</v>
      </c>
      <c r="M680" s="73">
        <f>SUM(N680+O680+P680+Q680+R680)</f>
        <v>31.799999999999997</v>
      </c>
      <c r="N680" s="73">
        <v>1.5</v>
      </c>
      <c r="O680" s="73">
        <v>3.8</v>
      </c>
      <c r="P680" s="73">
        <v>0.1</v>
      </c>
      <c r="Q680" s="73"/>
      <c r="R680" s="73">
        <v>26.4</v>
      </c>
      <c r="S680" s="81">
        <v>1072.6199999999999</v>
      </c>
      <c r="T680" s="73">
        <v>26.4</v>
      </c>
      <c r="U680" s="81">
        <v>1072.6199999999999</v>
      </c>
      <c r="V680" s="32">
        <f>T680/U680</f>
        <v>2.4612630754600885E-2</v>
      </c>
      <c r="W680" s="33">
        <v>59.405000000000001</v>
      </c>
      <c r="X680" s="91">
        <f>V680*W680</f>
        <v>1.4621133299770657</v>
      </c>
      <c r="Y680" s="91">
        <f>V680*60*1000</f>
        <v>1476.7578452760531</v>
      </c>
      <c r="Z680" s="305">
        <f>Y680*W680/1000</f>
        <v>87.726799798623929</v>
      </c>
    </row>
    <row r="681" spans="1:26" ht="12.75" customHeight="1" x14ac:dyDescent="0.2">
      <c r="A681" s="303"/>
      <c r="B681" s="19">
        <v>676</v>
      </c>
      <c r="C681" s="20" t="s">
        <v>520</v>
      </c>
      <c r="D681" s="19" t="s">
        <v>521</v>
      </c>
      <c r="E681" s="139">
        <v>-5</v>
      </c>
      <c r="F681" s="129">
        <v>2.1100000000000001E-2</v>
      </c>
      <c r="G681" s="130">
        <f>F681*W681</f>
        <v>1.11619</v>
      </c>
      <c r="H681" s="140">
        <v>644</v>
      </c>
      <c r="I681" s="44" t="s">
        <v>547</v>
      </c>
      <c r="J681" s="44" t="s">
        <v>536</v>
      </c>
      <c r="K681" s="51">
        <v>20</v>
      </c>
      <c r="L681" s="51">
        <v>1990</v>
      </c>
      <c r="M681" s="73">
        <v>33.619</v>
      </c>
      <c r="N681" s="73">
        <v>2.6819999999999999</v>
      </c>
      <c r="O681" s="73">
        <v>4.7939999999999996</v>
      </c>
      <c r="P681" s="73">
        <v>-0.23300000000000001</v>
      </c>
      <c r="Q681" s="73"/>
      <c r="R681" s="73">
        <v>26.376000000000001</v>
      </c>
      <c r="S681" s="73">
        <v>1069.95</v>
      </c>
      <c r="T681" s="73">
        <v>26.376000000000001</v>
      </c>
      <c r="U681" s="73">
        <v>1069.95</v>
      </c>
      <c r="V681" s="32">
        <f>T681/U681</f>
        <v>2.4651619234543669E-2</v>
      </c>
      <c r="W681" s="33">
        <v>52.9</v>
      </c>
      <c r="X681" s="91">
        <f>V681*W681</f>
        <v>1.30407065750736</v>
      </c>
      <c r="Y681" s="91">
        <f>V681*60*1000</f>
        <v>1479.09715407262</v>
      </c>
      <c r="Z681" s="305">
        <f>Y681*W681/1000</f>
        <v>78.244239450441597</v>
      </c>
    </row>
    <row r="682" spans="1:26" ht="12.75" customHeight="1" x14ac:dyDescent="0.2">
      <c r="A682" s="303"/>
      <c r="B682" s="65">
        <v>677</v>
      </c>
      <c r="C682" s="20" t="s">
        <v>555</v>
      </c>
      <c r="D682" s="19" t="s">
        <v>556</v>
      </c>
      <c r="E682" s="139">
        <v>-7.4</v>
      </c>
      <c r="F682" s="129">
        <v>1.443E-2</v>
      </c>
      <c r="G682" s="130">
        <v>0.98</v>
      </c>
      <c r="H682" s="140">
        <v>711.2</v>
      </c>
      <c r="I682" s="44" t="s">
        <v>564</v>
      </c>
      <c r="J682" s="44" t="s">
        <v>47</v>
      </c>
      <c r="K682" s="51">
        <v>20</v>
      </c>
      <c r="L682" s="51">
        <v>1985</v>
      </c>
      <c r="M682" s="73">
        <v>31.859000000000002</v>
      </c>
      <c r="N682" s="73">
        <v>1.105</v>
      </c>
      <c r="O682" s="73">
        <v>4.0389999999999997</v>
      </c>
      <c r="P682" s="73">
        <v>0.17</v>
      </c>
      <c r="Q682" s="73"/>
      <c r="R682" s="73">
        <v>26.545000000000002</v>
      </c>
      <c r="S682" s="73">
        <v>1076.53</v>
      </c>
      <c r="T682" s="73">
        <v>26.545000000000002</v>
      </c>
      <c r="U682" s="73">
        <v>1076.53</v>
      </c>
      <c r="V682" s="32">
        <f>T682/U682</f>
        <v>2.4657928715409699E-2</v>
      </c>
      <c r="W682" s="33">
        <v>67.900000000000006</v>
      </c>
      <c r="X682" s="91">
        <f>V682*W682</f>
        <v>1.6742733597763186</v>
      </c>
      <c r="Y682" s="91">
        <f>V682*60*1000</f>
        <v>1479.4757229245818</v>
      </c>
      <c r="Z682" s="305">
        <f>Y682*W682/1000</f>
        <v>100.45640158657912</v>
      </c>
    </row>
    <row r="683" spans="1:26" ht="12.75" customHeight="1" x14ac:dyDescent="0.2">
      <c r="A683" s="303"/>
      <c r="B683" s="51">
        <v>678</v>
      </c>
      <c r="C683" s="131" t="s">
        <v>1152</v>
      </c>
      <c r="D683" s="132" t="s">
        <v>482</v>
      </c>
      <c r="E683" s="136">
        <v>-7.1</v>
      </c>
      <c r="F683" s="155">
        <v>1.7106E-2</v>
      </c>
      <c r="G683" s="137">
        <v>1.6240265339999997</v>
      </c>
      <c r="H683" s="137">
        <v>702.8</v>
      </c>
      <c r="I683" s="42" t="s">
        <v>504</v>
      </c>
      <c r="J683" s="42" t="s">
        <v>47</v>
      </c>
      <c r="K683" s="65">
        <v>15</v>
      </c>
      <c r="L683" s="65">
        <v>1987</v>
      </c>
      <c r="M683" s="68">
        <v>13.823600000000001</v>
      </c>
      <c r="N683" s="68">
        <v>0.86699999999999999</v>
      </c>
      <c r="O683" s="68">
        <v>0.12330000000000001</v>
      </c>
      <c r="P683" s="68"/>
      <c r="Q683" s="68">
        <v>2.31</v>
      </c>
      <c r="R683" s="68">
        <v>10.52332</v>
      </c>
      <c r="S683" s="68">
        <v>635.79999999999995</v>
      </c>
      <c r="T683" s="68">
        <v>10.31</v>
      </c>
      <c r="U683" s="68">
        <v>418.09</v>
      </c>
      <c r="V683" s="48">
        <v>2.465976225214667E-2</v>
      </c>
      <c r="W683" s="66">
        <v>94.938999999999993</v>
      </c>
      <c r="X683" s="89">
        <v>2.3411731684565527</v>
      </c>
      <c r="Y683" s="89">
        <v>1479.5857351288003</v>
      </c>
      <c r="Z683" s="304">
        <v>140.47039010739314</v>
      </c>
    </row>
    <row r="684" spans="1:26" ht="12.75" customHeight="1" x14ac:dyDescent="0.2">
      <c r="A684" s="303"/>
      <c r="B684" s="19">
        <v>679</v>
      </c>
      <c r="C684" s="131" t="s">
        <v>105</v>
      </c>
      <c r="D684" s="132" t="s">
        <v>106</v>
      </c>
      <c r="E684" s="80">
        <v>-5.8</v>
      </c>
      <c r="F684" s="133">
        <v>0.02</v>
      </c>
      <c r="G684" s="134">
        <v>1.226</v>
      </c>
      <c r="H684" s="135">
        <v>666.4</v>
      </c>
      <c r="I684" s="42" t="s">
        <v>131</v>
      </c>
      <c r="J684" s="42"/>
      <c r="K684" s="65">
        <v>54</v>
      </c>
      <c r="L684" s="65">
        <v>1987</v>
      </c>
      <c r="M684" s="68">
        <v>68.38</v>
      </c>
      <c r="N684" s="68">
        <v>5.58005</v>
      </c>
      <c r="O684" s="68">
        <v>9.1330139999999993</v>
      </c>
      <c r="P684" s="68">
        <v>-0.123053</v>
      </c>
      <c r="Q684" s="68">
        <v>0</v>
      </c>
      <c r="R684" s="68">
        <v>53.79</v>
      </c>
      <c r="S684" s="68">
        <v>2179.62</v>
      </c>
      <c r="T684" s="68">
        <v>53.79</v>
      </c>
      <c r="U684" s="68">
        <v>2179.62</v>
      </c>
      <c r="V684" s="48">
        <v>2.4678613703306082E-2</v>
      </c>
      <c r="W684" s="66">
        <v>61.3</v>
      </c>
      <c r="X684" s="89">
        <v>1.5127990200126629</v>
      </c>
      <c r="Y684" s="89">
        <v>1480.716822198365</v>
      </c>
      <c r="Z684" s="304">
        <v>90.767941200759765</v>
      </c>
    </row>
    <row r="685" spans="1:26" ht="12.75" customHeight="1" x14ac:dyDescent="0.2">
      <c r="A685" s="303"/>
      <c r="B685" s="19">
        <v>680</v>
      </c>
      <c r="C685" s="20" t="s">
        <v>1080</v>
      </c>
      <c r="D685" s="19" t="s">
        <v>1081</v>
      </c>
      <c r="E685" s="139">
        <v>-5.4</v>
      </c>
      <c r="F685" s="129">
        <v>1.6788000000000001E-2</v>
      </c>
      <c r="G685" s="130">
        <f>F685*W685</f>
        <v>1.323011916</v>
      </c>
      <c r="H685" s="140">
        <v>655.20000000000005</v>
      </c>
      <c r="I685" s="52" t="s">
        <v>1110</v>
      </c>
      <c r="J685" s="44" t="s">
        <v>47</v>
      </c>
      <c r="K685" s="53">
        <v>17</v>
      </c>
      <c r="L685" s="51">
        <v>1987</v>
      </c>
      <c r="M685" s="73">
        <f>N685+O685+P685+Q685+R685</f>
        <v>33.387861000000001</v>
      </c>
      <c r="N685" s="83">
        <v>1.914048</v>
      </c>
      <c r="O685" s="83">
        <v>4.2115119999999999</v>
      </c>
      <c r="P685" s="83">
        <v>-6.2748999999999999E-2</v>
      </c>
      <c r="Q685" s="73">
        <v>0</v>
      </c>
      <c r="R685" s="83">
        <v>27.325050000000001</v>
      </c>
      <c r="S685" s="83">
        <v>1174.6100000000001</v>
      </c>
      <c r="T685" s="83">
        <v>27.325050000000001</v>
      </c>
      <c r="U685" s="83">
        <v>1106.99</v>
      </c>
      <c r="V685" s="32">
        <f>T685/U685</f>
        <v>2.4684098320671369E-2</v>
      </c>
      <c r="W685" s="33">
        <v>78.807000000000002</v>
      </c>
      <c r="X685" s="91">
        <f>V685*W685</f>
        <v>1.9452797363571486</v>
      </c>
      <c r="Y685" s="91">
        <f>V685*60*1000</f>
        <v>1481.0458992402821</v>
      </c>
      <c r="Z685" s="305">
        <f>Y685*W685/1000</f>
        <v>116.71678418142891</v>
      </c>
    </row>
    <row r="686" spans="1:26" ht="12.75" customHeight="1" x14ac:dyDescent="0.2">
      <c r="A686" s="303"/>
      <c r="B686" s="65">
        <v>681</v>
      </c>
      <c r="C686" s="166" t="s">
        <v>38</v>
      </c>
      <c r="D686" s="167" t="s">
        <v>39</v>
      </c>
      <c r="E686" s="168">
        <v>-6.1142857142857103</v>
      </c>
      <c r="F686" s="169">
        <v>2.0580000000000001E-2</v>
      </c>
      <c r="G686" s="170">
        <v>1.04</v>
      </c>
      <c r="H686" s="165">
        <v>674.8</v>
      </c>
      <c r="I686" s="20" t="s">
        <v>90</v>
      </c>
      <c r="J686" s="20"/>
      <c r="K686" s="19">
        <v>47</v>
      </c>
      <c r="L686" s="19" t="s">
        <v>58</v>
      </c>
      <c r="M686" s="21">
        <v>52.774000000000001</v>
      </c>
      <c r="N686" s="21">
        <v>5.564883</v>
      </c>
      <c r="O686" s="21">
        <v>0</v>
      </c>
      <c r="P686" s="21">
        <v>0.75911499999999998</v>
      </c>
      <c r="Q686" s="21">
        <v>0</v>
      </c>
      <c r="R686" s="21">
        <v>46.45</v>
      </c>
      <c r="S686" s="21">
        <v>1879.63</v>
      </c>
      <c r="T686" s="21">
        <v>46.45</v>
      </c>
      <c r="U686" s="21">
        <v>1879.63</v>
      </c>
      <c r="V686" s="22">
        <v>2.471231040151519E-2</v>
      </c>
      <c r="W686" s="23">
        <v>50.6</v>
      </c>
      <c r="X686" s="23">
        <v>1.2504429063166687</v>
      </c>
      <c r="Y686" s="23">
        <v>1482.7386240909116</v>
      </c>
      <c r="Z686" s="308">
        <v>75.026574379000124</v>
      </c>
    </row>
    <row r="687" spans="1:26" ht="12.75" customHeight="1" x14ac:dyDescent="0.2">
      <c r="A687" s="303"/>
      <c r="B687" s="51">
        <v>682</v>
      </c>
      <c r="C687" s="20" t="s">
        <v>520</v>
      </c>
      <c r="D687" s="19" t="s">
        <v>521</v>
      </c>
      <c r="E687" s="139">
        <v>-5</v>
      </c>
      <c r="F687" s="129">
        <v>2.1100000000000001E-2</v>
      </c>
      <c r="G687" s="130">
        <f>F687*W687</f>
        <v>1.11619</v>
      </c>
      <c r="H687" s="140">
        <v>644</v>
      </c>
      <c r="I687" s="44" t="s">
        <v>548</v>
      </c>
      <c r="J687" s="44" t="s">
        <v>536</v>
      </c>
      <c r="K687" s="51">
        <v>20</v>
      </c>
      <c r="L687" s="51">
        <v>1990</v>
      </c>
      <c r="M687" s="73">
        <v>33.755000000000003</v>
      </c>
      <c r="N687" s="73">
        <v>2.1789999999999998</v>
      </c>
      <c r="O687" s="73">
        <v>4.3319999999999999</v>
      </c>
      <c r="P687" s="73">
        <v>4.3999999999999997E-2</v>
      </c>
      <c r="Q687" s="73"/>
      <c r="R687" s="73">
        <v>27.199000000000002</v>
      </c>
      <c r="S687" s="73">
        <v>1098.75</v>
      </c>
      <c r="T687" s="73">
        <v>27.199000000000002</v>
      </c>
      <c r="U687" s="73">
        <v>1098.75</v>
      </c>
      <c r="V687" s="32">
        <f>T687/U687</f>
        <v>2.4754493742889648E-2</v>
      </c>
      <c r="W687" s="33">
        <v>52.9</v>
      </c>
      <c r="X687" s="91">
        <f>V687*W687</f>
        <v>1.3095127189988625</v>
      </c>
      <c r="Y687" s="91">
        <f>V687*60*1000</f>
        <v>1485.2696245733789</v>
      </c>
      <c r="Z687" s="305">
        <f>Y687*W687/1000</f>
        <v>78.570763139931742</v>
      </c>
    </row>
    <row r="688" spans="1:26" ht="12.75" customHeight="1" x14ac:dyDescent="0.2">
      <c r="A688" s="303"/>
      <c r="B688" s="19">
        <v>683</v>
      </c>
      <c r="C688" s="131" t="s">
        <v>1153</v>
      </c>
      <c r="D688" s="132" t="s">
        <v>909</v>
      </c>
      <c r="E688" s="80">
        <v>-6.5</v>
      </c>
      <c r="F688" s="133">
        <v>1.8100000000000002E-2</v>
      </c>
      <c r="G688" s="134">
        <v>1.4280900000000003</v>
      </c>
      <c r="H688" s="137">
        <v>686</v>
      </c>
      <c r="I688" s="42" t="s">
        <v>930</v>
      </c>
      <c r="J688" s="42" t="s">
        <v>417</v>
      </c>
      <c r="K688" s="65">
        <v>42</v>
      </c>
      <c r="L688" s="65">
        <v>1980</v>
      </c>
      <c r="M688" s="68">
        <v>39.909999999999997</v>
      </c>
      <c r="N688" s="68">
        <v>2.72</v>
      </c>
      <c r="O688" s="68">
        <v>0.66</v>
      </c>
      <c r="P688" s="68">
        <v>-0.15</v>
      </c>
      <c r="Q688" s="68">
        <v>0</v>
      </c>
      <c r="R688" s="68">
        <v>36.68</v>
      </c>
      <c r="S688" s="68">
        <v>1964.49</v>
      </c>
      <c r="T688" s="68">
        <v>36.68</v>
      </c>
      <c r="U688" s="68">
        <v>1478.89</v>
      </c>
      <c r="V688" s="48">
        <v>2.4802385572963506E-2</v>
      </c>
      <c r="W688" s="66">
        <v>78.900000000000006</v>
      </c>
      <c r="X688" s="89">
        <v>1.9569082217068208</v>
      </c>
      <c r="Y688" s="89">
        <v>1488.1431343778104</v>
      </c>
      <c r="Z688" s="304">
        <v>117.41449330240924</v>
      </c>
    </row>
    <row r="689" spans="1:26" ht="12.75" customHeight="1" x14ac:dyDescent="0.2">
      <c r="A689" s="303"/>
      <c r="B689" s="19">
        <v>684</v>
      </c>
      <c r="C689" s="131" t="s">
        <v>105</v>
      </c>
      <c r="D689" s="132" t="s">
        <v>106</v>
      </c>
      <c r="E689" s="80">
        <v>-5.8</v>
      </c>
      <c r="F689" s="133">
        <v>0.02</v>
      </c>
      <c r="G689" s="134">
        <v>1.226</v>
      </c>
      <c r="H689" s="135">
        <v>666.4</v>
      </c>
      <c r="I689" s="42" t="s">
        <v>133</v>
      </c>
      <c r="J689" s="42"/>
      <c r="K689" s="65">
        <v>47</v>
      </c>
      <c r="L689" s="65">
        <v>1979</v>
      </c>
      <c r="M689" s="68">
        <v>92.19</v>
      </c>
      <c r="N689" s="68">
        <v>6.7000229999999998</v>
      </c>
      <c r="O689" s="68">
        <v>11.261996</v>
      </c>
      <c r="P689" s="68">
        <v>0</v>
      </c>
      <c r="Q689" s="68">
        <v>0</v>
      </c>
      <c r="R689" s="68">
        <v>73.889987000000005</v>
      </c>
      <c r="S689" s="68">
        <v>2974.87</v>
      </c>
      <c r="T689" s="68">
        <v>72.483904662260883</v>
      </c>
      <c r="U689" s="68">
        <v>2918.26</v>
      </c>
      <c r="V689" s="48">
        <v>2.4838055780588734E-2</v>
      </c>
      <c r="W689" s="66">
        <v>61.3</v>
      </c>
      <c r="X689" s="89">
        <v>1.5225728193500894</v>
      </c>
      <c r="Y689" s="89">
        <v>1490.283346835324</v>
      </c>
      <c r="Z689" s="304">
        <v>91.354369161005351</v>
      </c>
    </row>
    <row r="690" spans="1:26" ht="12.75" customHeight="1" x14ac:dyDescent="0.2">
      <c r="A690" s="303"/>
      <c r="B690" s="65">
        <v>685</v>
      </c>
      <c r="C690" s="20" t="s">
        <v>1150</v>
      </c>
      <c r="D690" s="19" t="s">
        <v>1151</v>
      </c>
      <c r="E690" s="164">
        <v>-5.8</v>
      </c>
      <c r="F690" s="146"/>
      <c r="G690" s="19"/>
      <c r="H690" s="165">
        <v>641.6</v>
      </c>
      <c r="I690" s="62" t="s">
        <v>1139</v>
      </c>
      <c r="J690" s="60"/>
      <c r="K690" s="60">
        <v>8</v>
      </c>
      <c r="L690" s="60">
        <v>1970</v>
      </c>
      <c r="M690" s="85">
        <v>10.7</v>
      </c>
      <c r="N690" s="85">
        <v>0</v>
      </c>
      <c r="O690" s="85">
        <v>0</v>
      </c>
      <c r="P690" s="85"/>
      <c r="Q690" s="85"/>
      <c r="R690" s="85">
        <v>10.269</v>
      </c>
      <c r="S690" s="85">
        <v>412.7</v>
      </c>
      <c r="T690" s="85">
        <v>10.269</v>
      </c>
      <c r="U690" s="85">
        <v>412.7</v>
      </c>
      <c r="V690" s="61">
        <v>2.4882481221226074E-2</v>
      </c>
      <c r="W690" s="94">
        <v>73.099999999999994</v>
      </c>
      <c r="X690" s="94">
        <v>1.8189093772716258</v>
      </c>
      <c r="Y690" s="94">
        <v>1492.9488732735645</v>
      </c>
      <c r="Z690" s="307">
        <v>109.13456263629756</v>
      </c>
    </row>
    <row r="691" spans="1:26" ht="12.75" customHeight="1" x14ac:dyDescent="0.2">
      <c r="A691" s="303"/>
      <c r="B691" s="51">
        <v>686</v>
      </c>
      <c r="C691" s="131" t="s">
        <v>105</v>
      </c>
      <c r="D691" s="132" t="s">
        <v>106</v>
      </c>
      <c r="E691" s="80">
        <v>-5.8</v>
      </c>
      <c r="F691" s="133">
        <v>0.02</v>
      </c>
      <c r="G691" s="134">
        <v>1.226</v>
      </c>
      <c r="H691" s="135">
        <v>666.4</v>
      </c>
      <c r="I691" s="42" t="s">
        <v>127</v>
      </c>
      <c r="J691" s="42"/>
      <c r="K691" s="65">
        <v>108</v>
      </c>
      <c r="L691" s="65">
        <v>1968</v>
      </c>
      <c r="M691" s="68">
        <v>90.72</v>
      </c>
      <c r="N691" s="68">
        <v>7.526376</v>
      </c>
      <c r="O691" s="68">
        <v>19.423635999999998</v>
      </c>
      <c r="P691" s="68">
        <v>0</v>
      </c>
      <c r="Q691" s="68">
        <v>0</v>
      </c>
      <c r="R691" s="68">
        <v>63.770001000000001</v>
      </c>
      <c r="S691" s="68">
        <v>2559.3200000000002</v>
      </c>
      <c r="T691" s="68">
        <v>63.770000999999993</v>
      </c>
      <c r="U691" s="68">
        <v>2559.3200000000002</v>
      </c>
      <c r="V691" s="48">
        <v>2.4916775159026613E-2</v>
      </c>
      <c r="W691" s="66">
        <v>61.3</v>
      </c>
      <c r="X691" s="89">
        <v>1.5273983172483314</v>
      </c>
      <c r="Y691" s="89">
        <v>1495.0065095415966</v>
      </c>
      <c r="Z691" s="304">
        <v>91.64389903489986</v>
      </c>
    </row>
    <row r="692" spans="1:26" ht="12.75" customHeight="1" x14ac:dyDescent="0.2">
      <c r="A692" s="303"/>
      <c r="B692" s="19">
        <v>687</v>
      </c>
      <c r="C692" s="128" t="s">
        <v>813</v>
      </c>
      <c r="D692" s="19" t="s">
        <v>814</v>
      </c>
      <c r="E692" s="21">
        <v>-6.5</v>
      </c>
      <c r="F692" s="129">
        <v>2.14617E-2</v>
      </c>
      <c r="G692" s="130">
        <v>1.27</v>
      </c>
      <c r="H692" s="23">
        <v>686</v>
      </c>
      <c r="I692" s="70" t="s">
        <v>829</v>
      </c>
      <c r="J692" s="44" t="s">
        <v>47</v>
      </c>
      <c r="K692" s="71">
        <v>40</v>
      </c>
      <c r="L692" s="71">
        <v>1980</v>
      </c>
      <c r="M692" s="73">
        <f>SUM(N692+O692+P692+Q692+R692)</f>
        <v>65.2</v>
      </c>
      <c r="N692" s="73">
        <v>3.8</v>
      </c>
      <c r="O692" s="73">
        <v>6.8</v>
      </c>
      <c r="P692" s="73">
        <v>-0.6</v>
      </c>
      <c r="Q692" s="73"/>
      <c r="R692" s="73">
        <v>55.2</v>
      </c>
      <c r="S692" s="81">
        <v>2208.7600000000002</v>
      </c>
      <c r="T692" s="73">
        <v>55.2</v>
      </c>
      <c r="U692" s="81">
        <v>2208.8000000000002</v>
      </c>
      <c r="V692" s="32">
        <f>T692/U692</f>
        <v>2.4990945309670408E-2</v>
      </c>
      <c r="W692" s="33">
        <v>59.405000000000001</v>
      </c>
      <c r="X692" s="91">
        <f>V692*W692</f>
        <v>1.4845871061209706</v>
      </c>
      <c r="Y692" s="91">
        <f>V692*60*1000</f>
        <v>1499.4567185802246</v>
      </c>
      <c r="Z692" s="305">
        <f>Y692*W692/1000</f>
        <v>89.075226367258253</v>
      </c>
    </row>
    <row r="693" spans="1:26" ht="12.75" customHeight="1" x14ac:dyDescent="0.2">
      <c r="A693" s="303"/>
      <c r="B693" s="19">
        <v>688</v>
      </c>
      <c r="C693" s="131" t="s">
        <v>1153</v>
      </c>
      <c r="D693" s="132" t="s">
        <v>909</v>
      </c>
      <c r="E693" s="80">
        <v>-6.5</v>
      </c>
      <c r="F693" s="133">
        <v>1.8100000000000002E-2</v>
      </c>
      <c r="G693" s="134">
        <v>1.4280900000000003</v>
      </c>
      <c r="H693" s="137">
        <v>686</v>
      </c>
      <c r="I693" s="42" t="s">
        <v>931</v>
      </c>
      <c r="J693" s="42" t="s">
        <v>417</v>
      </c>
      <c r="K693" s="65">
        <v>44</v>
      </c>
      <c r="L693" s="65">
        <v>1984</v>
      </c>
      <c r="M693" s="68">
        <v>42.78</v>
      </c>
      <c r="N693" s="68">
        <v>2.92</v>
      </c>
      <c r="O693" s="68">
        <v>0.71</v>
      </c>
      <c r="P693" s="68">
        <v>0.04</v>
      </c>
      <c r="Q693" s="68">
        <v>0</v>
      </c>
      <c r="R693" s="68">
        <v>39.11</v>
      </c>
      <c r="S693" s="68">
        <v>1779.77</v>
      </c>
      <c r="T693" s="68">
        <v>39.11</v>
      </c>
      <c r="U693" s="68">
        <v>1563.5</v>
      </c>
      <c r="V693" s="48">
        <v>2.5014390789894467E-2</v>
      </c>
      <c r="W693" s="66">
        <v>78.900000000000006</v>
      </c>
      <c r="X693" s="89">
        <v>1.9736354333226735</v>
      </c>
      <c r="Y693" s="89">
        <v>1500.8634473936679</v>
      </c>
      <c r="Z693" s="304">
        <v>118.4181259993604</v>
      </c>
    </row>
    <row r="694" spans="1:26" ht="12.75" customHeight="1" x14ac:dyDescent="0.2">
      <c r="A694" s="303"/>
      <c r="B694" s="65">
        <v>689</v>
      </c>
      <c r="C694" s="20" t="s">
        <v>364</v>
      </c>
      <c r="D694" s="19" t="s">
        <v>365</v>
      </c>
      <c r="E694" s="21">
        <v>-5.52</v>
      </c>
      <c r="F694" s="129">
        <v>1.7000000000000001E-2</v>
      </c>
      <c r="G694" s="130">
        <v>0.98099999999999998</v>
      </c>
      <c r="H694" s="23">
        <v>658.56</v>
      </c>
      <c r="I694" s="44" t="s">
        <v>395</v>
      </c>
      <c r="J694" s="44" t="s">
        <v>47</v>
      </c>
      <c r="K694" s="51">
        <v>27</v>
      </c>
      <c r="L694" s="51" t="s">
        <v>58</v>
      </c>
      <c r="M694" s="73">
        <f>N694+O694+P694+Q694+R694</f>
        <v>34.795999000000002</v>
      </c>
      <c r="N694" s="73">
        <v>0.51</v>
      </c>
      <c r="O694" s="73">
        <v>0.27</v>
      </c>
      <c r="P694" s="73">
        <v>-0.20399999999999999</v>
      </c>
      <c r="Q694" s="73">
        <v>0</v>
      </c>
      <c r="R694" s="73">
        <v>34.219999000000001</v>
      </c>
      <c r="S694" s="73">
        <v>1364.56</v>
      </c>
      <c r="T694" s="73">
        <v>34.219999000000001</v>
      </c>
      <c r="U694" s="73">
        <v>1364.56</v>
      </c>
      <c r="V694" s="32">
        <f>T694/U694</f>
        <v>2.5077679984756993E-2</v>
      </c>
      <c r="W694" s="33">
        <v>57.7</v>
      </c>
      <c r="X694" s="91">
        <f>V694*W694</f>
        <v>1.4469821351204786</v>
      </c>
      <c r="Y694" s="91">
        <f>V694*60*1000</f>
        <v>1504.6607990854195</v>
      </c>
      <c r="Z694" s="305">
        <f>Y694*W694/1000</f>
        <v>86.818928107228714</v>
      </c>
    </row>
    <row r="695" spans="1:26" ht="12.75" customHeight="1" x14ac:dyDescent="0.2">
      <c r="A695" s="303"/>
      <c r="B695" s="51">
        <v>690</v>
      </c>
      <c r="C695" s="131" t="s">
        <v>1153</v>
      </c>
      <c r="D695" s="132" t="s">
        <v>909</v>
      </c>
      <c r="E695" s="80">
        <v>-6.5</v>
      </c>
      <c r="F695" s="133">
        <v>1.8100000000000002E-2</v>
      </c>
      <c r="G695" s="134">
        <v>1.4280900000000003</v>
      </c>
      <c r="H695" s="137">
        <v>686</v>
      </c>
      <c r="I695" s="42" t="s">
        <v>932</v>
      </c>
      <c r="J695" s="42" t="s">
        <v>417</v>
      </c>
      <c r="K695" s="65">
        <v>25</v>
      </c>
      <c r="L695" s="65">
        <v>1960</v>
      </c>
      <c r="M695" s="68">
        <v>28.49</v>
      </c>
      <c r="N695" s="68">
        <v>0</v>
      </c>
      <c r="O695" s="68">
        <v>0</v>
      </c>
      <c r="P695" s="68">
        <v>0</v>
      </c>
      <c r="Q695" s="68">
        <v>0</v>
      </c>
      <c r="R695" s="68">
        <v>28.49</v>
      </c>
      <c r="S695" s="68">
        <v>1135.55</v>
      </c>
      <c r="T695" s="68">
        <v>28.49</v>
      </c>
      <c r="U695" s="68">
        <v>1135.55</v>
      </c>
      <c r="V695" s="48">
        <v>2.5089163841310377E-2</v>
      </c>
      <c r="W695" s="66">
        <v>78.900000000000006</v>
      </c>
      <c r="X695" s="89">
        <v>1.9795350270793888</v>
      </c>
      <c r="Y695" s="89">
        <v>1505.3498304786226</v>
      </c>
      <c r="Z695" s="304">
        <v>118.77210162476334</v>
      </c>
    </row>
    <row r="696" spans="1:26" ht="12.75" customHeight="1" x14ac:dyDescent="0.2">
      <c r="A696" s="303"/>
      <c r="B696" s="19">
        <v>691</v>
      </c>
      <c r="C696" s="131" t="s">
        <v>687</v>
      </c>
      <c r="D696" s="132" t="s">
        <v>688</v>
      </c>
      <c r="E696" s="80">
        <v>-6.6</v>
      </c>
      <c r="F696" s="133">
        <v>1.7299999999999999E-2</v>
      </c>
      <c r="G696" s="134">
        <v>1.1383399999999999</v>
      </c>
      <c r="H696" s="135">
        <v>688.80000000000007</v>
      </c>
      <c r="I696" s="42" t="s">
        <v>715</v>
      </c>
      <c r="J696" s="42" t="s">
        <v>47</v>
      </c>
      <c r="K696" s="65">
        <v>6</v>
      </c>
      <c r="L696" s="65" t="s">
        <v>58</v>
      </c>
      <c r="M696" s="68">
        <v>5.3620000000000001</v>
      </c>
      <c r="N696" s="68">
        <v>0</v>
      </c>
      <c r="O696" s="68">
        <v>0</v>
      </c>
      <c r="P696" s="68">
        <v>0</v>
      </c>
      <c r="Q696" s="68">
        <v>0</v>
      </c>
      <c r="R696" s="68">
        <v>5.3620000000000001</v>
      </c>
      <c r="S696" s="68">
        <v>212.89</v>
      </c>
      <c r="T696" s="68">
        <v>5.3620000000000001</v>
      </c>
      <c r="U696" s="68">
        <v>212.89</v>
      </c>
      <c r="V696" s="48">
        <v>2.5186716144487767E-2</v>
      </c>
      <c r="W696" s="66">
        <v>65.8</v>
      </c>
      <c r="X696" s="89">
        <v>1.6572859223072949</v>
      </c>
      <c r="Y696" s="89">
        <v>1511.2029686692661</v>
      </c>
      <c r="Z696" s="304">
        <v>99.437155338437705</v>
      </c>
    </row>
    <row r="697" spans="1:26" ht="12.75" customHeight="1" x14ac:dyDescent="0.2">
      <c r="A697" s="303"/>
      <c r="B697" s="19">
        <v>692</v>
      </c>
      <c r="C697" s="131" t="s">
        <v>687</v>
      </c>
      <c r="D697" s="132" t="s">
        <v>688</v>
      </c>
      <c r="E697" s="80">
        <v>-6.6</v>
      </c>
      <c r="F697" s="133">
        <v>1.7299999999999999E-2</v>
      </c>
      <c r="G697" s="134">
        <v>1.1383399999999999</v>
      </c>
      <c r="H697" s="135">
        <v>688.80000000000007</v>
      </c>
      <c r="I697" s="42" t="s">
        <v>716</v>
      </c>
      <c r="J697" s="42" t="s">
        <v>47</v>
      </c>
      <c r="K697" s="65">
        <v>8</v>
      </c>
      <c r="L697" s="65" t="s">
        <v>58</v>
      </c>
      <c r="M697" s="68">
        <v>11.03</v>
      </c>
      <c r="N697" s="68">
        <v>0.51</v>
      </c>
      <c r="O697" s="68">
        <v>0.08</v>
      </c>
      <c r="P697" s="68">
        <v>0</v>
      </c>
      <c r="Q697" s="68">
        <v>0</v>
      </c>
      <c r="R697" s="68">
        <v>10.44</v>
      </c>
      <c r="S697" s="68">
        <v>414.27</v>
      </c>
      <c r="T697" s="68">
        <v>10.44</v>
      </c>
      <c r="U697" s="68">
        <v>414.27</v>
      </c>
      <c r="V697" s="48">
        <v>2.5200955898327177E-2</v>
      </c>
      <c r="W697" s="66">
        <v>65.8</v>
      </c>
      <c r="X697" s="89">
        <v>1.6582228981099283</v>
      </c>
      <c r="Y697" s="89">
        <v>1512.0573538996307</v>
      </c>
      <c r="Z697" s="304">
        <v>99.493373886595705</v>
      </c>
    </row>
    <row r="698" spans="1:26" ht="12.75" customHeight="1" x14ac:dyDescent="0.2">
      <c r="A698" s="303"/>
      <c r="B698" s="65">
        <v>693</v>
      </c>
      <c r="C698" s="131" t="s">
        <v>147</v>
      </c>
      <c r="D698" s="132" t="s">
        <v>148</v>
      </c>
      <c r="E698" s="80">
        <v>-4.7</v>
      </c>
      <c r="F698" s="133">
        <v>1.8579999999999999E-2</v>
      </c>
      <c r="G698" s="134">
        <v>1.0646339999999999</v>
      </c>
      <c r="H698" s="135">
        <v>635.6</v>
      </c>
      <c r="I698" s="42" t="s">
        <v>170</v>
      </c>
      <c r="J698" s="42"/>
      <c r="K698" s="65">
        <v>69</v>
      </c>
      <c r="L698" s="65">
        <v>1962</v>
      </c>
      <c r="M698" s="68">
        <v>83.354900000000001</v>
      </c>
      <c r="N698" s="68">
        <v>6.6965000000000003</v>
      </c>
      <c r="O698" s="68">
        <v>0.7</v>
      </c>
      <c r="P698" s="68">
        <v>-0.77539999999999998</v>
      </c>
      <c r="Q698" s="68">
        <v>0</v>
      </c>
      <c r="R698" s="68">
        <v>76.733800000000002</v>
      </c>
      <c r="S698" s="68">
        <v>3044.36</v>
      </c>
      <c r="T698" s="68">
        <v>75.653300000000002</v>
      </c>
      <c r="U698" s="68">
        <v>3001.49</v>
      </c>
      <c r="V698" s="48">
        <v>2.5205248060130137E-2</v>
      </c>
      <c r="W698" s="66">
        <v>57.3</v>
      </c>
      <c r="X698" s="89">
        <v>1.4442607138454568</v>
      </c>
      <c r="Y698" s="89">
        <v>1512.3148836078083</v>
      </c>
      <c r="Z698" s="304">
        <v>86.655642830727402</v>
      </c>
    </row>
    <row r="699" spans="1:26" ht="12.75" customHeight="1" x14ac:dyDescent="0.2">
      <c r="A699" s="303"/>
      <c r="B699" s="51">
        <v>694</v>
      </c>
      <c r="C699" s="131" t="s">
        <v>1152</v>
      </c>
      <c r="D699" s="132" t="s">
        <v>482</v>
      </c>
      <c r="E699" s="136">
        <v>-7.1</v>
      </c>
      <c r="F699" s="155">
        <v>1.7106E-2</v>
      </c>
      <c r="G699" s="137">
        <v>1.6240265339999997</v>
      </c>
      <c r="H699" s="137">
        <v>702.8</v>
      </c>
      <c r="I699" s="42" t="s">
        <v>511</v>
      </c>
      <c r="J699" s="42" t="s">
        <v>47</v>
      </c>
      <c r="K699" s="65">
        <v>7</v>
      </c>
      <c r="L699" s="65">
        <v>1959</v>
      </c>
      <c r="M699" s="68">
        <v>14.481</v>
      </c>
      <c r="N699" s="68">
        <v>0.153</v>
      </c>
      <c r="O699" s="68">
        <v>1.9412</v>
      </c>
      <c r="P699" s="68"/>
      <c r="Q699" s="68">
        <v>2.2296</v>
      </c>
      <c r="R699" s="68">
        <v>10.1572</v>
      </c>
      <c r="S699" s="68">
        <v>639.6</v>
      </c>
      <c r="T699" s="68">
        <v>7.73</v>
      </c>
      <c r="U699" s="68">
        <v>305.76</v>
      </c>
      <c r="V699" s="48">
        <v>2.5281266352694926E-2</v>
      </c>
      <c r="W699" s="66">
        <v>94.938999999999993</v>
      </c>
      <c r="X699" s="89">
        <v>2.4001781462585035</v>
      </c>
      <c r="Y699" s="89">
        <v>1516.8759811616956</v>
      </c>
      <c r="Z699" s="304">
        <v>144.0106887755102</v>
      </c>
    </row>
    <row r="700" spans="1:26" ht="12.75" customHeight="1" x14ac:dyDescent="0.2">
      <c r="A700" s="303"/>
      <c r="B700" s="19">
        <v>695</v>
      </c>
      <c r="C700" s="131" t="s">
        <v>687</v>
      </c>
      <c r="D700" s="132" t="s">
        <v>688</v>
      </c>
      <c r="E700" s="80">
        <v>-6.6</v>
      </c>
      <c r="F700" s="133">
        <v>1.7299999999999999E-2</v>
      </c>
      <c r="G700" s="134">
        <v>1.1383399999999999</v>
      </c>
      <c r="H700" s="135">
        <v>688.80000000000007</v>
      </c>
      <c r="I700" s="42" t="s">
        <v>717</v>
      </c>
      <c r="J700" s="42" t="s">
        <v>47</v>
      </c>
      <c r="K700" s="65">
        <v>14</v>
      </c>
      <c r="L700" s="65" t="s">
        <v>58</v>
      </c>
      <c r="M700" s="68">
        <v>16.78</v>
      </c>
      <c r="N700" s="68">
        <v>0.56100000000000005</v>
      </c>
      <c r="O700" s="68">
        <v>0.13800000000000001</v>
      </c>
      <c r="P700" s="68">
        <v>0</v>
      </c>
      <c r="Q700" s="68">
        <v>0</v>
      </c>
      <c r="R700" s="68">
        <v>16.081</v>
      </c>
      <c r="S700" s="68">
        <v>635.91</v>
      </c>
      <c r="T700" s="68">
        <v>16.081</v>
      </c>
      <c r="U700" s="68">
        <v>635.91</v>
      </c>
      <c r="V700" s="48">
        <v>2.5288169709550095E-2</v>
      </c>
      <c r="W700" s="66">
        <v>65.8</v>
      </c>
      <c r="X700" s="89">
        <v>1.6639615668883962</v>
      </c>
      <c r="Y700" s="89">
        <v>1517.2901825730057</v>
      </c>
      <c r="Z700" s="304">
        <v>99.837694013303775</v>
      </c>
    </row>
    <row r="701" spans="1:26" ht="12.75" customHeight="1" x14ac:dyDescent="0.2">
      <c r="A701" s="303"/>
      <c r="B701" s="19">
        <v>696</v>
      </c>
      <c r="C701" s="20" t="s">
        <v>189</v>
      </c>
      <c r="D701" s="19" t="s">
        <v>190</v>
      </c>
      <c r="E701" s="139">
        <v>-6.6</v>
      </c>
      <c r="F701" s="129">
        <v>1.9539999999999998E-2</v>
      </c>
      <c r="G701" s="130">
        <v>0.95</v>
      </c>
      <c r="H701" s="140">
        <v>688.8</v>
      </c>
      <c r="I701" s="44" t="s">
        <v>213</v>
      </c>
      <c r="J701" s="44" t="s">
        <v>47</v>
      </c>
      <c r="K701" s="51">
        <v>33</v>
      </c>
      <c r="L701" s="51">
        <v>1954</v>
      </c>
      <c r="M701" s="73">
        <v>46.786999999999999</v>
      </c>
      <c r="N701" s="73">
        <v>3.1110000000000002</v>
      </c>
      <c r="O701" s="73"/>
      <c r="P701" s="73">
        <v>-0.30299999999999999</v>
      </c>
      <c r="Q701" s="73">
        <v>7.8620000000000001</v>
      </c>
      <c r="R701" s="73">
        <v>35.814</v>
      </c>
      <c r="S701" s="73">
        <v>1976.43</v>
      </c>
      <c r="T701" s="73">
        <v>42.494</v>
      </c>
      <c r="U701" s="73">
        <v>1679.35</v>
      </c>
      <c r="V701" s="32">
        <f>T701/U701</f>
        <v>2.5303837794384734E-2</v>
      </c>
      <c r="W701" s="33">
        <v>48.396000000000001</v>
      </c>
      <c r="X701" s="91">
        <f>V701*W701</f>
        <v>1.2246045338970437</v>
      </c>
      <c r="Y701" s="91">
        <f>V701*60*1000</f>
        <v>1518.2302676630841</v>
      </c>
      <c r="Z701" s="305">
        <f>Y701*W701/1000</f>
        <v>73.476272033822625</v>
      </c>
    </row>
    <row r="702" spans="1:26" ht="12.75" customHeight="1" x14ac:dyDescent="0.2">
      <c r="A702" s="303"/>
      <c r="B702" s="65">
        <v>697</v>
      </c>
      <c r="C702" s="131" t="s">
        <v>1153</v>
      </c>
      <c r="D702" s="132" t="s">
        <v>909</v>
      </c>
      <c r="E702" s="80">
        <v>-6.5</v>
      </c>
      <c r="F702" s="133">
        <v>1.8100000000000002E-2</v>
      </c>
      <c r="G702" s="134">
        <v>1.4280900000000003</v>
      </c>
      <c r="H702" s="137">
        <v>686</v>
      </c>
      <c r="I702" s="42" t="s">
        <v>933</v>
      </c>
      <c r="J702" s="42" t="s">
        <v>417</v>
      </c>
      <c r="K702" s="65">
        <v>32</v>
      </c>
      <c r="L702" s="65">
        <v>1963</v>
      </c>
      <c r="M702" s="68">
        <v>35.72</v>
      </c>
      <c r="N702" s="68">
        <v>0</v>
      </c>
      <c r="O702" s="68">
        <v>0</v>
      </c>
      <c r="P702" s="68">
        <v>0</v>
      </c>
      <c r="Q702" s="68">
        <v>0</v>
      </c>
      <c r="R702" s="68">
        <v>35.72</v>
      </c>
      <c r="S702" s="68">
        <v>1410.07</v>
      </c>
      <c r="T702" s="68">
        <v>35.72</v>
      </c>
      <c r="U702" s="68">
        <v>1410.07</v>
      </c>
      <c r="V702" s="48">
        <v>2.5332075712553279E-2</v>
      </c>
      <c r="W702" s="66">
        <v>78.900000000000006</v>
      </c>
      <c r="X702" s="89">
        <v>1.9987007737204538</v>
      </c>
      <c r="Y702" s="89">
        <v>1519.9245427531966</v>
      </c>
      <c r="Z702" s="304">
        <v>119.92204642322721</v>
      </c>
    </row>
    <row r="703" spans="1:26" ht="12.75" customHeight="1" x14ac:dyDescent="0.2">
      <c r="A703" s="303"/>
      <c r="B703" s="51">
        <v>698</v>
      </c>
      <c r="C703" s="20" t="s">
        <v>1080</v>
      </c>
      <c r="D703" s="19" t="s">
        <v>1081</v>
      </c>
      <c r="E703" s="139">
        <v>-5.4</v>
      </c>
      <c r="F703" s="129">
        <v>1.6788000000000001E-2</v>
      </c>
      <c r="G703" s="130">
        <f>F703*W703</f>
        <v>1.323011916</v>
      </c>
      <c r="H703" s="140">
        <v>655.20000000000005</v>
      </c>
      <c r="I703" s="52" t="s">
        <v>1111</v>
      </c>
      <c r="J703" s="44" t="s">
        <v>47</v>
      </c>
      <c r="K703" s="53">
        <v>24</v>
      </c>
      <c r="L703" s="51">
        <v>1962</v>
      </c>
      <c r="M703" s="73">
        <f>N703+O703+P703+Q703+R703</f>
        <v>29.405001000000002</v>
      </c>
      <c r="N703" s="83">
        <v>1.2691270000000001</v>
      </c>
      <c r="O703" s="83">
        <v>0</v>
      </c>
      <c r="P703" s="83">
        <v>0</v>
      </c>
      <c r="Q703" s="73">
        <v>0</v>
      </c>
      <c r="R703" s="83">
        <v>28.135874000000001</v>
      </c>
      <c r="S703" s="83">
        <v>1107.58</v>
      </c>
      <c r="T703" s="83">
        <v>28.135874000000001</v>
      </c>
      <c r="U703" s="83">
        <v>1107.58</v>
      </c>
      <c r="V703" s="32">
        <f>T703/U703</f>
        <v>2.540301738926308E-2</v>
      </c>
      <c r="W703" s="33">
        <v>78.807000000000002</v>
      </c>
      <c r="X703" s="91">
        <f>V703*W703</f>
        <v>2.0019355913956556</v>
      </c>
      <c r="Y703" s="91">
        <f>V703*60*1000</f>
        <v>1524.1810433557848</v>
      </c>
      <c r="Z703" s="305">
        <f>Y703*W703/1000</f>
        <v>120.11613548373934</v>
      </c>
    </row>
    <row r="704" spans="1:26" ht="12.75" customHeight="1" x14ac:dyDescent="0.2">
      <c r="A704" s="303"/>
      <c r="B704" s="19">
        <v>699</v>
      </c>
      <c r="C704" s="144" t="s">
        <v>231</v>
      </c>
      <c r="D704" s="145" t="s">
        <v>232</v>
      </c>
      <c r="E704" s="21">
        <v>-6.5</v>
      </c>
      <c r="F704" s="146">
        <v>1.771E-2</v>
      </c>
      <c r="G704" s="130">
        <f>F704*W704</f>
        <v>1.0218670000000001</v>
      </c>
      <c r="H704" s="140">
        <v>686</v>
      </c>
      <c r="I704" s="147" t="s">
        <v>263</v>
      </c>
      <c r="J704" s="148"/>
      <c r="K704" s="149">
        <v>59</v>
      </c>
      <c r="L704" s="150" t="s">
        <v>58</v>
      </c>
      <c r="M704" s="151">
        <v>68.633499999999998</v>
      </c>
      <c r="N704" s="151">
        <v>5.7</v>
      </c>
      <c r="O704" s="151">
        <v>0.37648999999999999</v>
      </c>
      <c r="P704" s="151"/>
      <c r="Q704" s="151">
        <v>11.260260000000001</v>
      </c>
      <c r="R704" s="73">
        <v>51.296749999999996</v>
      </c>
      <c r="S704" s="152">
        <v>2449.7199999999998</v>
      </c>
      <c r="T704" s="151">
        <v>61.37</v>
      </c>
      <c r="U704" s="152">
        <v>2403.11</v>
      </c>
      <c r="V704" s="153">
        <f>T704/U704</f>
        <v>2.5537740677705138E-2</v>
      </c>
      <c r="W704" s="33">
        <v>57.7</v>
      </c>
      <c r="X704" s="91">
        <f>V704*W704</f>
        <v>1.4735276371035866</v>
      </c>
      <c r="Y704" s="91">
        <f>V704*60*1000</f>
        <v>1532.2644406623083</v>
      </c>
      <c r="Z704" s="305">
        <f>Y704*W704/1000</f>
        <v>88.411658226215195</v>
      </c>
    </row>
    <row r="705" spans="1:26" ht="12.75" customHeight="1" x14ac:dyDescent="0.2">
      <c r="A705" s="303"/>
      <c r="B705" s="19">
        <v>700</v>
      </c>
      <c r="C705" s="20" t="s">
        <v>364</v>
      </c>
      <c r="D705" s="19" t="s">
        <v>365</v>
      </c>
      <c r="E705" s="21">
        <v>-5.52</v>
      </c>
      <c r="F705" s="129">
        <v>1.7000000000000001E-2</v>
      </c>
      <c r="G705" s="130">
        <v>0.98099999999999998</v>
      </c>
      <c r="H705" s="23">
        <v>658.56</v>
      </c>
      <c r="I705" s="44" t="s">
        <v>396</v>
      </c>
      <c r="J705" s="44" t="s">
        <v>47</v>
      </c>
      <c r="K705" s="51">
        <v>54</v>
      </c>
      <c r="L705" s="51" t="s">
        <v>58</v>
      </c>
      <c r="M705" s="73">
        <f>N705+O705+P705+Q705+R705</f>
        <v>75.087624000000005</v>
      </c>
      <c r="N705" s="73">
        <v>3.5189999999999997</v>
      </c>
      <c r="O705" s="73">
        <v>10.366758000000001</v>
      </c>
      <c r="P705" s="73">
        <v>-0.18237600000000001</v>
      </c>
      <c r="Q705" s="73">
        <v>11.049164000000001</v>
      </c>
      <c r="R705" s="73">
        <v>50.335078000000003</v>
      </c>
      <c r="S705" s="73">
        <v>2392.6799999999998</v>
      </c>
      <c r="T705" s="73">
        <v>61.11</v>
      </c>
      <c r="U705" s="73">
        <v>2392.6799999999998</v>
      </c>
      <c r="V705" s="32">
        <f>T705/U705</f>
        <v>2.5540398214554394E-2</v>
      </c>
      <c r="W705" s="33">
        <v>57.7</v>
      </c>
      <c r="X705" s="91">
        <f>V705*W705</f>
        <v>1.4736809769797885</v>
      </c>
      <c r="Y705" s="91">
        <f>V705*60*1000</f>
        <v>1532.4238928732636</v>
      </c>
      <c r="Z705" s="305">
        <f>Y705*W705/1000</f>
        <v>88.420858618787321</v>
      </c>
    </row>
    <row r="706" spans="1:26" ht="12.75" customHeight="1" x14ac:dyDescent="0.2">
      <c r="A706" s="303"/>
      <c r="B706" s="65">
        <v>701</v>
      </c>
      <c r="C706" s="131" t="s">
        <v>1152</v>
      </c>
      <c r="D706" s="132" t="s">
        <v>482</v>
      </c>
      <c r="E706" s="136">
        <v>-7.1</v>
      </c>
      <c r="F706" s="155">
        <v>1.7106E-2</v>
      </c>
      <c r="G706" s="137">
        <v>1.6240265339999997</v>
      </c>
      <c r="H706" s="137">
        <v>702.8</v>
      </c>
      <c r="I706" s="42" t="s">
        <v>507</v>
      </c>
      <c r="J706" s="42" t="s">
        <v>47</v>
      </c>
      <c r="K706" s="65">
        <v>24</v>
      </c>
      <c r="L706" s="65">
        <v>1965</v>
      </c>
      <c r="M706" s="68">
        <v>29.943999999999999</v>
      </c>
      <c r="N706" s="68">
        <v>1.173</v>
      </c>
      <c r="O706" s="68">
        <v>0.43149999999999999</v>
      </c>
      <c r="P706" s="68"/>
      <c r="Q706" s="68"/>
      <c r="R706" s="68">
        <v>28.339500000000001</v>
      </c>
      <c r="S706" s="68">
        <v>1108.05</v>
      </c>
      <c r="T706" s="68">
        <v>28.339500000000001</v>
      </c>
      <c r="U706" s="68">
        <v>1108.05</v>
      </c>
      <c r="V706" s="48">
        <v>2.5576011912819819E-2</v>
      </c>
      <c r="W706" s="66">
        <v>94.938999999999993</v>
      </c>
      <c r="X706" s="89">
        <v>2.4281609949912006</v>
      </c>
      <c r="Y706" s="89">
        <v>1534.5607147691892</v>
      </c>
      <c r="Z706" s="304">
        <v>145.68965969947206</v>
      </c>
    </row>
    <row r="707" spans="1:26" ht="12.75" customHeight="1" x14ac:dyDescent="0.2">
      <c r="A707" s="303"/>
      <c r="B707" s="51">
        <v>702</v>
      </c>
      <c r="C707" s="131" t="s">
        <v>1153</v>
      </c>
      <c r="D707" s="132" t="s">
        <v>909</v>
      </c>
      <c r="E707" s="80">
        <v>-6.5</v>
      </c>
      <c r="F707" s="133">
        <v>1.8100000000000002E-2</v>
      </c>
      <c r="G707" s="134">
        <v>1.4280900000000003</v>
      </c>
      <c r="H707" s="137">
        <v>686</v>
      </c>
      <c r="I707" s="42" t="s">
        <v>934</v>
      </c>
      <c r="J707" s="42" t="s">
        <v>417</v>
      </c>
      <c r="K707" s="65">
        <v>50</v>
      </c>
      <c r="L707" s="65">
        <v>1971</v>
      </c>
      <c r="M707" s="68">
        <v>75.489999999999995</v>
      </c>
      <c r="N707" s="68">
        <v>3.37</v>
      </c>
      <c r="O707" s="68">
        <v>7.54</v>
      </c>
      <c r="P707" s="68">
        <v>-0.16</v>
      </c>
      <c r="Q707" s="68">
        <v>0</v>
      </c>
      <c r="R707" s="68">
        <v>64.739999999999995</v>
      </c>
      <c r="S707" s="68">
        <v>2518.29</v>
      </c>
      <c r="T707" s="68">
        <v>64.739999999999995</v>
      </c>
      <c r="U707" s="68">
        <v>2518.29</v>
      </c>
      <c r="V707" s="48">
        <v>2.5707920851053688E-2</v>
      </c>
      <c r="W707" s="66">
        <v>78.900000000000006</v>
      </c>
      <c r="X707" s="89">
        <v>2.0283549551481364</v>
      </c>
      <c r="Y707" s="89">
        <v>1542.4752510632213</v>
      </c>
      <c r="Z707" s="304">
        <v>121.70129730888817</v>
      </c>
    </row>
    <row r="708" spans="1:26" ht="12.75" customHeight="1" x14ac:dyDescent="0.2">
      <c r="A708" s="303"/>
      <c r="B708" s="19">
        <v>703</v>
      </c>
      <c r="C708" s="131" t="s">
        <v>1153</v>
      </c>
      <c r="D708" s="132" t="s">
        <v>909</v>
      </c>
      <c r="E708" s="80">
        <v>-6.5</v>
      </c>
      <c r="F708" s="133">
        <v>1.8100000000000002E-2</v>
      </c>
      <c r="G708" s="134">
        <v>1.4280900000000003</v>
      </c>
      <c r="H708" s="137">
        <v>686</v>
      </c>
      <c r="I708" s="42" t="s">
        <v>935</v>
      </c>
      <c r="J708" s="42" t="s">
        <v>417</v>
      </c>
      <c r="K708" s="65">
        <v>45</v>
      </c>
      <c r="L708" s="65">
        <v>1967</v>
      </c>
      <c r="M708" s="68">
        <v>60.07</v>
      </c>
      <c r="N708" s="68">
        <v>2.99</v>
      </c>
      <c r="O708" s="68">
        <v>7.64</v>
      </c>
      <c r="P708" s="68">
        <v>0.17</v>
      </c>
      <c r="Q708" s="68">
        <v>0</v>
      </c>
      <c r="R708" s="68">
        <v>49.27</v>
      </c>
      <c r="S708" s="68">
        <v>1915.37</v>
      </c>
      <c r="T708" s="68">
        <v>49.27</v>
      </c>
      <c r="U708" s="68">
        <v>1915.37</v>
      </c>
      <c r="V708" s="48">
        <v>2.5723489456345252E-2</v>
      </c>
      <c r="W708" s="66">
        <v>78.900000000000006</v>
      </c>
      <c r="X708" s="89">
        <v>2.0295833181056406</v>
      </c>
      <c r="Y708" s="89">
        <v>1543.4093673807151</v>
      </c>
      <c r="Z708" s="304">
        <v>121.77499908633843</v>
      </c>
    </row>
    <row r="709" spans="1:26" ht="12.75" customHeight="1" x14ac:dyDescent="0.2">
      <c r="A709" s="303"/>
      <c r="B709" s="19">
        <v>704</v>
      </c>
      <c r="C709" s="20" t="s">
        <v>189</v>
      </c>
      <c r="D709" s="19" t="s">
        <v>190</v>
      </c>
      <c r="E709" s="21">
        <v>-6.6</v>
      </c>
      <c r="F709" s="129">
        <v>1.9539999999999998E-2</v>
      </c>
      <c r="G709" s="130">
        <v>0.95</v>
      </c>
      <c r="H709" s="140">
        <v>688.8</v>
      </c>
      <c r="I709" s="44" t="s">
        <v>214</v>
      </c>
      <c r="J709" s="44" t="s">
        <v>47</v>
      </c>
      <c r="K709" s="51">
        <v>34</v>
      </c>
      <c r="L709" s="51">
        <v>1961</v>
      </c>
      <c r="M709" s="73">
        <v>38.838000000000001</v>
      </c>
      <c r="N709" s="73">
        <v>2.5499999999999998</v>
      </c>
      <c r="O709" s="73"/>
      <c r="P709" s="73">
        <v>3.9E-2</v>
      </c>
      <c r="Q709" s="73"/>
      <c r="R709" s="73">
        <v>36.287999999999997</v>
      </c>
      <c r="S709" s="73">
        <v>1410.19</v>
      </c>
      <c r="T709" s="73">
        <v>36.287999999999997</v>
      </c>
      <c r="U709" s="73">
        <v>1410.19</v>
      </c>
      <c r="V709" s="32">
        <f>T709/U709</f>
        <v>2.5732702685453728E-2</v>
      </c>
      <c r="W709" s="33">
        <v>48.396000000000001</v>
      </c>
      <c r="X709" s="91">
        <f>V709*W709</f>
        <v>1.2453598791652187</v>
      </c>
      <c r="Y709" s="91">
        <f>V709*60*1000</f>
        <v>1543.9621611272237</v>
      </c>
      <c r="Z709" s="305">
        <f>Y709*W709/1000</f>
        <v>74.721592749913128</v>
      </c>
    </row>
    <row r="710" spans="1:26" ht="12.75" customHeight="1" x14ac:dyDescent="0.2">
      <c r="A710" s="303"/>
      <c r="B710" s="65">
        <v>705</v>
      </c>
      <c r="C710" s="131" t="s">
        <v>687</v>
      </c>
      <c r="D710" s="132" t="s">
        <v>688</v>
      </c>
      <c r="E710" s="80">
        <v>-6.6</v>
      </c>
      <c r="F710" s="133">
        <v>1.7299999999999999E-2</v>
      </c>
      <c r="G710" s="134">
        <v>1.1383399999999999</v>
      </c>
      <c r="H710" s="135">
        <v>688.80000000000007</v>
      </c>
      <c r="I710" s="42" t="s">
        <v>718</v>
      </c>
      <c r="J710" s="42" t="s">
        <v>47</v>
      </c>
      <c r="K710" s="65">
        <v>7</v>
      </c>
      <c r="L710" s="65" t="s">
        <v>58</v>
      </c>
      <c r="M710" s="68">
        <v>11.38</v>
      </c>
      <c r="N710" s="68">
        <v>0.255</v>
      </c>
      <c r="O710" s="68">
        <v>1.1200000000000001</v>
      </c>
      <c r="P710" s="68">
        <v>0</v>
      </c>
      <c r="Q710" s="68">
        <v>0</v>
      </c>
      <c r="R710" s="68">
        <v>10.005000000000001</v>
      </c>
      <c r="S710" s="68">
        <v>387.52</v>
      </c>
      <c r="T710" s="68">
        <v>10.005000000000001</v>
      </c>
      <c r="U710" s="68">
        <v>387.52</v>
      </c>
      <c r="V710" s="48">
        <v>2.5818022295623456E-2</v>
      </c>
      <c r="W710" s="66">
        <v>65.8</v>
      </c>
      <c r="X710" s="89">
        <v>1.6988258670520233</v>
      </c>
      <c r="Y710" s="89">
        <v>1549.0813377374072</v>
      </c>
      <c r="Z710" s="304">
        <v>101.92955202312139</v>
      </c>
    </row>
    <row r="711" spans="1:26" ht="12.75" customHeight="1" x14ac:dyDescent="0.2">
      <c r="A711" s="303"/>
      <c r="B711" s="51">
        <v>706</v>
      </c>
      <c r="C711" s="131" t="s">
        <v>105</v>
      </c>
      <c r="D711" s="132" t="s">
        <v>106</v>
      </c>
      <c r="E711" s="80">
        <v>-5.8</v>
      </c>
      <c r="F711" s="133">
        <v>0.02</v>
      </c>
      <c r="G711" s="134">
        <v>1.226</v>
      </c>
      <c r="H711" s="135">
        <v>666.4</v>
      </c>
      <c r="I711" s="42" t="s">
        <v>136</v>
      </c>
      <c r="J711" s="42"/>
      <c r="K711" s="65">
        <v>92</v>
      </c>
      <c r="L711" s="65">
        <v>1991</v>
      </c>
      <c r="M711" s="68">
        <v>121.01</v>
      </c>
      <c r="N711" s="68">
        <v>8.1383759999999992</v>
      </c>
      <c r="O711" s="68">
        <v>16.657515</v>
      </c>
      <c r="P711" s="68">
        <v>0</v>
      </c>
      <c r="Q711" s="68">
        <v>0</v>
      </c>
      <c r="R711" s="68">
        <v>96.214139000000003</v>
      </c>
      <c r="S711" s="68">
        <v>3724.65</v>
      </c>
      <c r="T711" s="68">
        <v>91.690487107424872</v>
      </c>
      <c r="U711" s="68">
        <v>3549.53</v>
      </c>
      <c r="V711" s="48">
        <v>2.5831726202461977E-2</v>
      </c>
      <c r="W711" s="66">
        <v>61.3</v>
      </c>
      <c r="X711" s="89">
        <v>1.5834848162109192</v>
      </c>
      <c r="Y711" s="89">
        <v>1549.9035721477185</v>
      </c>
      <c r="Z711" s="304">
        <v>95.009088972655135</v>
      </c>
    </row>
    <row r="712" spans="1:26" ht="12.75" customHeight="1" x14ac:dyDescent="0.2">
      <c r="A712" s="303"/>
      <c r="B712" s="19">
        <v>707</v>
      </c>
      <c r="C712" s="131" t="s">
        <v>147</v>
      </c>
      <c r="D712" s="132" t="s">
        <v>148</v>
      </c>
      <c r="E712" s="80">
        <v>-4.7</v>
      </c>
      <c r="F712" s="133">
        <v>1.8579999999999999E-2</v>
      </c>
      <c r="G712" s="134">
        <v>1.0646339999999999</v>
      </c>
      <c r="H712" s="135">
        <v>635.6</v>
      </c>
      <c r="I712" s="42" t="s">
        <v>171</v>
      </c>
      <c r="J712" s="42"/>
      <c r="K712" s="65">
        <v>24</v>
      </c>
      <c r="L712" s="65">
        <v>1964</v>
      </c>
      <c r="M712" s="68">
        <v>33.350999999999999</v>
      </c>
      <c r="N712" s="68">
        <v>3.8250000000000002</v>
      </c>
      <c r="O712" s="68">
        <v>0.24</v>
      </c>
      <c r="P712" s="68">
        <v>0</v>
      </c>
      <c r="Q712" s="68">
        <v>0</v>
      </c>
      <c r="R712" s="68">
        <v>29.286000000000001</v>
      </c>
      <c r="S712" s="68">
        <v>1131.77</v>
      </c>
      <c r="T712" s="68">
        <v>29.286000000000001</v>
      </c>
      <c r="U712" s="68">
        <v>1131.77</v>
      </c>
      <c r="V712" s="48">
        <v>2.5876282283502833E-2</v>
      </c>
      <c r="W712" s="66">
        <v>57.3</v>
      </c>
      <c r="X712" s="89">
        <v>1.4827109748447123</v>
      </c>
      <c r="Y712" s="89">
        <v>1552.57693701017</v>
      </c>
      <c r="Z712" s="304">
        <v>88.962658490682728</v>
      </c>
    </row>
    <row r="713" spans="1:26" ht="12.75" customHeight="1" x14ac:dyDescent="0.2">
      <c r="A713" s="303"/>
      <c r="B713" s="19">
        <v>708</v>
      </c>
      <c r="C713" s="131" t="s">
        <v>1153</v>
      </c>
      <c r="D713" s="132" t="s">
        <v>909</v>
      </c>
      <c r="E713" s="80">
        <v>-6.5</v>
      </c>
      <c r="F713" s="133">
        <v>1.8100000000000002E-2</v>
      </c>
      <c r="G713" s="134">
        <v>1.4280900000000003</v>
      </c>
      <c r="H713" s="137">
        <v>686</v>
      </c>
      <c r="I713" s="42" t="s">
        <v>936</v>
      </c>
      <c r="J713" s="42" t="s">
        <v>417</v>
      </c>
      <c r="K713" s="65">
        <v>74</v>
      </c>
      <c r="L713" s="65">
        <v>1973</v>
      </c>
      <c r="M713" s="68">
        <v>61.209000000000003</v>
      </c>
      <c r="N713" s="68">
        <v>0</v>
      </c>
      <c r="O713" s="68">
        <v>0</v>
      </c>
      <c r="P713" s="68">
        <v>0</v>
      </c>
      <c r="Q713" s="68">
        <v>0</v>
      </c>
      <c r="R713" s="68">
        <v>61.209000000000003</v>
      </c>
      <c r="S713" s="68">
        <v>2475.5700000000002</v>
      </c>
      <c r="T713" s="68">
        <v>61.209000000000003</v>
      </c>
      <c r="U713" s="68">
        <v>2363.11</v>
      </c>
      <c r="V713" s="48">
        <v>2.5901883534833334E-2</v>
      </c>
      <c r="W713" s="66">
        <v>78.900000000000006</v>
      </c>
      <c r="X713" s="89">
        <v>2.0436586108983503</v>
      </c>
      <c r="Y713" s="89">
        <v>1554.11301209</v>
      </c>
      <c r="Z713" s="304">
        <v>122.61951665390102</v>
      </c>
    </row>
    <row r="714" spans="1:26" ht="12.75" customHeight="1" x14ac:dyDescent="0.2">
      <c r="A714" s="303"/>
      <c r="B714" s="65">
        <v>709</v>
      </c>
      <c r="C714" s="20" t="s">
        <v>555</v>
      </c>
      <c r="D714" s="19" t="s">
        <v>556</v>
      </c>
      <c r="E714" s="139">
        <v>-7.4</v>
      </c>
      <c r="F714" s="129">
        <v>1.443E-2</v>
      </c>
      <c r="G714" s="130">
        <v>0.98</v>
      </c>
      <c r="H714" s="140">
        <v>711.2</v>
      </c>
      <c r="I714" s="44" t="s">
        <v>565</v>
      </c>
      <c r="J714" s="44" t="s">
        <v>47</v>
      </c>
      <c r="K714" s="51">
        <v>8</v>
      </c>
      <c r="L714" s="51">
        <v>1970</v>
      </c>
      <c r="M714" s="73">
        <v>12.211</v>
      </c>
      <c r="N714" s="73">
        <v>0.42099999999999999</v>
      </c>
      <c r="O714" s="73">
        <v>1.4039999999999999</v>
      </c>
      <c r="P714" s="73">
        <v>-1.2999999999999999E-2</v>
      </c>
      <c r="Q714" s="73"/>
      <c r="R714" s="73">
        <v>10.398999999999999</v>
      </c>
      <c r="S714" s="73">
        <v>400.74</v>
      </c>
      <c r="T714" s="73">
        <v>10.398999999999999</v>
      </c>
      <c r="U714" s="73">
        <v>400.74</v>
      </c>
      <c r="V714" s="32">
        <f>T714/U714</f>
        <v>2.5949493437141286E-2</v>
      </c>
      <c r="W714" s="33">
        <v>67.900000000000006</v>
      </c>
      <c r="X714" s="91">
        <f>V714*W714</f>
        <v>1.7619706043818935</v>
      </c>
      <c r="Y714" s="91">
        <f>V714*60*1000</f>
        <v>1556.9696062284772</v>
      </c>
      <c r="Z714" s="305">
        <f>Y714*W714/1000</f>
        <v>105.71823626291362</v>
      </c>
    </row>
    <row r="715" spans="1:26" ht="12.75" customHeight="1" x14ac:dyDescent="0.2">
      <c r="A715" s="303"/>
      <c r="B715" s="51">
        <v>710</v>
      </c>
      <c r="C715" s="131" t="s">
        <v>1153</v>
      </c>
      <c r="D715" s="132" t="s">
        <v>909</v>
      </c>
      <c r="E715" s="80">
        <v>-6.5</v>
      </c>
      <c r="F715" s="133">
        <v>1.8100000000000002E-2</v>
      </c>
      <c r="G715" s="134">
        <v>1.4280900000000003</v>
      </c>
      <c r="H715" s="137">
        <v>686</v>
      </c>
      <c r="I715" s="42" t="s">
        <v>937</v>
      </c>
      <c r="J715" s="42" t="s">
        <v>417</v>
      </c>
      <c r="K715" s="65">
        <v>45</v>
      </c>
      <c r="L715" s="65">
        <v>1973</v>
      </c>
      <c r="M715" s="68">
        <v>29.32</v>
      </c>
      <c r="N715" s="68">
        <v>1.67</v>
      </c>
      <c r="O715" s="68">
        <v>0.01</v>
      </c>
      <c r="P715" s="68">
        <v>-0.14000000000000001</v>
      </c>
      <c r="Q715" s="68">
        <v>0</v>
      </c>
      <c r="R715" s="68">
        <v>27.78</v>
      </c>
      <c r="S715" s="68">
        <v>1122.18</v>
      </c>
      <c r="T715" s="68">
        <v>27.78</v>
      </c>
      <c r="U715" s="68">
        <v>1068.46</v>
      </c>
      <c r="V715" s="48">
        <v>2.6000037437058945E-2</v>
      </c>
      <c r="W715" s="66">
        <v>78.900000000000006</v>
      </c>
      <c r="X715" s="89">
        <v>2.0514029537839509</v>
      </c>
      <c r="Y715" s="89">
        <v>1560.0022462235368</v>
      </c>
      <c r="Z715" s="304">
        <v>123.08417722703706</v>
      </c>
    </row>
    <row r="716" spans="1:26" ht="12.75" customHeight="1" x14ac:dyDescent="0.2">
      <c r="A716" s="303"/>
      <c r="B716" s="19">
        <v>711</v>
      </c>
      <c r="C716" s="144" t="s">
        <v>231</v>
      </c>
      <c r="D716" s="162" t="s">
        <v>264</v>
      </c>
      <c r="E716" s="21">
        <v>-6.5</v>
      </c>
      <c r="F716" s="146">
        <v>0.02</v>
      </c>
      <c r="G716" s="130">
        <f>F716*W716</f>
        <v>1.1540000000000001</v>
      </c>
      <c r="H716" s="140">
        <v>686</v>
      </c>
      <c r="I716" s="147" t="s">
        <v>265</v>
      </c>
      <c r="J716" s="148"/>
      <c r="K716" s="149">
        <v>21</v>
      </c>
      <c r="L716" s="171" t="s">
        <v>58</v>
      </c>
      <c r="M716" s="151">
        <v>33.32</v>
      </c>
      <c r="N716" s="151">
        <v>0.64</v>
      </c>
      <c r="O716" s="151">
        <v>3.21</v>
      </c>
      <c r="P716" s="151">
        <v>1.04</v>
      </c>
      <c r="Q716" s="151">
        <v>5.1155999999999997</v>
      </c>
      <c r="R716" s="73">
        <v>23.304400000000001</v>
      </c>
      <c r="S716" s="152">
        <v>1088.6600000000001</v>
      </c>
      <c r="T716" s="151">
        <v>28.42</v>
      </c>
      <c r="U716" s="152">
        <v>1088.6600000000001</v>
      </c>
      <c r="V716" s="153">
        <f>T716/U716</f>
        <v>2.6105487480021311E-2</v>
      </c>
      <c r="W716" s="33">
        <v>57.7</v>
      </c>
      <c r="X716" s="91">
        <f>V716*W716</f>
        <v>1.5062866275972298</v>
      </c>
      <c r="Y716" s="91">
        <f>V716*60*1000</f>
        <v>1566.3292488012787</v>
      </c>
      <c r="Z716" s="305">
        <f>Y716*W716/1000</f>
        <v>90.377197655833797</v>
      </c>
    </row>
    <row r="717" spans="1:26" ht="12.75" customHeight="1" x14ac:dyDescent="0.2">
      <c r="A717" s="303"/>
      <c r="B717" s="19">
        <v>712</v>
      </c>
      <c r="C717" s="20" t="s">
        <v>520</v>
      </c>
      <c r="D717" s="19" t="s">
        <v>521</v>
      </c>
      <c r="E717" s="139">
        <v>-5</v>
      </c>
      <c r="F717" s="129">
        <v>2.1100000000000001E-2</v>
      </c>
      <c r="G717" s="130">
        <f>F717*W717</f>
        <v>1.11619</v>
      </c>
      <c r="H717" s="140">
        <v>644</v>
      </c>
      <c r="I717" s="44" t="s">
        <v>553</v>
      </c>
      <c r="J717" s="44" t="s">
        <v>536</v>
      </c>
      <c r="K717" s="51">
        <v>20</v>
      </c>
      <c r="L717" s="51">
        <v>1984</v>
      </c>
      <c r="M717" s="73">
        <v>34.618000000000002</v>
      </c>
      <c r="N717" s="73">
        <v>2.0670000000000002</v>
      </c>
      <c r="O717" s="73">
        <v>4.7160000000000002</v>
      </c>
      <c r="P717" s="73">
        <v>-2.4E-2</v>
      </c>
      <c r="Q717" s="73"/>
      <c r="R717" s="73">
        <v>27.859000000000002</v>
      </c>
      <c r="S717" s="73">
        <v>1066.1500000000001</v>
      </c>
      <c r="T717" s="73">
        <v>27.859000000000002</v>
      </c>
      <c r="U717" s="73">
        <v>1066.1500000000001</v>
      </c>
      <c r="V717" s="32">
        <f>T717/U717</f>
        <v>2.6130469446137974E-2</v>
      </c>
      <c r="W717" s="33">
        <v>52.9</v>
      </c>
      <c r="X717" s="91">
        <f>V717*W717</f>
        <v>1.3823018337006987</v>
      </c>
      <c r="Y717" s="91">
        <f>V717*60*1000</f>
        <v>1567.8281667682786</v>
      </c>
      <c r="Z717" s="305">
        <f>Y717*W717/1000</f>
        <v>82.938110022041926</v>
      </c>
    </row>
    <row r="718" spans="1:26" ht="12.75" customHeight="1" x14ac:dyDescent="0.2">
      <c r="A718" s="303"/>
      <c r="B718" s="65">
        <v>713</v>
      </c>
      <c r="C718" s="20" t="s">
        <v>189</v>
      </c>
      <c r="D718" s="19" t="s">
        <v>190</v>
      </c>
      <c r="E718" s="139">
        <v>-6.6</v>
      </c>
      <c r="F718" s="129">
        <v>1.9539999999999998E-2</v>
      </c>
      <c r="G718" s="130">
        <v>0.95</v>
      </c>
      <c r="H718" s="140">
        <v>688.8</v>
      </c>
      <c r="I718" s="44" t="s">
        <v>215</v>
      </c>
      <c r="J718" s="44" t="s">
        <v>47</v>
      </c>
      <c r="K718" s="51">
        <v>29</v>
      </c>
      <c r="L718" s="51">
        <v>1960</v>
      </c>
      <c r="M718" s="73">
        <v>38.378</v>
      </c>
      <c r="N718" s="73">
        <v>1.581</v>
      </c>
      <c r="O718" s="73"/>
      <c r="P718" s="73">
        <v>-0.13400000000000001</v>
      </c>
      <c r="Q718" s="73"/>
      <c r="R718" s="73">
        <v>36.796999999999997</v>
      </c>
      <c r="S718" s="73">
        <v>1403.54</v>
      </c>
      <c r="T718" s="73">
        <v>33.189</v>
      </c>
      <c r="U718" s="73">
        <v>1265.92</v>
      </c>
      <c r="V718" s="32">
        <f>T718/U718</f>
        <v>2.6217296511627904E-2</v>
      </c>
      <c r="W718" s="33">
        <v>48.396000000000001</v>
      </c>
      <c r="X718" s="91">
        <f>V718*W718</f>
        <v>1.268812281976744</v>
      </c>
      <c r="Y718" s="91">
        <f>V718*60*1000</f>
        <v>1573.0377906976742</v>
      </c>
      <c r="Z718" s="305">
        <f>Y718*W718/1000</f>
        <v>76.128736918604645</v>
      </c>
    </row>
    <row r="719" spans="1:26" ht="12.75" customHeight="1" x14ac:dyDescent="0.2">
      <c r="A719" s="303"/>
      <c r="B719" s="51">
        <v>714</v>
      </c>
      <c r="C719" s="20" t="s">
        <v>520</v>
      </c>
      <c r="D719" s="19" t="s">
        <v>521</v>
      </c>
      <c r="E719" s="139">
        <v>-5</v>
      </c>
      <c r="F719" s="129">
        <v>2.1100000000000001E-2</v>
      </c>
      <c r="G719" s="130">
        <f>F719*W719</f>
        <v>1.11619</v>
      </c>
      <c r="H719" s="140">
        <v>644</v>
      </c>
      <c r="I719" s="44" t="s">
        <v>546</v>
      </c>
      <c r="J719" s="44" t="s">
        <v>536</v>
      </c>
      <c r="K719" s="51">
        <v>35</v>
      </c>
      <c r="L719" s="51">
        <v>1983</v>
      </c>
      <c r="M719" s="73">
        <v>69.578000000000003</v>
      </c>
      <c r="N719" s="73">
        <v>4.359</v>
      </c>
      <c r="O719" s="73">
        <v>11.215</v>
      </c>
      <c r="P719" s="73">
        <v>-0.65400000000000003</v>
      </c>
      <c r="Q719" s="73"/>
      <c r="R719" s="73">
        <v>54.658000000000001</v>
      </c>
      <c r="S719" s="73">
        <v>2072.5100000000002</v>
      </c>
      <c r="T719" s="73">
        <v>54.658000000000001</v>
      </c>
      <c r="U719" s="73">
        <v>2072.5</v>
      </c>
      <c r="V719" s="32">
        <f>T719/U719</f>
        <v>2.6372979493365502E-2</v>
      </c>
      <c r="W719" s="33">
        <v>52.9</v>
      </c>
      <c r="X719" s="91">
        <f>V719*W719</f>
        <v>1.395130615199035</v>
      </c>
      <c r="Y719" s="91">
        <f>V719*60*1000</f>
        <v>1582.3787696019303</v>
      </c>
      <c r="Z719" s="305">
        <f>Y719*W719/1000</f>
        <v>83.70783691194211</v>
      </c>
    </row>
    <row r="720" spans="1:26" ht="12.75" customHeight="1" x14ac:dyDescent="0.2">
      <c r="A720" s="303"/>
      <c r="B720" s="19">
        <v>715</v>
      </c>
      <c r="C720" s="20" t="s">
        <v>555</v>
      </c>
      <c r="D720" s="19" t="s">
        <v>556</v>
      </c>
      <c r="E720" s="139">
        <v>-7.4</v>
      </c>
      <c r="F720" s="129">
        <v>1.443E-2</v>
      </c>
      <c r="G720" s="130">
        <v>0.98</v>
      </c>
      <c r="H720" s="140">
        <v>711.2</v>
      </c>
      <c r="I720" s="44" t="s">
        <v>566</v>
      </c>
      <c r="J720" s="44" t="s">
        <v>47</v>
      </c>
      <c r="K720" s="51">
        <v>15</v>
      </c>
      <c r="L720" s="51">
        <v>1983</v>
      </c>
      <c r="M720" s="73">
        <v>20.681999999999999</v>
      </c>
      <c r="N720" s="73">
        <v>0.78900000000000003</v>
      </c>
      <c r="O720" s="73">
        <v>3.3260000000000001</v>
      </c>
      <c r="P720" s="73">
        <v>7.6999999999999999E-2</v>
      </c>
      <c r="Q720" s="73"/>
      <c r="R720" s="73">
        <v>16.489000000000001</v>
      </c>
      <c r="S720" s="73">
        <v>622.54</v>
      </c>
      <c r="T720" s="73">
        <v>16.489000000000001</v>
      </c>
      <c r="U720" s="73">
        <v>622.54</v>
      </c>
      <c r="V720" s="32">
        <f>T720/U720</f>
        <v>2.6486651460147143E-2</v>
      </c>
      <c r="W720" s="33">
        <v>67.900000000000006</v>
      </c>
      <c r="X720" s="91">
        <f>V720*W720</f>
        <v>1.7984436341439911</v>
      </c>
      <c r="Y720" s="91">
        <f>V720*60*1000</f>
        <v>1589.1990876088284</v>
      </c>
      <c r="Z720" s="305">
        <f>Y720*W720/1000</f>
        <v>107.90661804863946</v>
      </c>
    </row>
    <row r="721" spans="1:26" ht="12.75" customHeight="1" x14ac:dyDescent="0.2">
      <c r="A721" s="303"/>
      <c r="B721" s="19">
        <v>716</v>
      </c>
      <c r="C721" s="131" t="s">
        <v>877</v>
      </c>
      <c r="D721" s="132" t="s">
        <v>841</v>
      </c>
      <c r="E721" s="80">
        <v>-5.0999999999999996</v>
      </c>
      <c r="F721" s="133">
        <v>2.1000000000000001E-2</v>
      </c>
      <c r="G721" s="134">
        <v>1.38</v>
      </c>
      <c r="H721" s="135">
        <v>646.79999999999995</v>
      </c>
      <c r="I721" s="42" t="s">
        <v>862</v>
      </c>
      <c r="J721" s="42" t="s">
        <v>47</v>
      </c>
      <c r="K721" s="65">
        <v>12</v>
      </c>
      <c r="L721" s="65">
        <v>1958</v>
      </c>
      <c r="M721" s="68">
        <v>17.055</v>
      </c>
      <c r="N721" s="68">
        <v>0.55500000000000005</v>
      </c>
      <c r="O721" s="68">
        <v>1.6419999999999999</v>
      </c>
      <c r="P721" s="68">
        <v>5.7000000000000002E-2</v>
      </c>
      <c r="Q721" s="68">
        <v>1.48</v>
      </c>
      <c r="R721" s="68">
        <v>13.321</v>
      </c>
      <c r="S721" s="68">
        <v>633.79</v>
      </c>
      <c r="T721" s="68">
        <v>12.913</v>
      </c>
      <c r="U721" s="68">
        <v>486.2</v>
      </c>
      <c r="V721" s="48">
        <v>2.655902920608803E-2</v>
      </c>
      <c r="W721" s="66">
        <v>64.200999999999993</v>
      </c>
      <c r="X721" s="89">
        <v>1.7051162340600574</v>
      </c>
      <c r="Y721" s="89">
        <v>1593.5417523652818</v>
      </c>
      <c r="Z721" s="304">
        <v>102.30697404360345</v>
      </c>
    </row>
    <row r="722" spans="1:26" ht="12.75" customHeight="1" x14ac:dyDescent="0.2">
      <c r="A722" s="303"/>
      <c r="B722" s="65">
        <v>717</v>
      </c>
      <c r="C722" s="131" t="s">
        <v>105</v>
      </c>
      <c r="D722" s="132" t="s">
        <v>106</v>
      </c>
      <c r="E722" s="80">
        <v>-5.8</v>
      </c>
      <c r="F722" s="133">
        <v>0.02</v>
      </c>
      <c r="G722" s="134">
        <v>1.226</v>
      </c>
      <c r="H722" s="135">
        <v>666.4</v>
      </c>
      <c r="I722" s="42" t="s">
        <v>130</v>
      </c>
      <c r="J722" s="42"/>
      <c r="K722" s="65">
        <v>107</v>
      </c>
      <c r="L722" s="65">
        <v>1974</v>
      </c>
      <c r="M722" s="68">
        <v>89.94</v>
      </c>
      <c r="N722" s="68">
        <v>9.0028260000000007</v>
      </c>
      <c r="O722" s="68">
        <v>12.830048</v>
      </c>
      <c r="P722" s="68">
        <v>0</v>
      </c>
      <c r="Q722" s="68">
        <v>0</v>
      </c>
      <c r="R722" s="68">
        <v>68.107140000000001</v>
      </c>
      <c r="S722" s="68">
        <v>2559.98</v>
      </c>
      <c r="T722" s="68">
        <v>66.593340569535698</v>
      </c>
      <c r="U722" s="68">
        <v>2503.08</v>
      </c>
      <c r="V722" s="48">
        <v>2.6604559410620395E-2</v>
      </c>
      <c r="W722" s="66">
        <v>61.3</v>
      </c>
      <c r="X722" s="89">
        <v>1.6308594918710302</v>
      </c>
      <c r="Y722" s="89">
        <v>1596.2735646372237</v>
      </c>
      <c r="Z722" s="304">
        <v>97.851569512261804</v>
      </c>
    </row>
    <row r="723" spans="1:26" ht="12.75" customHeight="1" x14ac:dyDescent="0.2">
      <c r="A723" s="303"/>
      <c r="B723" s="51">
        <v>718</v>
      </c>
      <c r="C723" s="131" t="s">
        <v>1152</v>
      </c>
      <c r="D723" s="132" t="s">
        <v>482</v>
      </c>
      <c r="E723" s="136">
        <v>-7.1</v>
      </c>
      <c r="F723" s="155">
        <v>1.7106E-2</v>
      </c>
      <c r="G723" s="137">
        <v>1.6240265339999997</v>
      </c>
      <c r="H723" s="137">
        <v>702.8</v>
      </c>
      <c r="I723" s="42" t="s">
        <v>505</v>
      </c>
      <c r="J723" s="42" t="s">
        <v>47</v>
      </c>
      <c r="K723" s="65">
        <v>7</v>
      </c>
      <c r="L723" s="65">
        <v>1989</v>
      </c>
      <c r="M723" s="68">
        <v>12.278</v>
      </c>
      <c r="N723" s="68"/>
      <c r="O723" s="68"/>
      <c r="P723" s="68"/>
      <c r="Q723" s="68"/>
      <c r="R723" s="68">
        <v>12.278</v>
      </c>
      <c r="S723" s="68">
        <v>461.34</v>
      </c>
      <c r="T723" s="68">
        <v>12.278</v>
      </c>
      <c r="U723" s="68">
        <v>461.34</v>
      </c>
      <c r="V723" s="48">
        <v>2.6613777257554084E-2</v>
      </c>
      <c r="W723" s="66">
        <v>94.938999999999993</v>
      </c>
      <c r="X723" s="89">
        <v>2.526685399054927</v>
      </c>
      <c r="Y723" s="89">
        <v>1596.826635453245</v>
      </c>
      <c r="Z723" s="304">
        <v>151.60112394329562</v>
      </c>
    </row>
    <row r="724" spans="1:26" ht="12.75" customHeight="1" x14ac:dyDescent="0.2">
      <c r="A724" s="303"/>
      <c r="B724" s="19">
        <v>719</v>
      </c>
      <c r="C724" s="20" t="s">
        <v>1150</v>
      </c>
      <c r="D724" s="19" t="s">
        <v>1151</v>
      </c>
      <c r="E724" s="164">
        <v>-5.8</v>
      </c>
      <c r="F724" s="146"/>
      <c r="G724" s="19"/>
      <c r="H724" s="165">
        <v>641.6</v>
      </c>
      <c r="I724" s="62" t="s">
        <v>1140</v>
      </c>
      <c r="J724" s="60"/>
      <c r="K724" s="60">
        <v>7</v>
      </c>
      <c r="L724" s="60">
        <v>1984</v>
      </c>
      <c r="M724" s="85">
        <v>10.3</v>
      </c>
      <c r="N724" s="85">
        <v>0</v>
      </c>
      <c r="O724" s="85">
        <v>0</v>
      </c>
      <c r="P724" s="85"/>
      <c r="Q724" s="85"/>
      <c r="R724" s="85">
        <v>9.298</v>
      </c>
      <c r="S724" s="85">
        <v>349.29</v>
      </c>
      <c r="T724" s="85">
        <v>9.298</v>
      </c>
      <c r="U724" s="85">
        <v>349.29</v>
      </c>
      <c r="V724" s="61">
        <v>2.6619714277534425E-2</v>
      </c>
      <c r="W724" s="94">
        <v>73.099999999999994</v>
      </c>
      <c r="X724" s="94">
        <v>1.9459011136877664</v>
      </c>
      <c r="Y724" s="94">
        <v>1597.1828566520655</v>
      </c>
      <c r="Z724" s="307">
        <v>116.75406682126598</v>
      </c>
    </row>
    <row r="725" spans="1:26" ht="12.75" customHeight="1" x14ac:dyDescent="0.2">
      <c r="A725" s="303"/>
      <c r="B725" s="19">
        <v>720</v>
      </c>
      <c r="C725" s="20" t="s">
        <v>520</v>
      </c>
      <c r="D725" s="19" t="s">
        <v>521</v>
      </c>
      <c r="E725" s="139">
        <v>-5</v>
      </c>
      <c r="F725" s="129">
        <v>2.1100000000000001E-2</v>
      </c>
      <c r="G725" s="130">
        <f>F725*W725</f>
        <v>1.11619</v>
      </c>
      <c r="H725" s="140">
        <v>644</v>
      </c>
      <c r="I725" s="44" t="s">
        <v>113</v>
      </c>
      <c r="J725" s="44" t="s">
        <v>536</v>
      </c>
      <c r="K725" s="51">
        <v>20</v>
      </c>
      <c r="L725" s="51">
        <v>1984</v>
      </c>
      <c r="M725" s="73">
        <v>33.496000000000002</v>
      </c>
      <c r="N725" s="73">
        <v>2.347</v>
      </c>
      <c r="O725" s="73">
        <v>3.621</v>
      </c>
      <c r="P725" s="73">
        <v>-0.17599999999999999</v>
      </c>
      <c r="Q725" s="73"/>
      <c r="R725" s="73">
        <v>27.704000000000001</v>
      </c>
      <c r="S725" s="73">
        <v>1039.19</v>
      </c>
      <c r="T725" s="73">
        <v>27.704000000000001</v>
      </c>
      <c r="U725" s="73">
        <v>1039.19</v>
      </c>
      <c r="V725" s="32">
        <f>T725/U725</f>
        <v>2.6659224973296508E-2</v>
      </c>
      <c r="W725" s="33">
        <v>52.9</v>
      </c>
      <c r="X725" s="91">
        <f>V725*W725</f>
        <v>1.4102730010873852</v>
      </c>
      <c r="Y725" s="91">
        <f>V725*60*1000</f>
        <v>1599.5534983977905</v>
      </c>
      <c r="Z725" s="305">
        <f>Y725*W725/1000</f>
        <v>84.616380065243106</v>
      </c>
    </row>
    <row r="726" spans="1:26" ht="12.75" customHeight="1" x14ac:dyDescent="0.2">
      <c r="A726" s="303"/>
      <c r="B726" s="65">
        <v>721</v>
      </c>
      <c r="C726" s="20" t="s">
        <v>1150</v>
      </c>
      <c r="D726" s="19" t="s">
        <v>1151</v>
      </c>
      <c r="E726" s="164">
        <v>-5.8</v>
      </c>
      <c r="F726" s="146"/>
      <c r="G726" s="19"/>
      <c r="H726" s="165">
        <v>641.6</v>
      </c>
      <c r="I726" s="62" t="s">
        <v>1141</v>
      </c>
      <c r="J726" s="60"/>
      <c r="K726" s="60">
        <v>8</v>
      </c>
      <c r="L726" s="60">
        <v>1966</v>
      </c>
      <c r="M726" s="85">
        <v>11.2</v>
      </c>
      <c r="N726" s="85">
        <v>0</v>
      </c>
      <c r="O726" s="85">
        <v>0</v>
      </c>
      <c r="P726" s="85"/>
      <c r="Q726" s="85"/>
      <c r="R726" s="85">
        <v>9.4700000000000006</v>
      </c>
      <c r="S726" s="85">
        <v>353.96</v>
      </c>
      <c r="T726" s="85">
        <v>9.4700000000000006</v>
      </c>
      <c r="U726" s="85">
        <v>353.96</v>
      </c>
      <c r="V726" s="61">
        <v>2.6754435529438358E-2</v>
      </c>
      <c r="W726" s="94">
        <v>73.099999999999994</v>
      </c>
      <c r="X726" s="94">
        <v>1.9557492372019438</v>
      </c>
      <c r="Y726" s="94">
        <v>1605.2661317663014</v>
      </c>
      <c r="Z726" s="307">
        <v>117.34495423211662</v>
      </c>
    </row>
    <row r="727" spans="1:26" ht="12.75" customHeight="1" x14ac:dyDescent="0.2">
      <c r="A727" s="303"/>
      <c r="B727" s="51">
        <v>722</v>
      </c>
      <c r="C727" s="131" t="s">
        <v>147</v>
      </c>
      <c r="D727" s="132" t="s">
        <v>148</v>
      </c>
      <c r="E727" s="80">
        <v>-4.7</v>
      </c>
      <c r="F727" s="133">
        <v>1.8579999999999999E-2</v>
      </c>
      <c r="G727" s="134">
        <v>1.0646339999999999</v>
      </c>
      <c r="H727" s="135">
        <v>635.6</v>
      </c>
      <c r="I727" s="42" t="s">
        <v>172</v>
      </c>
      <c r="J727" s="42"/>
      <c r="K727" s="65">
        <v>30</v>
      </c>
      <c r="L727" s="65">
        <v>1984</v>
      </c>
      <c r="M727" s="68">
        <v>66.7</v>
      </c>
      <c r="N727" s="68">
        <v>9.3125</v>
      </c>
      <c r="O727" s="68">
        <v>3</v>
      </c>
      <c r="P727" s="68">
        <v>1.0111000000000001</v>
      </c>
      <c r="Q727" s="68">
        <v>0</v>
      </c>
      <c r="R727" s="68">
        <v>53.376399999999997</v>
      </c>
      <c r="S727" s="68">
        <v>1990.76</v>
      </c>
      <c r="T727" s="68">
        <v>53.376399999999997</v>
      </c>
      <c r="U727" s="68">
        <v>1990.76</v>
      </c>
      <c r="V727" s="48">
        <v>2.681207177158472E-2</v>
      </c>
      <c r="W727" s="66">
        <v>57.3</v>
      </c>
      <c r="X727" s="89">
        <v>1.5363317125118043</v>
      </c>
      <c r="Y727" s="89">
        <v>1608.7243062950831</v>
      </c>
      <c r="Z727" s="304">
        <v>92.179902750708266</v>
      </c>
    </row>
    <row r="728" spans="1:26" ht="12.75" customHeight="1" x14ac:dyDescent="0.2">
      <c r="A728" s="303"/>
      <c r="B728" s="19">
        <v>723</v>
      </c>
      <c r="C728" s="20" t="s">
        <v>189</v>
      </c>
      <c r="D728" s="19" t="s">
        <v>190</v>
      </c>
      <c r="E728" s="21">
        <v>-6.6</v>
      </c>
      <c r="F728" s="129">
        <v>1.9539999999999998E-2</v>
      </c>
      <c r="G728" s="130">
        <v>0.95</v>
      </c>
      <c r="H728" s="140">
        <v>688.8</v>
      </c>
      <c r="I728" s="44" t="s">
        <v>216</v>
      </c>
      <c r="J728" s="44" t="s">
        <v>47</v>
      </c>
      <c r="K728" s="51">
        <v>70</v>
      </c>
      <c r="L728" s="51">
        <v>1963</v>
      </c>
      <c r="M728" s="73">
        <v>87.944000000000003</v>
      </c>
      <c r="N728" s="73">
        <v>6.63</v>
      </c>
      <c r="O728" s="73"/>
      <c r="P728" s="73">
        <v>-2.9000000000000001E-2</v>
      </c>
      <c r="Q728" s="73"/>
      <c r="R728" s="73">
        <v>81.313999999999993</v>
      </c>
      <c r="S728" s="73">
        <v>3031.21</v>
      </c>
      <c r="T728" s="73">
        <v>81.313999999999993</v>
      </c>
      <c r="U728" s="73">
        <v>3031.21</v>
      </c>
      <c r="V728" s="32">
        <f>T728/U728</f>
        <v>2.6825591100583593E-2</v>
      </c>
      <c r="W728" s="33">
        <v>48.396000000000001</v>
      </c>
      <c r="X728" s="91">
        <f>V728*W728</f>
        <v>1.2982513069038435</v>
      </c>
      <c r="Y728" s="91">
        <f>V728*60*1000</f>
        <v>1609.5354660350156</v>
      </c>
      <c r="Z728" s="305">
        <f>Y728*W728/1000</f>
        <v>77.895078414230625</v>
      </c>
    </row>
    <row r="729" spans="1:26" ht="12.75" customHeight="1" x14ac:dyDescent="0.2">
      <c r="A729" s="303"/>
      <c r="B729" s="19">
        <v>724</v>
      </c>
      <c r="C729" s="20" t="s">
        <v>520</v>
      </c>
      <c r="D729" s="19" t="s">
        <v>521</v>
      </c>
      <c r="E729" s="139">
        <v>-5</v>
      </c>
      <c r="F729" s="129">
        <v>2.1100000000000001E-2</v>
      </c>
      <c r="G729" s="130">
        <f>F729*W729</f>
        <v>1.11619</v>
      </c>
      <c r="H729" s="140">
        <v>644</v>
      </c>
      <c r="I729" s="44" t="s">
        <v>549</v>
      </c>
      <c r="J729" s="44" t="s">
        <v>536</v>
      </c>
      <c r="K729" s="51">
        <v>20</v>
      </c>
      <c r="L729" s="51">
        <v>1985</v>
      </c>
      <c r="M729" s="73">
        <v>35.374000000000002</v>
      </c>
      <c r="N729" s="73">
        <v>2.637</v>
      </c>
      <c r="O729" s="73">
        <v>4.3109999999999999</v>
      </c>
      <c r="P729" s="73">
        <v>-0.41499999999999998</v>
      </c>
      <c r="Q729" s="73"/>
      <c r="R729" s="73">
        <v>28.841000000000001</v>
      </c>
      <c r="S729" s="73">
        <v>1066.04</v>
      </c>
      <c r="T729" s="73">
        <v>28.841000000000001</v>
      </c>
      <c r="U729" s="73">
        <v>1066.04</v>
      </c>
      <c r="V729" s="32">
        <f>T729/U729</f>
        <v>2.7054331920003005E-2</v>
      </c>
      <c r="W729" s="33">
        <v>52.9</v>
      </c>
      <c r="X729" s="91">
        <f>V729*W729</f>
        <v>1.431174158568159</v>
      </c>
      <c r="Y729" s="91">
        <f>V729*60*1000</f>
        <v>1623.2599152001803</v>
      </c>
      <c r="Z729" s="305">
        <f>Y729*W729/1000</f>
        <v>85.870449514089529</v>
      </c>
    </row>
    <row r="730" spans="1:26" ht="12.75" customHeight="1" x14ac:dyDescent="0.2">
      <c r="A730" s="303"/>
      <c r="B730" s="65">
        <v>725</v>
      </c>
      <c r="C730" s="131" t="s">
        <v>1153</v>
      </c>
      <c r="D730" s="132" t="s">
        <v>909</v>
      </c>
      <c r="E730" s="80">
        <v>-6.5</v>
      </c>
      <c r="F730" s="133">
        <v>1.8100000000000002E-2</v>
      </c>
      <c r="G730" s="134">
        <v>1.4280900000000003</v>
      </c>
      <c r="H730" s="137">
        <v>686</v>
      </c>
      <c r="I730" s="42" t="s">
        <v>939</v>
      </c>
      <c r="J730" s="42" t="s">
        <v>417</v>
      </c>
      <c r="K730" s="65">
        <v>6</v>
      </c>
      <c r="L730" s="65">
        <v>1960</v>
      </c>
      <c r="M730" s="68">
        <v>8.8699999999999992</v>
      </c>
      <c r="N730" s="68">
        <v>0.37</v>
      </c>
      <c r="O730" s="68">
        <v>0.88</v>
      </c>
      <c r="P730" s="68">
        <v>0.02</v>
      </c>
      <c r="Q730" s="68">
        <v>0</v>
      </c>
      <c r="R730" s="68">
        <v>7.6</v>
      </c>
      <c r="S730" s="68">
        <v>559.79</v>
      </c>
      <c r="T730" s="68">
        <v>7.6</v>
      </c>
      <c r="U730" s="68">
        <v>279.55</v>
      </c>
      <c r="V730" s="48">
        <v>2.7186549812198174E-2</v>
      </c>
      <c r="W730" s="66">
        <v>78.900000000000006</v>
      </c>
      <c r="X730" s="89">
        <v>2.1450187801824363</v>
      </c>
      <c r="Y730" s="89">
        <v>1631.1929887318906</v>
      </c>
      <c r="Z730" s="304">
        <v>128.70112681094619</v>
      </c>
    </row>
    <row r="731" spans="1:26" ht="12.75" customHeight="1" x14ac:dyDescent="0.2">
      <c r="A731" s="303"/>
      <c r="B731" s="51">
        <v>726</v>
      </c>
      <c r="C731" s="20" t="s">
        <v>520</v>
      </c>
      <c r="D731" s="19" t="s">
        <v>521</v>
      </c>
      <c r="E731" s="139">
        <v>-5</v>
      </c>
      <c r="F731" s="129">
        <v>2.1100000000000001E-2</v>
      </c>
      <c r="G731" s="130">
        <f>F731*W731</f>
        <v>1.11619</v>
      </c>
      <c r="H731" s="140">
        <v>644</v>
      </c>
      <c r="I731" s="44" t="s">
        <v>554</v>
      </c>
      <c r="J731" s="44" t="s">
        <v>536</v>
      </c>
      <c r="K731" s="51">
        <v>20</v>
      </c>
      <c r="L731" s="51">
        <v>1983</v>
      </c>
      <c r="M731" s="73">
        <v>34.81</v>
      </c>
      <c r="N731" s="73">
        <v>1.5649999999999999</v>
      </c>
      <c r="O731" s="73">
        <v>4.5940000000000003</v>
      </c>
      <c r="P731" s="73">
        <v>0.26300000000000001</v>
      </c>
      <c r="Q731" s="73"/>
      <c r="R731" s="73">
        <v>28.387</v>
      </c>
      <c r="S731" s="73">
        <v>1042.6500000000001</v>
      </c>
      <c r="T731" s="73">
        <v>28.387</v>
      </c>
      <c r="U731" s="73">
        <v>1042.6500000000001</v>
      </c>
      <c r="V731" s="32">
        <f>T731/U731</f>
        <v>2.7225818827027286E-2</v>
      </c>
      <c r="W731" s="33">
        <v>52.9</v>
      </c>
      <c r="X731" s="91">
        <f>V731*W731</f>
        <v>1.4402458159497433</v>
      </c>
      <c r="Y731" s="91">
        <f>V731*60*1000</f>
        <v>1633.5491296216371</v>
      </c>
      <c r="Z731" s="305">
        <f>Y731*W731/1000</f>
        <v>86.41474895698461</v>
      </c>
    </row>
    <row r="732" spans="1:26" ht="12.75" customHeight="1" x14ac:dyDescent="0.2">
      <c r="A732" s="303"/>
      <c r="B732" s="19">
        <v>727</v>
      </c>
      <c r="C732" s="131" t="s">
        <v>685</v>
      </c>
      <c r="D732" s="132" t="s">
        <v>686</v>
      </c>
      <c r="E732" s="136">
        <v>-5.2</v>
      </c>
      <c r="F732" s="155">
        <v>1.9012000000000001E-2</v>
      </c>
      <c r="G732" s="134">
        <v>1.45688956</v>
      </c>
      <c r="H732" s="137">
        <v>649.6</v>
      </c>
      <c r="I732" s="42" t="s">
        <v>666</v>
      </c>
      <c r="J732" s="42" t="s">
        <v>417</v>
      </c>
      <c r="K732" s="65">
        <v>16</v>
      </c>
      <c r="L732" s="65">
        <v>1960</v>
      </c>
      <c r="M732" s="68">
        <v>19.280999999999999</v>
      </c>
      <c r="N732" s="68">
        <v>1.075539</v>
      </c>
      <c r="O732" s="68">
        <v>1.510505</v>
      </c>
      <c r="P732" s="68">
        <v>0</v>
      </c>
      <c r="Q732" s="68">
        <v>0</v>
      </c>
      <c r="R732" s="68">
        <v>16.694956000000001</v>
      </c>
      <c r="S732" s="68">
        <v>608.30000000000007</v>
      </c>
      <c r="T732" s="80">
        <v>15.635843141147461</v>
      </c>
      <c r="U732" s="68">
        <v>569.71</v>
      </c>
      <c r="V732" s="48">
        <v>2.7445267137925364E-2</v>
      </c>
      <c r="W732" s="66">
        <v>76.63</v>
      </c>
      <c r="X732" s="89">
        <v>2.1031308207792208</v>
      </c>
      <c r="Y732" s="89">
        <v>1646.7160282755217</v>
      </c>
      <c r="Z732" s="304">
        <v>126.18784924675322</v>
      </c>
    </row>
    <row r="733" spans="1:26" ht="12.75" customHeight="1" x14ac:dyDescent="0.2">
      <c r="A733" s="303"/>
      <c r="B733" s="19">
        <v>728</v>
      </c>
      <c r="C733" s="166" t="s">
        <v>38</v>
      </c>
      <c r="D733" s="167" t="s">
        <v>39</v>
      </c>
      <c r="E733" s="168">
        <v>-6.1142857142857103</v>
      </c>
      <c r="F733" s="169">
        <v>2.0580000000000001E-2</v>
      </c>
      <c r="G733" s="170">
        <v>1.04</v>
      </c>
      <c r="H733" s="165">
        <v>674.8</v>
      </c>
      <c r="I733" s="20" t="s">
        <v>91</v>
      </c>
      <c r="J733" s="20"/>
      <c r="K733" s="19">
        <v>60</v>
      </c>
      <c r="L733" s="19">
        <v>1981</v>
      </c>
      <c r="M733" s="21">
        <v>107.318</v>
      </c>
      <c r="N733" s="21">
        <v>8.6098739999999996</v>
      </c>
      <c r="O733" s="21">
        <v>12.587400000000001</v>
      </c>
      <c r="P733" s="21">
        <v>-0.29686499999999999</v>
      </c>
      <c r="Q733" s="21">
        <v>0</v>
      </c>
      <c r="R733" s="21">
        <v>86.417609999999996</v>
      </c>
      <c r="S733" s="21">
        <v>3139.2</v>
      </c>
      <c r="T733" s="21">
        <v>86.417609999999996</v>
      </c>
      <c r="U733" s="21">
        <v>3139.2</v>
      </c>
      <c r="V733" s="22">
        <v>2.7528545489296636E-2</v>
      </c>
      <c r="W733" s="23">
        <v>50.6</v>
      </c>
      <c r="X733" s="23">
        <v>1.3929444017584098</v>
      </c>
      <c r="Y733" s="23">
        <v>1651.7127293577983</v>
      </c>
      <c r="Z733" s="308">
        <v>83.576664105504591</v>
      </c>
    </row>
    <row r="734" spans="1:26" ht="12.75" customHeight="1" x14ac:dyDescent="0.2">
      <c r="A734" s="303"/>
      <c r="B734" s="65">
        <v>729</v>
      </c>
      <c r="C734" s="131" t="s">
        <v>147</v>
      </c>
      <c r="D734" s="132" t="s">
        <v>148</v>
      </c>
      <c r="E734" s="80">
        <v>-4.7</v>
      </c>
      <c r="F734" s="133">
        <v>1.8579999999999999E-2</v>
      </c>
      <c r="G734" s="134">
        <v>1.0646339999999999</v>
      </c>
      <c r="H734" s="135">
        <v>635.6</v>
      </c>
      <c r="I734" s="42" t="s">
        <v>173</v>
      </c>
      <c r="J734" s="42"/>
      <c r="K734" s="65">
        <v>5</v>
      </c>
      <c r="L734" s="65">
        <v>1983</v>
      </c>
      <c r="M734" s="68">
        <v>8.9442000000000004</v>
      </c>
      <c r="N734" s="68">
        <v>0.51370000000000005</v>
      </c>
      <c r="O734" s="68">
        <v>0.51</v>
      </c>
      <c r="P734" s="68">
        <v>1.2500000000000001E-2</v>
      </c>
      <c r="Q734" s="68">
        <v>1.1000000000000001</v>
      </c>
      <c r="R734" s="68">
        <v>6.8079999999999998</v>
      </c>
      <c r="S734" s="68">
        <v>284.81</v>
      </c>
      <c r="T734" s="68">
        <v>6.7470999999999997</v>
      </c>
      <c r="U734" s="68">
        <v>243</v>
      </c>
      <c r="V734" s="48">
        <v>2.7765843621399177E-2</v>
      </c>
      <c r="W734" s="66">
        <v>57.3</v>
      </c>
      <c r="X734" s="89">
        <v>1.5909828395061727</v>
      </c>
      <c r="Y734" s="89">
        <v>1665.9506172839506</v>
      </c>
      <c r="Z734" s="304">
        <v>95.458970370370352</v>
      </c>
    </row>
    <row r="735" spans="1:26" ht="12.75" customHeight="1" x14ac:dyDescent="0.2">
      <c r="A735" s="303"/>
      <c r="B735" s="51">
        <v>730</v>
      </c>
      <c r="C735" s="166" t="s">
        <v>38</v>
      </c>
      <c r="D735" s="167" t="s">
        <v>39</v>
      </c>
      <c r="E735" s="168">
        <v>-6.1142857142857103</v>
      </c>
      <c r="F735" s="169">
        <v>2.0580000000000001E-2</v>
      </c>
      <c r="G735" s="170">
        <v>1.04</v>
      </c>
      <c r="H735" s="165">
        <v>674.8</v>
      </c>
      <c r="I735" s="20" t="s">
        <v>93</v>
      </c>
      <c r="J735" s="20"/>
      <c r="K735" s="19">
        <v>32</v>
      </c>
      <c r="L735" s="19">
        <v>1960</v>
      </c>
      <c r="M735" s="21">
        <v>37.886000000000003</v>
      </c>
      <c r="N735" s="21">
        <v>3.2994249999999998</v>
      </c>
      <c r="O735" s="21">
        <v>1.044624</v>
      </c>
      <c r="P735" s="21">
        <v>-0.341422</v>
      </c>
      <c r="Q735" s="21">
        <v>0</v>
      </c>
      <c r="R735" s="21">
        <v>33.883374000000003</v>
      </c>
      <c r="S735" s="21">
        <v>1214.6199999999999</v>
      </c>
      <c r="T735" s="21">
        <v>33.883374000000003</v>
      </c>
      <c r="U735" s="21">
        <v>1214.6199999999999</v>
      </c>
      <c r="V735" s="22">
        <v>2.7896275378307623E-2</v>
      </c>
      <c r="W735" s="23">
        <v>50.6</v>
      </c>
      <c r="X735" s="23">
        <v>1.4115515341423657</v>
      </c>
      <c r="Y735" s="23">
        <v>1673.7765226984573</v>
      </c>
      <c r="Z735" s="308">
        <v>84.693092048541928</v>
      </c>
    </row>
    <row r="736" spans="1:26" ht="12.75" customHeight="1" x14ac:dyDescent="0.2">
      <c r="A736" s="303"/>
      <c r="B736" s="19">
        <v>731</v>
      </c>
      <c r="C736" s="20" t="s">
        <v>189</v>
      </c>
      <c r="D736" s="19" t="s">
        <v>190</v>
      </c>
      <c r="E736" s="139">
        <v>-6.6</v>
      </c>
      <c r="F736" s="129">
        <v>1.9539999999999998E-2</v>
      </c>
      <c r="G736" s="130">
        <v>0.95</v>
      </c>
      <c r="H736" s="140">
        <v>688.8</v>
      </c>
      <c r="I736" s="44" t="s">
        <v>217</v>
      </c>
      <c r="J736" s="44" t="s">
        <v>47</v>
      </c>
      <c r="K736" s="51">
        <v>74</v>
      </c>
      <c r="L736" s="51">
        <v>1962</v>
      </c>
      <c r="M736" s="73">
        <f>N736+O736+R736</f>
        <v>89.459000000000003</v>
      </c>
      <c r="N736" s="73">
        <v>5.1509999999999998</v>
      </c>
      <c r="O736" s="73"/>
      <c r="P736" s="73">
        <v>-0.33954000000000001</v>
      </c>
      <c r="Q736" s="73"/>
      <c r="R736" s="73">
        <v>84.308000000000007</v>
      </c>
      <c r="S736" s="73">
        <v>3017.17</v>
      </c>
      <c r="T736" s="73">
        <v>84.308000000000007</v>
      </c>
      <c r="U736" s="73">
        <v>3017.17</v>
      </c>
      <c r="V736" s="32">
        <f>T736/U736</f>
        <v>2.7942741045416733E-2</v>
      </c>
      <c r="W736" s="33">
        <v>48.396000000000001</v>
      </c>
      <c r="X736" s="91">
        <f>V736*W736</f>
        <v>1.3523168956339882</v>
      </c>
      <c r="Y736" s="91">
        <f>V736*60*1000</f>
        <v>1676.564462725004</v>
      </c>
      <c r="Z736" s="305">
        <f>Y736*W736/1000</f>
        <v>81.139013738039296</v>
      </c>
    </row>
    <row r="737" spans="1:26" ht="12.75" customHeight="1" x14ac:dyDescent="0.2">
      <c r="A737" s="303"/>
      <c r="B737" s="19">
        <v>732</v>
      </c>
      <c r="C737" s="20" t="s">
        <v>1034</v>
      </c>
      <c r="D737" s="19" t="s">
        <v>1035</v>
      </c>
      <c r="E737" s="139">
        <v>-5.6</v>
      </c>
      <c r="F737" s="129">
        <v>2.0730000000000002E-3</v>
      </c>
      <c r="G737" s="130">
        <v>1.1499999999999999</v>
      </c>
      <c r="H737" s="140">
        <v>660.8</v>
      </c>
      <c r="I737" s="44" t="s">
        <v>1068</v>
      </c>
      <c r="J737" s="44" t="s">
        <v>417</v>
      </c>
      <c r="K737" s="51">
        <v>9</v>
      </c>
      <c r="L737" s="51">
        <v>1991</v>
      </c>
      <c r="M737" s="73">
        <f>SUM(N737+O737+P737+R737)</f>
        <v>17.112400000000001</v>
      </c>
      <c r="N737" s="73">
        <v>0.78539999999999999</v>
      </c>
      <c r="O737" s="73">
        <v>1.44</v>
      </c>
      <c r="P737" s="73">
        <v>0.13300000000000001</v>
      </c>
      <c r="Q737" s="73"/>
      <c r="R737" s="73">
        <v>14.754</v>
      </c>
      <c r="S737" s="73"/>
      <c r="T737" s="73">
        <v>14.754</v>
      </c>
      <c r="U737" s="73">
        <v>526.92999999999995</v>
      </c>
      <c r="V737" s="32">
        <f>T737/U737</f>
        <v>2.7999924088588618E-2</v>
      </c>
      <c r="W737" s="33">
        <v>55.48</v>
      </c>
      <c r="X737" s="91">
        <f>V737*W737</f>
        <v>1.5534357884348964</v>
      </c>
      <c r="Y737" s="91">
        <f>V737*60*1000</f>
        <v>1679.9954453153171</v>
      </c>
      <c r="Z737" s="305">
        <f>Y737*W737/1000</f>
        <v>93.206147306093783</v>
      </c>
    </row>
    <row r="738" spans="1:26" ht="12.75" customHeight="1" x14ac:dyDescent="0.2">
      <c r="A738" s="303"/>
      <c r="B738" s="65">
        <v>733</v>
      </c>
      <c r="C738" s="131" t="s">
        <v>685</v>
      </c>
      <c r="D738" s="132" t="s">
        <v>686</v>
      </c>
      <c r="E738" s="136">
        <v>-5.2</v>
      </c>
      <c r="F738" s="155">
        <v>1.9012000000000001E-2</v>
      </c>
      <c r="G738" s="134">
        <v>1.45688956</v>
      </c>
      <c r="H738" s="137">
        <v>649.6</v>
      </c>
      <c r="I738" s="42" t="s">
        <v>667</v>
      </c>
      <c r="J738" s="42" t="s">
        <v>417</v>
      </c>
      <c r="K738" s="65">
        <v>7</v>
      </c>
      <c r="L738" s="65">
        <v>1900</v>
      </c>
      <c r="M738" s="68">
        <v>8.9440000000000008</v>
      </c>
      <c r="N738" s="68">
        <v>0.51</v>
      </c>
      <c r="O738" s="68">
        <v>1.066454</v>
      </c>
      <c r="P738" s="68">
        <v>0</v>
      </c>
      <c r="Q738" s="68">
        <v>0</v>
      </c>
      <c r="R738" s="68">
        <v>7.3675460000000008</v>
      </c>
      <c r="S738" s="68">
        <v>262.91000000000003</v>
      </c>
      <c r="T738" s="80">
        <v>4.3519831645810356</v>
      </c>
      <c r="U738" s="68">
        <v>155.30000000000001</v>
      </c>
      <c r="V738" s="48">
        <v>2.8023072534327335E-2</v>
      </c>
      <c r="W738" s="66">
        <v>76.63</v>
      </c>
      <c r="X738" s="89">
        <v>2.1474080483055036</v>
      </c>
      <c r="Y738" s="89">
        <v>1681.3843520596402</v>
      </c>
      <c r="Z738" s="304">
        <v>128.84448289833023</v>
      </c>
    </row>
    <row r="739" spans="1:26" ht="12.75" customHeight="1" x14ac:dyDescent="0.2">
      <c r="A739" s="303"/>
      <c r="B739" s="51">
        <v>734</v>
      </c>
      <c r="C739" s="131" t="s">
        <v>685</v>
      </c>
      <c r="D739" s="132" t="s">
        <v>686</v>
      </c>
      <c r="E739" s="136">
        <v>-5.2</v>
      </c>
      <c r="F739" s="155">
        <v>1.9012000000000001E-2</v>
      </c>
      <c r="G739" s="134">
        <v>1.45688956</v>
      </c>
      <c r="H739" s="137">
        <v>649.6</v>
      </c>
      <c r="I739" s="42" t="s">
        <v>668</v>
      </c>
      <c r="J739" s="42" t="s">
        <v>417</v>
      </c>
      <c r="K739" s="65">
        <v>4</v>
      </c>
      <c r="L739" s="65">
        <v>1850</v>
      </c>
      <c r="M739" s="68">
        <v>6.2990000000000004</v>
      </c>
      <c r="N739" s="68">
        <v>0.153</v>
      </c>
      <c r="O739" s="68">
        <v>0.75350200000000001</v>
      </c>
      <c r="P739" s="68">
        <v>0</v>
      </c>
      <c r="Q739" s="68">
        <v>0</v>
      </c>
      <c r="R739" s="68">
        <v>5.3924980000000007</v>
      </c>
      <c r="S739" s="68">
        <v>190.95000000000002</v>
      </c>
      <c r="T739" s="80">
        <v>4.3752799954962036</v>
      </c>
      <c r="U739" s="68">
        <v>154.93</v>
      </c>
      <c r="V739" s="48">
        <v>2.8240366588112072E-2</v>
      </c>
      <c r="W739" s="66">
        <v>76.63</v>
      </c>
      <c r="X739" s="89">
        <v>2.1640592916470278</v>
      </c>
      <c r="Y739" s="89">
        <v>1694.4219952867243</v>
      </c>
      <c r="Z739" s="304">
        <v>129.84355749882167</v>
      </c>
    </row>
    <row r="740" spans="1:26" ht="12.75" customHeight="1" x14ac:dyDescent="0.2">
      <c r="A740" s="303"/>
      <c r="B740" s="19">
        <v>735</v>
      </c>
      <c r="C740" s="20" t="s">
        <v>1034</v>
      </c>
      <c r="D740" s="19" t="s">
        <v>1035</v>
      </c>
      <c r="E740" s="139">
        <v>-5.6</v>
      </c>
      <c r="F740" s="129">
        <v>2.0730000000000002E-3</v>
      </c>
      <c r="G740" s="130">
        <v>1.1499999999999999</v>
      </c>
      <c r="H740" s="140">
        <v>660.8</v>
      </c>
      <c r="I740" s="44" t="s">
        <v>1065</v>
      </c>
      <c r="J740" s="44" t="s">
        <v>417</v>
      </c>
      <c r="K740" s="51">
        <v>8</v>
      </c>
      <c r="L740" s="51">
        <v>1960</v>
      </c>
      <c r="M740" s="73">
        <f>SUM(N740+O740+P740+R740)</f>
        <v>12.532</v>
      </c>
      <c r="N740" s="73">
        <v>0.56100000000000005</v>
      </c>
      <c r="O740" s="73">
        <v>1.28</v>
      </c>
      <c r="P740" s="73">
        <v>0.153</v>
      </c>
      <c r="Q740" s="73"/>
      <c r="R740" s="73">
        <v>10.538</v>
      </c>
      <c r="S740" s="73"/>
      <c r="T740" s="73">
        <v>10.538</v>
      </c>
      <c r="U740" s="73">
        <v>372.64</v>
      </c>
      <c r="V740" s="32">
        <f>T740/U740</f>
        <v>2.827930442249893E-2</v>
      </c>
      <c r="W740" s="33">
        <v>55.48</v>
      </c>
      <c r="X740" s="91">
        <f>V740*W740</f>
        <v>1.5689358093602406</v>
      </c>
      <c r="Y740" s="91">
        <f>V740*60*1000</f>
        <v>1696.7582653499358</v>
      </c>
      <c r="Z740" s="305">
        <f>Y740*W740/1000</f>
        <v>94.136148561614434</v>
      </c>
    </row>
    <row r="741" spans="1:26" ht="12.75" customHeight="1" x14ac:dyDescent="0.2">
      <c r="A741" s="303"/>
      <c r="B741" s="19">
        <v>736</v>
      </c>
      <c r="C741" s="20" t="s">
        <v>1034</v>
      </c>
      <c r="D741" s="19" t="s">
        <v>1061</v>
      </c>
      <c r="E741" s="139">
        <v>-5.6</v>
      </c>
      <c r="F741" s="129">
        <v>2.0730000000000002E-3</v>
      </c>
      <c r="G741" s="130">
        <v>1.1499999999999999</v>
      </c>
      <c r="H741" s="140">
        <v>660.8</v>
      </c>
      <c r="I741" s="44" t="s">
        <v>1062</v>
      </c>
      <c r="J741" s="44" t="s">
        <v>417</v>
      </c>
      <c r="K741" s="51">
        <v>6</v>
      </c>
      <c r="L741" s="51"/>
      <c r="M741" s="73">
        <f>SUM(N741+O741+P741+R741)</f>
        <v>8.8840000000000003</v>
      </c>
      <c r="N741" s="73">
        <v>0</v>
      </c>
      <c r="O741" s="73">
        <v>0</v>
      </c>
      <c r="P741" s="73">
        <v>0</v>
      </c>
      <c r="Q741" s="73"/>
      <c r="R741" s="73">
        <v>8.8840000000000003</v>
      </c>
      <c r="S741" s="73"/>
      <c r="T741" s="73">
        <v>8.8840000000000003</v>
      </c>
      <c r="U741" s="73">
        <v>314.12</v>
      </c>
      <c r="V741" s="32">
        <f>T741/U741</f>
        <v>2.8282185152171145E-2</v>
      </c>
      <c r="W741" s="33">
        <v>55.48</v>
      </c>
      <c r="X741" s="91">
        <f>V741*W741</f>
        <v>1.569095632242455</v>
      </c>
      <c r="Y741" s="91">
        <f>V741*60*1000</f>
        <v>1696.9311091302689</v>
      </c>
      <c r="Z741" s="305">
        <f>Y741*W741/1000</f>
        <v>94.145737934547313</v>
      </c>
    </row>
    <row r="742" spans="1:26" ht="12.75" customHeight="1" x14ac:dyDescent="0.2">
      <c r="A742" s="303"/>
      <c r="B742" s="65">
        <v>737</v>
      </c>
      <c r="C742" s="131" t="s">
        <v>685</v>
      </c>
      <c r="D742" s="132" t="s">
        <v>686</v>
      </c>
      <c r="E742" s="136">
        <v>-5.2</v>
      </c>
      <c r="F742" s="155">
        <v>1.9012000000000001E-2</v>
      </c>
      <c r="G742" s="134">
        <v>1.45688956</v>
      </c>
      <c r="H742" s="137">
        <v>649.6</v>
      </c>
      <c r="I742" s="42" t="s">
        <v>669</v>
      </c>
      <c r="J742" s="42" t="s">
        <v>417</v>
      </c>
      <c r="K742" s="65">
        <v>9</v>
      </c>
      <c r="L742" s="65">
        <v>1989</v>
      </c>
      <c r="M742" s="68">
        <v>16.62</v>
      </c>
      <c r="N742" s="68">
        <v>0.40346100000000001</v>
      </c>
      <c r="O742" s="68">
        <v>1.1519999999999999</v>
      </c>
      <c r="P742" s="68">
        <v>0</v>
      </c>
      <c r="Q742" s="68">
        <v>0</v>
      </c>
      <c r="R742" s="68">
        <v>15.064539000000002</v>
      </c>
      <c r="S742" s="68">
        <v>530.14</v>
      </c>
      <c r="T742" s="80">
        <v>15.064539000000002</v>
      </c>
      <c r="U742" s="68">
        <v>530.14</v>
      </c>
      <c r="V742" s="48">
        <v>2.84161523371185E-2</v>
      </c>
      <c r="W742" s="66">
        <v>76.63</v>
      </c>
      <c r="X742" s="89">
        <v>2.1775297535933906</v>
      </c>
      <c r="Y742" s="89">
        <v>1704.9691402271101</v>
      </c>
      <c r="Z742" s="304">
        <v>130.65178521560344</v>
      </c>
    </row>
    <row r="743" spans="1:26" ht="12.75" customHeight="1" x14ac:dyDescent="0.2">
      <c r="A743" s="303"/>
      <c r="B743" s="51">
        <v>738</v>
      </c>
      <c r="C743" s="166" t="s">
        <v>38</v>
      </c>
      <c r="D743" s="167" t="s">
        <v>39</v>
      </c>
      <c r="E743" s="168">
        <v>-6.1142857142857103</v>
      </c>
      <c r="F743" s="169">
        <v>2.0580000000000001E-2</v>
      </c>
      <c r="G743" s="170">
        <v>1.04</v>
      </c>
      <c r="H743" s="165">
        <v>674.8</v>
      </c>
      <c r="I743" s="20" t="s">
        <v>92</v>
      </c>
      <c r="J743" s="20"/>
      <c r="K743" s="19">
        <v>108</v>
      </c>
      <c r="L743" s="19">
        <v>1990</v>
      </c>
      <c r="M743" s="21">
        <v>101.619</v>
      </c>
      <c r="N743" s="21">
        <v>7.5994739999999998</v>
      </c>
      <c r="O743" s="21">
        <v>19.202563999999999</v>
      </c>
      <c r="P743" s="21">
        <v>-0.306475</v>
      </c>
      <c r="Q743" s="21">
        <v>0</v>
      </c>
      <c r="R743" s="21">
        <v>75.123439000000005</v>
      </c>
      <c r="S743" s="21">
        <v>2642.7</v>
      </c>
      <c r="T743" s="21">
        <v>75.123439000000005</v>
      </c>
      <c r="U743" s="21">
        <v>2642.7</v>
      </c>
      <c r="V743" s="22">
        <v>2.8426775267718626E-2</v>
      </c>
      <c r="W743" s="23">
        <v>50.6</v>
      </c>
      <c r="X743" s="23">
        <v>1.4383948285465626</v>
      </c>
      <c r="Y743" s="23">
        <v>1705.6065160631176</v>
      </c>
      <c r="Z743" s="308">
        <v>86.303689712793755</v>
      </c>
    </row>
    <row r="744" spans="1:26" ht="12.75" customHeight="1" x14ac:dyDescent="0.2">
      <c r="A744" s="303"/>
      <c r="B744" s="19">
        <v>739</v>
      </c>
      <c r="C744" s="166" t="s">
        <v>38</v>
      </c>
      <c r="D744" s="167" t="s">
        <v>39</v>
      </c>
      <c r="E744" s="168">
        <v>-6.1142857142857103</v>
      </c>
      <c r="F744" s="169">
        <v>2.0580000000000001E-2</v>
      </c>
      <c r="G744" s="170">
        <v>1.04</v>
      </c>
      <c r="H744" s="165">
        <v>674.8</v>
      </c>
      <c r="I744" s="20" t="s">
        <v>94</v>
      </c>
      <c r="J744" s="20"/>
      <c r="K744" s="19">
        <v>48</v>
      </c>
      <c r="L744" s="19">
        <v>1963</v>
      </c>
      <c r="M744" s="21">
        <v>60.750999999999998</v>
      </c>
      <c r="N744" s="21">
        <v>5.2539280000000002</v>
      </c>
      <c r="O744" s="21">
        <v>0.97305699999999995</v>
      </c>
      <c r="P744" s="21">
        <v>5.0070999999999997E-2</v>
      </c>
      <c r="Q744" s="21">
        <v>0</v>
      </c>
      <c r="R744" s="21">
        <v>54.473939999999999</v>
      </c>
      <c r="S744" s="21">
        <v>1913.87</v>
      </c>
      <c r="T744" s="21">
        <v>54.473939999999999</v>
      </c>
      <c r="U744" s="21">
        <v>1913.87</v>
      </c>
      <c r="V744" s="22">
        <v>2.8462716903446945E-2</v>
      </c>
      <c r="W744" s="23">
        <v>50.6</v>
      </c>
      <c r="X744" s="23">
        <v>1.4402134753144153</v>
      </c>
      <c r="Y744" s="23">
        <v>1707.7630142068167</v>
      </c>
      <c r="Z744" s="308">
        <v>86.412808518864921</v>
      </c>
    </row>
    <row r="745" spans="1:26" ht="12.75" customHeight="1" x14ac:dyDescent="0.2">
      <c r="A745" s="303"/>
      <c r="B745" s="19">
        <v>740</v>
      </c>
      <c r="C745" s="131" t="s">
        <v>685</v>
      </c>
      <c r="D745" s="132" t="s">
        <v>686</v>
      </c>
      <c r="E745" s="136">
        <v>-5.2</v>
      </c>
      <c r="F745" s="155">
        <v>1.9012000000000001E-2</v>
      </c>
      <c r="G745" s="134">
        <v>1.45688956</v>
      </c>
      <c r="H745" s="137">
        <v>649.6</v>
      </c>
      <c r="I745" s="42" t="s">
        <v>670</v>
      </c>
      <c r="J745" s="42" t="s">
        <v>417</v>
      </c>
      <c r="K745" s="65">
        <v>5</v>
      </c>
      <c r="L745" s="65">
        <v>1990</v>
      </c>
      <c r="M745" s="68">
        <v>16.434999999999999</v>
      </c>
      <c r="N745" s="68">
        <v>0.21792300000000001</v>
      </c>
      <c r="O745" s="68">
        <v>0.58811800000000003</v>
      </c>
      <c r="P745" s="68">
        <v>0</v>
      </c>
      <c r="Q745" s="68">
        <v>0</v>
      </c>
      <c r="R745" s="68">
        <v>15.628959</v>
      </c>
      <c r="S745" s="68">
        <v>548.29999999999995</v>
      </c>
      <c r="T745" s="80">
        <v>9.3215067885828926</v>
      </c>
      <c r="U745" s="68">
        <v>327.02</v>
      </c>
      <c r="V745" s="48">
        <v>2.8504393580156849E-2</v>
      </c>
      <c r="W745" s="66">
        <v>76.63</v>
      </c>
      <c r="X745" s="89">
        <v>2.1842916800474192</v>
      </c>
      <c r="Y745" s="89">
        <v>1710.2636148094111</v>
      </c>
      <c r="Z745" s="304">
        <v>131.05750080284517</v>
      </c>
    </row>
    <row r="746" spans="1:26" ht="12.75" customHeight="1" x14ac:dyDescent="0.2">
      <c r="A746" s="303"/>
      <c r="B746" s="65">
        <v>741</v>
      </c>
      <c r="C746" s="20" t="s">
        <v>520</v>
      </c>
      <c r="D746" s="19" t="s">
        <v>521</v>
      </c>
      <c r="E746" s="139">
        <v>-5</v>
      </c>
      <c r="F746" s="129">
        <v>2.1100000000000001E-2</v>
      </c>
      <c r="G746" s="130">
        <f>F746*W746</f>
        <v>1.11619</v>
      </c>
      <c r="H746" s="140">
        <v>644</v>
      </c>
      <c r="I746" s="44" t="s">
        <v>552</v>
      </c>
      <c r="J746" s="44" t="s">
        <v>536</v>
      </c>
      <c r="K746" s="51">
        <v>20</v>
      </c>
      <c r="L746" s="51">
        <v>1984</v>
      </c>
      <c r="M746" s="73">
        <v>36.533000000000001</v>
      </c>
      <c r="N746" s="73">
        <v>1.4530000000000001</v>
      </c>
      <c r="O746" s="73">
        <v>4.4050000000000002</v>
      </c>
      <c r="P746" s="73">
        <v>0.439</v>
      </c>
      <c r="Q746" s="73"/>
      <c r="R746" s="73">
        <v>30.236000000000001</v>
      </c>
      <c r="S746" s="73">
        <v>1057.99</v>
      </c>
      <c r="T746" s="73">
        <v>30.236000000000001</v>
      </c>
      <c r="U746" s="73">
        <v>1057.99</v>
      </c>
      <c r="V746" s="32">
        <f>T746/U746</f>
        <v>2.8578720025709128E-2</v>
      </c>
      <c r="W746" s="33">
        <v>52.9</v>
      </c>
      <c r="X746" s="91">
        <f>V746*W746</f>
        <v>1.5118142893600128</v>
      </c>
      <c r="Y746" s="91">
        <f>V746*60*1000</f>
        <v>1714.7232015425477</v>
      </c>
      <c r="Z746" s="305">
        <f>Y746*W746/1000</f>
        <v>90.708857361600778</v>
      </c>
    </row>
    <row r="747" spans="1:26" ht="12.75" customHeight="1" x14ac:dyDescent="0.2">
      <c r="A747" s="303"/>
      <c r="B747" s="51">
        <v>742</v>
      </c>
      <c r="C747" s="20" t="s">
        <v>1150</v>
      </c>
      <c r="D747" s="19" t="s">
        <v>1151</v>
      </c>
      <c r="E747" s="164">
        <v>-5.8</v>
      </c>
      <c r="F747" s="146"/>
      <c r="G747" s="19"/>
      <c r="H747" s="165">
        <v>641.6</v>
      </c>
      <c r="I747" s="62" t="s">
        <v>1142</v>
      </c>
      <c r="J747" s="60"/>
      <c r="K747" s="60">
        <v>8</v>
      </c>
      <c r="L747" s="60">
        <v>1965</v>
      </c>
      <c r="M747" s="85">
        <v>11.9</v>
      </c>
      <c r="N747" s="85">
        <v>0</v>
      </c>
      <c r="O747" s="85">
        <v>0</v>
      </c>
      <c r="P747" s="85"/>
      <c r="Q747" s="85"/>
      <c r="R747" s="85">
        <v>11.407999999999999</v>
      </c>
      <c r="S747" s="85">
        <v>398.85</v>
      </c>
      <c r="T747" s="85">
        <v>11.407999999999999</v>
      </c>
      <c r="U747" s="85">
        <v>398.85</v>
      </c>
      <c r="V747" s="61">
        <v>2.8602231415319038E-2</v>
      </c>
      <c r="W747" s="94">
        <v>73.099999999999994</v>
      </c>
      <c r="X747" s="94">
        <v>2.0908231164598217</v>
      </c>
      <c r="Y747" s="94">
        <v>1716.1338849191422</v>
      </c>
      <c r="Z747" s="307">
        <v>125.44938698758928</v>
      </c>
    </row>
    <row r="748" spans="1:26" ht="12.75" customHeight="1" x14ac:dyDescent="0.2">
      <c r="A748" s="303"/>
      <c r="B748" s="19">
        <v>743</v>
      </c>
      <c r="C748" s="131" t="s">
        <v>877</v>
      </c>
      <c r="D748" s="132" t="s">
        <v>841</v>
      </c>
      <c r="E748" s="80">
        <v>-5.0999999999999996</v>
      </c>
      <c r="F748" s="133">
        <v>2.1000000000000001E-2</v>
      </c>
      <c r="G748" s="134">
        <v>1.38</v>
      </c>
      <c r="H748" s="135">
        <v>646.79999999999995</v>
      </c>
      <c r="I748" s="42" t="s">
        <v>867</v>
      </c>
      <c r="J748" s="42" t="s">
        <v>47</v>
      </c>
      <c r="K748" s="65">
        <v>5</v>
      </c>
      <c r="L748" s="65">
        <v>1986</v>
      </c>
      <c r="M748" s="68">
        <v>11.811999999999999</v>
      </c>
      <c r="N748" s="68">
        <v>0</v>
      </c>
      <c r="O748" s="68">
        <v>0</v>
      </c>
      <c r="P748" s="68">
        <v>0</v>
      </c>
      <c r="Q748" s="68">
        <v>2.1259999999999999</v>
      </c>
      <c r="R748" s="68">
        <v>9.6859999999999999</v>
      </c>
      <c r="S748" s="68">
        <v>407.89</v>
      </c>
      <c r="T748" s="68">
        <v>5.5519999999999996</v>
      </c>
      <c r="U748" s="68">
        <v>193.9</v>
      </c>
      <c r="V748" s="48">
        <v>2.8633316142341412E-2</v>
      </c>
      <c r="W748" s="66">
        <v>64.200999999999993</v>
      </c>
      <c r="X748" s="89">
        <v>1.8382875296544607</v>
      </c>
      <c r="Y748" s="89">
        <v>1717.9989685404846</v>
      </c>
      <c r="Z748" s="304">
        <v>110.29725177926764</v>
      </c>
    </row>
    <row r="749" spans="1:26" ht="12.75" customHeight="1" x14ac:dyDescent="0.2">
      <c r="A749" s="303"/>
      <c r="B749" s="19">
        <v>744</v>
      </c>
      <c r="C749" s="131" t="s">
        <v>147</v>
      </c>
      <c r="D749" s="132" t="s">
        <v>148</v>
      </c>
      <c r="E749" s="80">
        <v>-4.7</v>
      </c>
      <c r="F749" s="133">
        <v>1.8579999999999999E-2</v>
      </c>
      <c r="G749" s="134">
        <v>1.0646339999999999</v>
      </c>
      <c r="H749" s="135">
        <v>635.6</v>
      </c>
      <c r="I749" s="42" t="s">
        <v>174</v>
      </c>
      <c r="J749" s="42"/>
      <c r="K749" s="65">
        <v>12</v>
      </c>
      <c r="L749" s="65">
        <v>1930</v>
      </c>
      <c r="M749" s="68">
        <v>17.325500000000002</v>
      </c>
      <c r="N749" s="68">
        <v>1.0773999999999999</v>
      </c>
      <c r="O749" s="68">
        <v>0.12</v>
      </c>
      <c r="P749" s="68">
        <v>1.1455</v>
      </c>
      <c r="Q749" s="68">
        <v>2.4981</v>
      </c>
      <c r="R749" s="68">
        <v>12.484500000000001</v>
      </c>
      <c r="S749" s="68">
        <v>522.71</v>
      </c>
      <c r="T749" s="68">
        <v>14.9826</v>
      </c>
      <c r="U749" s="68">
        <v>522.71</v>
      </c>
      <c r="V749" s="48">
        <v>2.8663312352929921E-2</v>
      </c>
      <c r="W749" s="66">
        <v>57.3</v>
      </c>
      <c r="X749" s="89">
        <v>1.6424077978228844</v>
      </c>
      <c r="Y749" s="89">
        <v>1719.7987411757954</v>
      </c>
      <c r="Z749" s="304">
        <v>98.544467869373065</v>
      </c>
    </row>
    <row r="750" spans="1:26" ht="12.75" customHeight="1" x14ac:dyDescent="0.2">
      <c r="A750" s="303"/>
      <c r="B750" s="65">
        <v>745</v>
      </c>
      <c r="C750" s="131" t="s">
        <v>685</v>
      </c>
      <c r="D750" s="132" t="s">
        <v>686</v>
      </c>
      <c r="E750" s="136">
        <v>-5.2</v>
      </c>
      <c r="F750" s="155">
        <v>1.9012000000000001E-2</v>
      </c>
      <c r="G750" s="134">
        <v>1.45688956</v>
      </c>
      <c r="H750" s="137">
        <v>649.6</v>
      </c>
      <c r="I750" s="42" t="s">
        <v>509</v>
      </c>
      <c r="J750" s="42" t="s">
        <v>417</v>
      </c>
      <c r="K750" s="65">
        <v>8</v>
      </c>
      <c r="L750" s="65">
        <v>1956</v>
      </c>
      <c r="M750" s="68">
        <v>13.471</v>
      </c>
      <c r="N750" s="68">
        <v>0</v>
      </c>
      <c r="O750" s="68">
        <v>0</v>
      </c>
      <c r="P750" s="68">
        <v>0</v>
      </c>
      <c r="Q750" s="68">
        <v>0</v>
      </c>
      <c r="R750" s="68">
        <v>13.471</v>
      </c>
      <c r="S750" s="68">
        <v>469.85</v>
      </c>
      <c r="T750" s="80">
        <v>13.471</v>
      </c>
      <c r="U750" s="68">
        <v>469.85</v>
      </c>
      <c r="V750" s="48">
        <v>2.8670852399702032E-2</v>
      </c>
      <c r="W750" s="66">
        <v>76.63</v>
      </c>
      <c r="X750" s="89">
        <v>2.1970474193891665</v>
      </c>
      <c r="Y750" s="89">
        <v>1720.2511439821219</v>
      </c>
      <c r="Z750" s="304">
        <v>131.82284516335</v>
      </c>
    </row>
    <row r="751" spans="1:26" ht="12.75" customHeight="1" x14ac:dyDescent="0.2">
      <c r="A751" s="303"/>
      <c r="B751" s="51">
        <v>746</v>
      </c>
      <c r="C751" s="131" t="s">
        <v>685</v>
      </c>
      <c r="D751" s="132" t="s">
        <v>686</v>
      </c>
      <c r="E751" s="136">
        <v>-5.2</v>
      </c>
      <c r="F751" s="155">
        <v>1.9012000000000001E-2</v>
      </c>
      <c r="G751" s="134">
        <v>1.45688956</v>
      </c>
      <c r="H751" s="137">
        <v>649.6</v>
      </c>
      <c r="I751" s="42" t="s">
        <v>671</v>
      </c>
      <c r="J751" s="42" t="s">
        <v>417</v>
      </c>
      <c r="K751" s="65">
        <v>8</v>
      </c>
      <c r="L751" s="65">
        <v>1965</v>
      </c>
      <c r="M751" s="68">
        <v>12.233000000000001</v>
      </c>
      <c r="N751" s="68">
        <v>0.69099900000000003</v>
      </c>
      <c r="O751" s="68">
        <v>7.7084E-2</v>
      </c>
      <c r="P751" s="68">
        <v>0</v>
      </c>
      <c r="Q751" s="68">
        <v>0</v>
      </c>
      <c r="R751" s="68">
        <v>11.464917000000002</v>
      </c>
      <c r="S751" s="68">
        <v>399.34</v>
      </c>
      <c r="T751" s="80">
        <v>11.464917000000002</v>
      </c>
      <c r="U751" s="68">
        <v>399.34</v>
      </c>
      <c r="V751" s="48">
        <v>2.8709663444683734E-2</v>
      </c>
      <c r="W751" s="66">
        <v>76.63</v>
      </c>
      <c r="X751" s="89">
        <v>2.2000215097661142</v>
      </c>
      <c r="Y751" s="89">
        <v>1722.5798066810241</v>
      </c>
      <c r="Z751" s="304">
        <v>132.00129058596687</v>
      </c>
    </row>
    <row r="752" spans="1:26" ht="12.75" customHeight="1" x14ac:dyDescent="0.2">
      <c r="A752" s="303"/>
      <c r="B752" s="19">
        <v>747</v>
      </c>
      <c r="C752" s="131" t="s">
        <v>877</v>
      </c>
      <c r="D752" s="132" t="s">
        <v>841</v>
      </c>
      <c r="E752" s="80">
        <v>-5.0999999999999996</v>
      </c>
      <c r="F752" s="133">
        <v>2.1000000000000001E-2</v>
      </c>
      <c r="G752" s="134">
        <v>1.38</v>
      </c>
      <c r="H752" s="135">
        <v>646.79999999999995</v>
      </c>
      <c r="I752" s="42" t="s">
        <v>866</v>
      </c>
      <c r="J752" s="42" t="s">
        <v>47</v>
      </c>
      <c r="K752" s="65">
        <v>5</v>
      </c>
      <c r="L752" s="65">
        <v>1984</v>
      </c>
      <c r="M752" s="68">
        <v>5.3090000000000002</v>
      </c>
      <c r="N752" s="68">
        <v>0.13900000000000001</v>
      </c>
      <c r="O752" s="68">
        <v>1.6E-2</v>
      </c>
      <c r="P752" s="68">
        <v>-3.6999999999999998E-2</v>
      </c>
      <c r="Q752" s="68">
        <v>0.51900000000000002</v>
      </c>
      <c r="R752" s="68">
        <v>4.6719999999999997</v>
      </c>
      <c r="S752" s="68">
        <v>180.46</v>
      </c>
      <c r="T752" s="68">
        <v>5.1909999999999998</v>
      </c>
      <c r="U752" s="68">
        <v>180.46</v>
      </c>
      <c r="V752" s="48">
        <v>2.8765377368946025E-2</v>
      </c>
      <c r="W752" s="66">
        <v>64.200999999999993</v>
      </c>
      <c r="X752" s="89">
        <v>1.8467659924637037</v>
      </c>
      <c r="Y752" s="89">
        <v>1725.9226421367614</v>
      </c>
      <c r="Z752" s="304">
        <v>110.8059595478222</v>
      </c>
    </row>
    <row r="753" spans="1:26" ht="12.75" customHeight="1" x14ac:dyDescent="0.2">
      <c r="A753" s="303"/>
      <c r="B753" s="19">
        <v>748</v>
      </c>
      <c r="C753" s="131" t="s">
        <v>1153</v>
      </c>
      <c r="D753" s="132" t="s">
        <v>909</v>
      </c>
      <c r="E753" s="80">
        <v>-6.5</v>
      </c>
      <c r="F753" s="133">
        <v>1.8100000000000002E-2</v>
      </c>
      <c r="G753" s="134">
        <v>1.4280900000000003</v>
      </c>
      <c r="H753" s="137">
        <v>686</v>
      </c>
      <c r="I753" s="42" t="s">
        <v>938</v>
      </c>
      <c r="J753" s="42" t="s">
        <v>417</v>
      </c>
      <c r="K753" s="65">
        <v>18</v>
      </c>
      <c r="L753" s="65">
        <v>1982</v>
      </c>
      <c r="M753" s="68">
        <v>29.649000000000001</v>
      </c>
      <c r="N753" s="68">
        <v>1.21</v>
      </c>
      <c r="O753" s="68">
        <v>2.98</v>
      </c>
      <c r="P753" s="68">
        <v>-0.02</v>
      </c>
      <c r="Q753" s="68">
        <v>4.5860000000000003</v>
      </c>
      <c r="R753" s="68">
        <v>20.893000000000001</v>
      </c>
      <c r="S753" s="68">
        <v>1043.82</v>
      </c>
      <c r="T753" s="68">
        <v>25.478999999999999</v>
      </c>
      <c r="U753" s="68">
        <v>885.35</v>
      </c>
      <c r="V753" s="48">
        <v>2.8778449200881007E-2</v>
      </c>
      <c r="W753" s="66">
        <v>78.900000000000006</v>
      </c>
      <c r="X753" s="89">
        <v>2.2706196419495117</v>
      </c>
      <c r="Y753" s="89">
        <v>1726.7069520528603</v>
      </c>
      <c r="Z753" s="304">
        <v>136.23717851697069</v>
      </c>
    </row>
    <row r="754" spans="1:26" ht="12.75" customHeight="1" x14ac:dyDescent="0.2">
      <c r="A754" s="303"/>
      <c r="B754" s="65">
        <v>749</v>
      </c>
      <c r="C754" s="131" t="s">
        <v>877</v>
      </c>
      <c r="D754" s="132" t="s">
        <v>841</v>
      </c>
      <c r="E754" s="80">
        <v>-5.0999999999999996</v>
      </c>
      <c r="F754" s="133">
        <v>2.1000000000000001E-2</v>
      </c>
      <c r="G754" s="134">
        <v>1.38</v>
      </c>
      <c r="H754" s="135">
        <v>646.79999999999995</v>
      </c>
      <c r="I754" s="42" t="s">
        <v>865</v>
      </c>
      <c r="J754" s="42" t="s">
        <v>47</v>
      </c>
      <c r="K754" s="65">
        <v>4</v>
      </c>
      <c r="L754" s="65">
        <v>1950</v>
      </c>
      <c r="M754" s="68">
        <v>7.9809999999999999</v>
      </c>
      <c r="N754" s="68">
        <v>0.83199999999999996</v>
      </c>
      <c r="O754" s="68">
        <v>1.4910000000000001</v>
      </c>
      <c r="P754" s="68">
        <v>8.5999999999999993E-2</v>
      </c>
      <c r="Q754" s="68">
        <v>0.55700000000000005</v>
      </c>
      <c r="R754" s="68">
        <v>5.0140000000000002</v>
      </c>
      <c r="S754" s="68">
        <v>193.31</v>
      </c>
      <c r="T754" s="68">
        <v>5.5720000000000001</v>
      </c>
      <c r="U754" s="68">
        <v>193.31</v>
      </c>
      <c r="V754" s="48">
        <v>2.8824168434121361E-2</v>
      </c>
      <c r="W754" s="66">
        <v>64.200999999999993</v>
      </c>
      <c r="X754" s="89">
        <v>1.8505404376390253</v>
      </c>
      <c r="Y754" s="89">
        <v>1729.4501060472815</v>
      </c>
      <c r="Z754" s="304">
        <v>111.03242625834152</v>
      </c>
    </row>
    <row r="755" spans="1:26" ht="12.75" customHeight="1" x14ac:dyDescent="0.2">
      <c r="A755" s="303"/>
      <c r="B755" s="51">
        <v>750</v>
      </c>
      <c r="C755" s="131" t="s">
        <v>685</v>
      </c>
      <c r="D755" s="132" t="s">
        <v>686</v>
      </c>
      <c r="E755" s="136">
        <v>-5.2</v>
      </c>
      <c r="F755" s="155">
        <v>1.9012000000000001E-2</v>
      </c>
      <c r="G755" s="134">
        <v>1.45688956</v>
      </c>
      <c r="H755" s="137">
        <v>649.6</v>
      </c>
      <c r="I755" s="42" t="s">
        <v>672</v>
      </c>
      <c r="J755" s="42" t="s">
        <v>417</v>
      </c>
      <c r="K755" s="65">
        <v>12</v>
      </c>
      <c r="L755" s="65">
        <v>1971</v>
      </c>
      <c r="M755" s="68">
        <v>15.433999999999999</v>
      </c>
      <c r="N755" s="68">
        <v>0</v>
      </c>
      <c r="O755" s="68">
        <v>0</v>
      </c>
      <c r="P755" s="68">
        <v>0</v>
      </c>
      <c r="Q755" s="68">
        <v>0</v>
      </c>
      <c r="R755" s="68">
        <v>15.433999999999999</v>
      </c>
      <c r="S755" s="68">
        <v>534.78</v>
      </c>
      <c r="T755" s="80">
        <v>15.433999999999999</v>
      </c>
      <c r="U755" s="68">
        <v>534.78</v>
      </c>
      <c r="V755" s="48">
        <v>2.886046598601294E-2</v>
      </c>
      <c r="W755" s="66">
        <v>76.63</v>
      </c>
      <c r="X755" s="89">
        <v>2.2115775085081713</v>
      </c>
      <c r="Y755" s="89">
        <v>1731.6279591607763</v>
      </c>
      <c r="Z755" s="304">
        <v>132.69465051049028</v>
      </c>
    </row>
    <row r="756" spans="1:26" ht="12.75" customHeight="1" x14ac:dyDescent="0.2">
      <c r="A756" s="303"/>
      <c r="B756" s="19">
        <v>751</v>
      </c>
      <c r="C756" s="20" t="s">
        <v>1034</v>
      </c>
      <c r="D756" s="19" t="s">
        <v>1035</v>
      </c>
      <c r="E756" s="139">
        <v>-5.6</v>
      </c>
      <c r="F756" s="129">
        <v>2.0730000000000002E-3</v>
      </c>
      <c r="G756" s="130">
        <v>1.1499999999999999</v>
      </c>
      <c r="H756" s="140">
        <v>660.8</v>
      </c>
      <c r="I756" s="44" t="s">
        <v>1058</v>
      </c>
      <c r="J756" s="44" t="s">
        <v>417</v>
      </c>
      <c r="K756" s="51">
        <v>50</v>
      </c>
      <c r="L756" s="51">
        <v>1976</v>
      </c>
      <c r="M756" s="73">
        <f>SUM(N756+O756+P756+R756)</f>
        <v>46.4133</v>
      </c>
      <c r="N756" s="73">
        <v>3.6873</v>
      </c>
      <c r="O756" s="73">
        <v>1.4999999999999999E-2</v>
      </c>
      <c r="P756" s="73">
        <v>0.29099999999999998</v>
      </c>
      <c r="Q756" s="73"/>
      <c r="R756" s="73">
        <v>42.42</v>
      </c>
      <c r="S756" s="73"/>
      <c r="T756" s="73">
        <v>42.42</v>
      </c>
      <c r="U756" s="73">
        <v>1467.32</v>
      </c>
      <c r="V756" s="32">
        <f>T756/U756</f>
        <v>2.8909849248970915E-2</v>
      </c>
      <c r="W756" s="33">
        <v>55.48</v>
      </c>
      <c r="X756" s="91">
        <f>V756*W756</f>
        <v>1.6039184363329062</v>
      </c>
      <c r="Y756" s="91">
        <f>V756*60*1000</f>
        <v>1734.590954938255</v>
      </c>
      <c r="Z756" s="305">
        <f>Y756*W756/1000</f>
        <v>96.23510617997438</v>
      </c>
    </row>
    <row r="757" spans="1:26" ht="12.75" customHeight="1" x14ac:dyDescent="0.2">
      <c r="A757" s="303"/>
      <c r="B757" s="19">
        <v>752</v>
      </c>
      <c r="C757" s="20" t="s">
        <v>1034</v>
      </c>
      <c r="D757" s="19" t="s">
        <v>1035</v>
      </c>
      <c r="E757" s="139">
        <v>-5.6</v>
      </c>
      <c r="F757" s="129">
        <v>2.0730000000000002E-3</v>
      </c>
      <c r="G757" s="130">
        <v>1.1499999999999999</v>
      </c>
      <c r="H757" s="140">
        <v>660.8</v>
      </c>
      <c r="I757" s="44" t="s">
        <v>1067</v>
      </c>
      <c r="J757" s="44" t="s">
        <v>417</v>
      </c>
      <c r="K757" s="51">
        <v>12</v>
      </c>
      <c r="L757" s="51">
        <v>1960</v>
      </c>
      <c r="M757" s="73">
        <f>SUM(N757+O757+P757+R757)</f>
        <v>10.765000000000001</v>
      </c>
      <c r="N757" s="73">
        <v>0</v>
      </c>
      <c r="O757" s="73">
        <v>0</v>
      </c>
      <c r="P757" s="73">
        <v>0</v>
      </c>
      <c r="Q757" s="73"/>
      <c r="R757" s="73">
        <v>10.765000000000001</v>
      </c>
      <c r="S757" s="73"/>
      <c r="T757" s="73">
        <v>10.765000000000001</v>
      </c>
      <c r="U757" s="73">
        <v>371.4</v>
      </c>
      <c r="V757" s="32">
        <f>T757/U757</f>
        <v>2.8984921917070548E-2</v>
      </c>
      <c r="W757" s="33">
        <v>55.48</v>
      </c>
      <c r="X757" s="91">
        <f>V757*W757</f>
        <v>1.6080834679590739</v>
      </c>
      <c r="Y757" s="91">
        <f>V757*60*1000</f>
        <v>1739.0953150242331</v>
      </c>
      <c r="Z757" s="305">
        <f>Y757*W757/1000</f>
        <v>96.48500807754445</v>
      </c>
    </row>
    <row r="758" spans="1:26" ht="12.75" customHeight="1" x14ac:dyDescent="0.2">
      <c r="A758" s="303"/>
      <c r="B758" s="65">
        <v>753</v>
      </c>
      <c r="C758" s="20" t="s">
        <v>1034</v>
      </c>
      <c r="D758" s="19" t="s">
        <v>1041</v>
      </c>
      <c r="E758" s="139">
        <v>-5.6</v>
      </c>
      <c r="F758" s="129">
        <v>2.0730000000000002E-3</v>
      </c>
      <c r="G758" s="130">
        <v>1.1499999999999999</v>
      </c>
      <c r="H758" s="140">
        <v>660.8</v>
      </c>
      <c r="I758" s="44" t="s">
        <v>1066</v>
      </c>
      <c r="J758" s="44" t="s">
        <v>417</v>
      </c>
      <c r="K758" s="51">
        <v>12</v>
      </c>
      <c r="L758" s="51"/>
      <c r="M758" s="73">
        <f>SUM(N758+O758+P758+R758)</f>
        <v>18.036000000000001</v>
      </c>
      <c r="N758" s="73">
        <v>0.51</v>
      </c>
      <c r="O758" s="73">
        <v>1.92</v>
      </c>
      <c r="P758" s="73">
        <v>0.30599999999999999</v>
      </c>
      <c r="Q758" s="73"/>
      <c r="R758" s="73">
        <v>15.3</v>
      </c>
      <c r="S758" s="73"/>
      <c r="T758" s="73">
        <v>15.3</v>
      </c>
      <c r="U758" s="73">
        <v>527.23</v>
      </c>
      <c r="V758" s="32">
        <f>T758/U758</f>
        <v>2.9019592967016294E-2</v>
      </c>
      <c r="W758" s="33">
        <v>55.48</v>
      </c>
      <c r="X758" s="91">
        <f>V758*W758</f>
        <v>1.6100070178100638</v>
      </c>
      <c r="Y758" s="91">
        <f>V758*60*1000</f>
        <v>1741.1755780209776</v>
      </c>
      <c r="Z758" s="305">
        <f>Y758*W758/1000</f>
        <v>96.600421068603822</v>
      </c>
    </row>
    <row r="759" spans="1:26" ht="12.75" customHeight="1" x14ac:dyDescent="0.2">
      <c r="A759" s="303"/>
      <c r="B759" s="51">
        <v>754</v>
      </c>
      <c r="C759" s="131" t="s">
        <v>877</v>
      </c>
      <c r="D759" s="132" t="s">
        <v>841</v>
      </c>
      <c r="E759" s="80">
        <v>-5.0999999999999996</v>
      </c>
      <c r="F759" s="133">
        <v>2.1000000000000001E-2</v>
      </c>
      <c r="G759" s="134">
        <v>1.38</v>
      </c>
      <c r="H759" s="135">
        <v>646.79999999999995</v>
      </c>
      <c r="I759" s="42" t="s">
        <v>864</v>
      </c>
      <c r="J759" s="42" t="s">
        <v>47</v>
      </c>
      <c r="K759" s="65">
        <v>12</v>
      </c>
      <c r="L759" s="65">
        <v>1965</v>
      </c>
      <c r="M759" s="68">
        <v>16.355</v>
      </c>
      <c r="N759" s="68">
        <v>1.121</v>
      </c>
      <c r="O759" s="68">
        <v>0.10199999999999999</v>
      </c>
      <c r="P759" s="68">
        <v>-0.254</v>
      </c>
      <c r="Q759" s="68">
        <v>2.7690000000000001</v>
      </c>
      <c r="R759" s="68">
        <v>12.616</v>
      </c>
      <c r="S759" s="68">
        <v>529.58000000000004</v>
      </c>
      <c r="T759" s="68">
        <v>13.945</v>
      </c>
      <c r="U759" s="68">
        <v>479.98</v>
      </c>
      <c r="V759" s="48">
        <v>2.9053293887245302E-2</v>
      </c>
      <c r="W759" s="66">
        <v>64.200999999999993</v>
      </c>
      <c r="X759" s="89">
        <v>1.8652505208550354</v>
      </c>
      <c r="Y759" s="89">
        <v>1743.1976332347181</v>
      </c>
      <c r="Z759" s="304">
        <v>111.91503125130212</v>
      </c>
    </row>
    <row r="760" spans="1:26" ht="12.75" customHeight="1" x14ac:dyDescent="0.2">
      <c r="A760" s="303"/>
      <c r="B760" s="19">
        <v>755</v>
      </c>
      <c r="C760" s="131" t="s">
        <v>877</v>
      </c>
      <c r="D760" s="132" t="s">
        <v>841</v>
      </c>
      <c r="E760" s="80">
        <v>-5.0999999999999996</v>
      </c>
      <c r="F760" s="133">
        <v>2.1000000000000001E-2</v>
      </c>
      <c r="G760" s="134">
        <v>1.38</v>
      </c>
      <c r="H760" s="135">
        <v>646.79999999999995</v>
      </c>
      <c r="I760" s="42" t="s">
        <v>863</v>
      </c>
      <c r="J760" s="42" t="s">
        <v>47</v>
      </c>
      <c r="K760" s="65">
        <v>6</v>
      </c>
      <c r="L760" s="65">
        <v>1929</v>
      </c>
      <c r="M760" s="68">
        <v>7.069</v>
      </c>
      <c r="N760" s="68">
        <v>0.16600000000000001</v>
      </c>
      <c r="O760" s="68">
        <v>0.156</v>
      </c>
      <c r="P760" s="68">
        <v>-6.4000000000000001E-2</v>
      </c>
      <c r="Q760" s="68">
        <v>1.226</v>
      </c>
      <c r="R760" s="68">
        <v>5.585</v>
      </c>
      <c r="S760" s="68">
        <v>233.78</v>
      </c>
      <c r="T760" s="68">
        <v>2.5089999999999999</v>
      </c>
      <c r="U760" s="68">
        <v>86.11</v>
      </c>
      <c r="V760" s="48">
        <v>2.9137150156776214E-2</v>
      </c>
      <c r="W760" s="66">
        <v>64.200999999999993</v>
      </c>
      <c r="X760" s="89">
        <v>1.8706341772151895</v>
      </c>
      <c r="Y760" s="89">
        <v>1748.2290094065729</v>
      </c>
      <c r="Z760" s="304">
        <v>112.23805063291137</v>
      </c>
    </row>
    <row r="761" spans="1:26" ht="12.75" customHeight="1" x14ac:dyDescent="0.2">
      <c r="A761" s="303"/>
      <c r="B761" s="19">
        <v>756</v>
      </c>
      <c r="C761" s="131" t="s">
        <v>729</v>
      </c>
      <c r="D761" s="132" t="s">
        <v>730</v>
      </c>
      <c r="E761" s="80">
        <v>-6.2</v>
      </c>
      <c r="F761" s="133">
        <v>1.8950000000000002E-2</v>
      </c>
      <c r="G761" s="138">
        <v>1.19</v>
      </c>
      <c r="H761" s="135">
        <v>677.6</v>
      </c>
      <c r="I761" s="131" t="s">
        <v>761</v>
      </c>
      <c r="J761" s="132" t="s">
        <v>47</v>
      </c>
      <c r="K761" s="132">
        <v>32</v>
      </c>
      <c r="L761" s="132">
        <v>1980</v>
      </c>
      <c r="M761" s="68">
        <v>60.32</v>
      </c>
      <c r="N761" s="68">
        <v>1.6161000000000001</v>
      </c>
      <c r="O761" s="68">
        <v>5.7184540000000004</v>
      </c>
      <c r="P761" s="68">
        <v>0.57689800000000002</v>
      </c>
      <c r="Q761" s="68">
        <v>9.4335360000000001</v>
      </c>
      <c r="R761" s="68">
        <v>42.975009999999997</v>
      </c>
      <c r="S761" s="136">
        <v>1712.8</v>
      </c>
      <c r="T761" s="68">
        <v>52.408546000000001</v>
      </c>
      <c r="U761" s="136">
        <v>1789.68</v>
      </c>
      <c r="V761" s="48">
        <v>2.9283752402664162E-2</v>
      </c>
      <c r="W761" s="66">
        <v>62.783999999999999</v>
      </c>
      <c r="X761" s="89">
        <v>1.8385511108488668</v>
      </c>
      <c r="Y761" s="89">
        <v>1757.0251441598496</v>
      </c>
      <c r="Z761" s="304">
        <v>110.313066650932</v>
      </c>
    </row>
    <row r="762" spans="1:26" ht="12.75" customHeight="1" x14ac:dyDescent="0.2">
      <c r="A762" s="303"/>
      <c r="B762" s="65">
        <v>757</v>
      </c>
      <c r="C762" s="20" t="s">
        <v>1034</v>
      </c>
      <c r="D762" s="19" t="s">
        <v>1035</v>
      </c>
      <c r="E762" s="139">
        <v>-5.6</v>
      </c>
      <c r="F762" s="129">
        <v>2.0730000000000002E-3</v>
      </c>
      <c r="G762" s="130">
        <v>1.1499999999999999</v>
      </c>
      <c r="H762" s="140">
        <v>660.8</v>
      </c>
      <c r="I762" s="44" t="s">
        <v>1059</v>
      </c>
      <c r="J762" s="44" t="s">
        <v>417</v>
      </c>
      <c r="K762" s="51">
        <v>14</v>
      </c>
      <c r="L762" s="51">
        <v>1970</v>
      </c>
      <c r="M762" s="73">
        <f>SUM(N762+O762+P762+R762)</f>
        <v>17.060000000000002</v>
      </c>
      <c r="N762" s="73">
        <v>0.86699999999999999</v>
      </c>
      <c r="O762" s="73">
        <v>0</v>
      </c>
      <c r="P762" s="73">
        <v>0</v>
      </c>
      <c r="Q762" s="73"/>
      <c r="R762" s="73">
        <v>16.193000000000001</v>
      </c>
      <c r="S762" s="73"/>
      <c r="T762" s="73">
        <v>16.193000000000001</v>
      </c>
      <c r="U762" s="73">
        <v>551.79</v>
      </c>
      <c r="V762" s="32">
        <f>T762/U762</f>
        <v>2.9346309284329186E-2</v>
      </c>
      <c r="W762" s="33">
        <v>55.48</v>
      </c>
      <c r="X762" s="91">
        <f>V762*W762</f>
        <v>1.6281332390945831</v>
      </c>
      <c r="Y762" s="91">
        <f>V762*60*1000</f>
        <v>1760.7785570597512</v>
      </c>
      <c r="Z762" s="305">
        <f>Y762*W762/1000</f>
        <v>97.687994345674994</v>
      </c>
    </row>
    <row r="763" spans="1:26" ht="12.75" customHeight="1" x14ac:dyDescent="0.2">
      <c r="A763" s="303"/>
      <c r="B763" s="51">
        <v>758</v>
      </c>
      <c r="C763" s="20" t="s">
        <v>1034</v>
      </c>
      <c r="D763" s="19" t="s">
        <v>1035</v>
      </c>
      <c r="E763" s="139">
        <v>-5.6</v>
      </c>
      <c r="F763" s="129">
        <v>2.0730000000000002E-3</v>
      </c>
      <c r="G763" s="130">
        <v>1.1499999999999999</v>
      </c>
      <c r="H763" s="140">
        <v>660.8</v>
      </c>
      <c r="I763" s="44" t="s">
        <v>1057</v>
      </c>
      <c r="J763" s="44" t="s">
        <v>417</v>
      </c>
      <c r="K763" s="51">
        <v>3</v>
      </c>
      <c r="L763" s="51">
        <v>1940</v>
      </c>
      <c r="M763" s="73">
        <f>SUM(N763+O763+P763+R763)</f>
        <v>3.6859999999999999</v>
      </c>
      <c r="N763" s="73">
        <v>0</v>
      </c>
      <c r="O763" s="73">
        <v>0</v>
      </c>
      <c r="P763" s="73">
        <v>0</v>
      </c>
      <c r="Q763" s="73"/>
      <c r="R763" s="73">
        <v>3.6859999999999999</v>
      </c>
      <c r="S763" s="73"/>
      <c r="T763" s="73">
        <v>3.6859999999999999</v>
      </c>
      <c r="U763" s="73">
        <v>125.4</v>
      </c>
      <c r="V763" s="32">
        <f>T763/U763</f>
        <v>2.9393939393939392E-2</v>
      </c>
      <c r="W763" s="33">
        <v>55.48</v>
      </c>
      <c r="X763" s="91">
        <f>V763*W763</f>
        <v>1.6307757575757573</v>
      </c>
      <c r="Y763" s="91">
        <f>V763*60*1000</f>
        <v>1763.6363636363635</v>
      </c>
      <c r="Z763" s="305">
        <f>Y763*W763/1000</f>
        <v>97.846545454545435</v>
      </c>
    </row>
    <row r="764" spans="1:26" ht="12.75" customHeight="1" x14ac:dyDescent="0.2">
      <c r="A764" s="303"/>
      <c r="B764" s="19">
        <v>759</v>
      </c>
      <c r="C764" s="20" t="s">
        <v>1034</v>
      </c>
      <c r="D764" s="19" t="s">
        <v>1035</v>
      </c>
      <c r="E764" s="139">
        <v>-5.6</v>
      </c>
      <c r="F764" s="129">
        <v>2.0730000000000002E-3</v>
      </c>
      <c r="G764" s="130">
        <v>1.1499999999999999</v>
      </c>
      <c r="H764" s="140">
        <v>660.8</v>
      </c>
      <c r="I764" s="44" t="s">
        <v>1060</v>
      </c>
      <c r="J764" s="44" t="s">
        <v>417</v>
      </c>
      <c r="K764" s="51">
        <v>8</v>
      </c>
      <c r="L764" s="51">
        <v>1980</v>
      </c>
      <c r="M764" s="73">
        <f>SUM(N764+O764+P764+R764)</f>
        <v>13.425000000000001</v>
      </c>
      <c r="N764" s="73">
        <v>0.40799999999999997</v>
      </c>
      <c r="O764" s="73">
        <v>1.28</v>
      </c>
      <c r="P764" s="73">
        <v>0</v>
      </c>
      <c r="Q764" s="73"/>
      <c r="R764" s="73">
        <v>11.737</v>
      </c>
      <c r="S764" s="73"/>
      <c r="T764" s="73">
        <v>11.737</v>
      </c>
      <c r="U764" s="73">
        <v>398.99</v>
      </c>
      <c r="V764" s="32">
        <f>T764/U764</f>
        <v>2.9416777362841172E-2</v>
      </c>
      <c r="W764" s="33">
        <v>55.48</v>
      </c>
      <c r="X764" s="91">
        <f>V764*W764</f>
        <v>1.6320428080904281</v>
      </c>
      <c r="Y764" s="91">
        <f>V764*60*1000</f>
        <v>1765.0066417704704</v>
      </c>
      <c r="Z764" s="305">
        <f>Y764*W764/1000</f>
        <v>97.9225684854257</v>
      </c>
    </row>
    <row r="765" spans="1:26" ht="12.75" customHeight="1" x14ac:dyDescent="0.2">
      <c r="A765" s="303"/>
      <c r="B765" s="19">
        <v>760</v>
      </c>
      <c r="C765" s="131" t="s">
        <v>877</v>
      </c>
      <c r="D765" s="132" t="s">
        <v>841</v>
      </c>
      <c r="E765" s="80">
        <v>-5.0999999999999996</v>
      </c>
      <c r="F765" s="133">
        <v>2.1000000000000001E-2</v>
      </c>
      <c r="G765" s="134">
        <v>1.38</v>
      </c>
      <c r="H765" s="135">
        <v>646.79999999999995</v>
      </c>
      <c r="I765" s="42" t="s">
        <v>861</v>
      </c>
      <c r="J765" s="42" t="s">
        <v>47</v>
      </c>
      <c r="K765" s="65">
        <v>8</v>
      </c>
      <c r="L765" s="65">
        <v>1962</v>
      </c>
      <c r="M765" s="68">
        <v>12.39</v>
      </c>
      <c r="N765" s="68">
        <v>0.499</v>
      </c>
      <c r="O765" s="68">
        <v>1.444</v>
      </c>
      <c r="P765" s="68">
        <v>0.16400000000000001</v>
      </c>
      <c r="Q765" s="68">
        <v>1.851</v>
      </c>
      <c r="R765" s="68">
        <v>8.4320000000000004</v>
      </c>
      <c r="S765" s="68">
        <v>372.35</v>
      </c>
      <c r="T765" s="68">
        <v>8.0690000000000008</v>
      </c>
      <c r="U765" s="68">
        <v>273.55</v>
      </c>
      <c r="V765" s="48">
        <v>2.9497349661853411E-2</v>
      </c>
      <c r="W765" s="66">
        <v>64.200999999999993</v>
      </c>
      <c r="X765" s="89">
        <v>1.8937593456406507</v>
      </c>
      <c r="Y765" s="89">
        <v>1769.8409797112047</v>
      </c>
      <c r="Z765" s="304">
        <v>113.62556073843905</v>
      </c>
    </row>
    <row r="766" spans="1:26" ht="12.75" customHeight="1" x14ac:dyDescent="0.2">
      <c r="A766" s="303"/>
      <c r="B766" s="65">
        <v>761</v>
      </c>
      <c r="C766" s="131" t="s">
        <v>685</v>
      </c>
      <c r="D766" s="132" t="s">
        <v>686</v>
      </c>
      <c r="E766" s="136">
        <v>-5.2</v>
      </c>
      <c r="F766" s="155">
        <v>1.9012000000000001E-2</v>
      </c>
      <c r="G766" s="134">
        <v>1.45688956</v>
      </c>
      <c r="H766" s="137">
        <v>649.6</v>
      </c>
      <c r="I766" s="42" t="s">
        <v>673</v>
      </c>
      <c r="J766" s="42" t="s">
        <v>417</v>
      </c>
      <c r="K766" s="65">
        <v>8</v>
      </c>
      <c r="L766" s="65">
        <v>1976</v>
      </c>
      <c r="M766" s="68">
        <v>15.491</v>
      </c>
      <c r="N766" s="68">
        <v>1.83396</v>
      </c>
      <c r="O766" s="68">
        <v>0.88826400000000005</v>
      </c>
      <c r="P766" s="68">
        <v>0</v>
      </c>
      <c r="Q766" s="68">
        <v>0</v>
      </c>
      <c r="R766" s="68">
        <v>12.768776000000001</v>
      </c>
      <c r="S766" s="68">
        <v>432.82</v>
      </c>
      <c r="T766" s="80">
        <v>12.768776000000001</v>
      </c>
      <c r="U766" s="68">
        <v>432.82</v>
      </c>
      <c r="V766" s="48">
        <v>2.9501353911556769E-2</v>
      </c>
      <c r="W766" s="66">
        <v>76.63</v>
      </c>
      <c r="X766" s="89">
        <v>2.2606887502425952</v>
      </c>
      <c r="Y766" s="89">
        <v>1770.081234693406</v>
      </c>
      <c r="Z766" s="304">
        <v>135.64132501455572</v>
      </c>
    </row>
    <row r="767" spans="1:26" ht="12.75" customHeight="1" x14ac:dyDescent="0.2">
      <c r="A767" s="303"/>
      <c r="B767" s="51">
        <v>762</v>
      </c>
      <c r="C767" s="131" t="s">
        <v>147</v>
      </c>
      <c r="D767" s="132" t="s">
        <v>148</v>
      </c>
      <c r="E767" s="80">
        <v>-4.7</v>
      </c>
      <c r="F767" s="133">
        <v>1.8579999999999999E-2</v>
      </c>
      <c r="G767" s="134">
        <v>1.0646339999999999</v>
      </c>
      <c r="H767" s="135">
        <v>635.6</v>
      </c>
      <c r="I767" s="42" t="s">
        <v>175</v>
      </c>
      <c r="J767" s="42"/>
      <c r="K767" s="65">
        <v>40</v>
      </c>
      <c r="L767" s="65">
        <v>1981</v>
      </c>
      <c r="M767" s="68">
        <v>55.9</v>
      </c>
      <c r="N767" s="68">
        <v>3.4424000000000001</v>
      </c>
      <c r="O767" s="68">
        <v>0.4</v>
      </c>
      <c r="P767" s="68">
        <v>-0.1547</v>
      </c>
      <c r="Q767" s="68">
        <v>0</v>
      </c>
      <c r="R767" s="68">
        <v>52.212299999999999</v>
      </c>
      <c r="S767" s="68">
        <v>1769.68</v>
      </c>
      <c r="T767" s="68">
        <v>52.212299999999999</v>
      </c>
      <c r="U767" s="68">
        <v>1769.68</v>
      </c>
      <c r="V767" s="48">
        <v>2.9503808598164639E-2</v>
      </c>
      <c r="W767" s="66">
        <v>57.3</v>
      </c>
      <c r="X767" s="89">
        <v>1.6905682326748337</v>
      </c>
      <c r="Y767" s="89">
        <v>1770.2285158898783</v>
      </c>
      <c r="Z767" s="304">
        <v>101.43409396049002</v>
      </c>
    </row>
    <row r="768" spans="1:26" ht="12.75" customHeight="1" x14ac:dyDescent="0.2">
      <c r="A768" s="303"/>
      <c r="B768" s="19">
        <v>763</v>
      </c>
      <c r="C768" s="131" t="s">
        <v>685</v>
      </c>
      <c r="D768" s="132" t="s">
        <v>686</v>
      </c>
      <c r="E768" s="136">
        <v>-5.2</v>
      </c>
      <c r="F768" s="155">
        <v>1.9012000000000001E-2</v>
      </c>
      <c r="G768" s="134">
        <v>1.45688956</v>
      </c>
      <c r="H768" s="137">
        <v>649.6</v>
      </c>
      <c r="I768" s="42" t="s">
        <v>674</v>
      </c>
      <c r="J768" s="42" t="s">
        <v>417</v>
      </c>
      <c r="K768" s="65">
        <v>8</v>
      </c>
      <c r="L768" s="65">
        <v>1968</v>
      </c>
      <c r="M768" s="68">
        <v>12.634</v>
      </c>
      <c r="N768" s="68">
        <v>0.66300000000000003</v>
      </c>
      <c r="O768" s="68">
        <v>0.328899</v>
      </c>
      <c r="P768" s="68">
        <v>0</v>
      </c>
      <c r="Q768" s="68">
        <v>0</v>
      </c>
      <c r="R768" s="68">
        <v>11.642101</v>
      </c>
      <c r="S768" s="68">
        <v>394.35</v>
      </c>
      <c r="T768" s="80">
        <v>11.642101</v>
      </c>
      <c r="U768" s="68">
        <v>394.35</v>
      </c>
      <c r="V768" s="48">
        <v>2.9522254342589069E-2</v>
      </c>
      <c r="W768" s="66">
        <v>76.63</v>
      </c>
      <c r="X768" s="89">
        <v>2.2622903502726004</v>
      </c>
      <c r="Y768" s="89">
        <v>1771.3352605553441</v>
      </c>
      <c r="Z768" s="304">
        <v>135.737421016356</v>
      </c>
    </row>
    <row r="769" spans="1:26" ht="12.75" customHeight="1" x14ac:dyDescent="0.2">
      <c r="A769" s="303"/>
      <c r="B769" s="19">
        <v>764</v>
      </c>
      <c r="C769" s="20" t="s">
        <v>1034</v>
      </c>
      <c r="D769" s="19" t="s">
        <v>1063</v>
      </c>
      <c r="E769" s="139">
        <v>-5.6</v>
      </c>
      <c r="F769" s="129">
        <v>2.0730000000000002E-3</v>
      </c>
      <c r="G769" s="130">
        <v>1.1499999999999999</v>
      </c>
      <c r="H769" s="140">
        <v>660.8</v>
      </c>
      <c r="I769" s="44" t="s">
        <v>1064</v>
      </c>
      <c r="J769" s="44" t="s">
        <v>417</v>
      </c>
      <c r="K769" s="51">
        <v>8</v>
      </c>
      <c r="L769" s="51"/>
      <c r="M769" s="73">
        <f>SUM(N769+O769+P769+R769)</f>
        <v>14.41</v>
      </c>
      <c r="N769" s="73">
        <v>0</v>
      </c>
      <c r="O769" s="73">
        <v>0</v>
      </c>
      <c r="P769" s="73">
        <v>0</v>
      </c>
      <c r="Q769" s="73"/>
      <c r="R769" s="73">
        <v>14.41</v>
      </c>
      <c r="S769" s="73"/>
      <c r="T769" s="73">
        <v>14.41</v>
      </c>
      <c r="U769" s="73">
        <v>487.61</v>
      </c>
      <c r="V769" s="32">
        <f>T769/U769</f>
        <v>2.9552306146305447E-2</v>
      </c>
      <c r="W769" s="33">
        <v>55.48</v>
      </c>
      <c r="X769" s="91">
        <f>V769*W769</f>
        <v>1.6395619449970262</v>
      </c>
      <c r="Y769" s="91">
        <f>V769*60*1000</f>
        <v>1773.1383687783268</v>
      </c>
      <c r="Z769" s="305">
        <f>Y769*W769/1000</f>
        <v>98.373716699821571</v>
      </c>
    </row>
    <row r="770" spans="1:26" ht="12.75" customHeight="1" x14ac:dyDescent="0.2">
      <c r="A770" s="303"/>
      <c r="B770" s="65">
        <v>765</v>
      </c>
      <c r="C770" s="144" t="s">
        <v>231</v>
      </c>
      <c r="D770" s="145" t="s">
        <v>232</v>
      </c>
      <c r="E770" s="21">
        <v>-6.5</v>
      </c>
      <c r="F770" s="146">
        <v>1.771E-2</v>
      </c>
      <c r="G770" s="130">
        <f>F770*W770</f>
        <v>1.0218670000000001</v>
      </c>
      <c r="H770" s="140">
        <v>686</v>
      </c>
      <c r="I770" s="147" t="s">
        <v>266</v>
      </c>
      <c r="J770" s="148"/>
      <c r="K770" s="149">
        <v>107</v>
      </c>
      <c r="L770" s="150" t="s">
        <v>58</v>
      </c>
      <c r="M770" s="151">
        <v>97.21</v>
      </c>
      <c r="N770" s="151">
        <v>6.38</v>
      </c>
      <c r="O770" s="151">
        <v>15.375</v>
      </c>
      <c r="P770" s="151">
        <v>-0.97</v>
      </c>
      <c r="Q770" s="151">
        <v>13.757183999999999</v>
      </c>
      <c r="R770" s="73">
        <v>62.67</v>
      </c>
      <c r="S770" s="152">
        <v>2563.58</v>
      </c>
      <c r="T770" s="151">
        <v>75.849999999999994</v>
      </c>
      <c r="U770" s="152">
        <v>2544.59</v>
      </c>
      <c r="V770" s="153">
        <f>T770/U770</f>
        <v>2.9808338474960599E-2</v>
      </c>
      <c r="W770" s="33">
        <v>57.7</v>
      </c>
      <c r="X770" s="91">
        <f>V770*W770</f>
        <v>1.7199411300052265</v>
      </c>
      <c r="Y770" s="91">
        <f>V770*60*1000</f>
        <v>1788.5003084976358</v>
      </c>
      <c r="Z770" s="305">
        <f>Y770*W770/1000</f>
        <v>103.1964678003136</v>
      </c>
    </row>
    <row r="771" spans="1:26" ht="12.75" customHeight="1" x14ac:dyDescent="0.2">
      <c r="A771" s="303"/>
      <c r="B771" s="51">
        <v>766</v>
      </c>
      <c r="C771" s="144" t="s">
        <v>231</v>
      </c>
      <c r="D771" s="145" t="s">
        <v>232</v>
      </c>
      <c r="E771" s="21">
        <v>-6.5</v>
      </c>
      <c r="F771" s="146">
        <v>1.771E-2</v>
      </c>
      <c r="G771" s="130">
        <f>F771*W771</f>
        <v>1.0218670000000001</v>
      </c>
      <c r="H771" s="140">
        <v>686</v>
      </c>
      <c r="I771" s="147" t="s">
        <v>267</v>
      </c>
      <c r="J771" s="148"/>
      <c r="K771" s="149">
        <v>105</v>
      </c>
      <c r="L771" s="171" t="s">
        <v>58</v>
      </c>
      <c r="M771" s="151">
        <v>94.01</v>
      </c>
      <c r="N771" s="151">
        <v>6.24</v>
      </c>
      <c r="O771" s="151">
        <v>11.308999999999999</v>
      </c>
      <c r="P771" s="151">
        <v>-0.88</v>
      </c>
      <c r="Q771" s="151">
        <v>13.92</v>
      </c>
      <c r="R771" s="73">
        <v>63.42</v>
      </c>
      <c r="S771" s="152">
        <v>2608.98</v>
      </c>
      <c r="T771" s="151">
        <v>76.08</v>
      </c>
      <c r="U771" s="152">
        <v>2539.69</v>
      </c>
      <c r="V771" s="153">
        <f>T771/U771</f>
        <v>2.995641200303974E-2</v>
      </c>
      <c r="W771" s="33">
        <v>57.7</v>
      </c>
      <c r="X771" s="91">
        <f>V771*W771</f>
        <v>1.728484972575393</v>
      </c>
      <c r="Y771" s="91">
        <f>V771*60*1000</f>
        <v>1797.3847201823844</v>
      </c>
      <c r="Z771" s="305">
        <f>Y771*W771/1000</f>
        <v>103.70909835452358</v>
      </c>
    </row>
    <row r="772" spans="1:26" ht="12.75" customHeight="1" x14ac:dyDescent="0.2">
      <c r="A772" s="303"/>
      <c r="B772" s="19">
        <v>767</v>
      </c>
      <c r="C772" s="131" t="s">
        <v>147</v>
      </c>
      <c r="D772" s="132" t="s">
        <v>148</v>
      </c>
      <c r="E772" s="80">
        <v>-4.7</v>
      </c>
      <c r="F772" s="133">
        <v>1.8579999999999999E-2</v>
      </c>
      <c r="G772" s="134">
        <v>1.0646339999999999</v>
      </c>
      <c r="H772" s="135">
        <v>635.6</v>
      </c>
      <c r="I772" s="42" t="s">
        <v>176</v>
      </c>
      <c r="J772" s="42"/>
      <c r="K772" s="65">
        <v>20</v>
      </c>
      <c r="L772" s="65">
        <v>1937</v>
      </c>
      <c r="M772" s="68">
        <v>19.635899999999999</v>
      </c>
      <c r="N772" s="68">
        <v>1.2455000000000001</v>
      </c>
      <c r="O772" s="68">
        <v>0.18</v>
      </c>
      <c r="P772" s="68">
        <v>-0.41899999999999998</v>
      </c>
      <c r="Q772" s="68">
        <v>0</v>
      </c>
      <c r="R772" s="68">
        <v>18.6294</v>
      </c>
      <c r="S772" s="68">
        <v>615.64</v>
      </c>
      <c r="T772" s="68">
        <v>18.6294</v>
      </c>
      <c r="U772" s="68">
        <v>615.64</v>
      </c>
      <c r="V772" s="48">
        <v>3.0260217009940877E-2</v>
      </c>
      <c r="W772" s="66">
        <v>57.3</v>
      </c>
      <c r="X772" s="89">
        <v>1.7339104346696121</v>
      </c>
      <c r="Y772" s="89">
        <v>1815.6130205964528</v>
      </c>
      <c r="Z772" s="304">
        <v>104.03462608017674</v>
      </c>
    </row>
    <row r="773" spans="1:26" ht="12.75" customHeight="1" x14ac:dyDescent="0.2">
      <c r="A773" s="303"/>
      <c r="B773" s="19">
        <v>768</v>
      </c>
      <c r="C773" s="131" t="s">
        <v>877</v>
      </c>
      <c r="D773" s="132" t="s">
        <v>841</v>
      </c>
      <c r="E773" s="80">
        <v>-5.0999999999999996</v>
      </c>
      <c r="F773" s="133">
        <v>2.1000000000000001E-2</v>
      </c>
      <c r="G773" s="134">
        <v>1.38</v>
      </c>
      <c r="H773" s="135">
        <v>646.79999999999995</v>
      </c>
      <c r="I773" s="42" t="s">
        <v>860</v>
      </c>
      <c r="J773" s="42" t="s">
        <v>47</v>
      </c>
      <c r="K773" s="65">
        <v>6</v>
      </c>
      <c r="L773" s="65">
        <v>1972</v>
      </c>
      <c r="M773" s="68">
        <v>5.5579999999999998</v>
      </c>
      <c r="N773" s="68">
        <v>0.55500000000000005</v>
      </c>
      <c r="O773" s="68">
        <v>0</v>
      </c>
      <c r="P773" s="68">
        <v>-9.6000000000000002E-2</v>
      </c>
      <c r="Q773" s="68">
        <v>0.51</v>
      </c>
      <c r="R773" s="68">
        <v>4.5890000000000004</v>
      </c>
      <c r="S773" s="68">
        <v>395.27</v>
      </c>
      <c r="T773" s="68">
        <v>4.7930000000000001</v>
      </c>
      <c r="U773" s="68">
        <v>158.16</v>
      </c>
      <c r="V773" s="48">
        <v>3.0304754678806275E-2</v>
      </c>
      <c r="W773" s="66">
        <v>64.200999999999993</v>
      </c>
      <c r="X773" s="89">
        <v>1.9455955551340414</v>
      </c>
      <c r="Y773" s="89">
        <v>1818.2852807283764</v>
      </c>
      <c r="Z773" s="304">
        <v>116.73573330804248</v>
      </c>
    </row>
    <row r="774" spans="1:26" ht="12.75" customHeight="1" x14ac:dyDescent="0.2">
      <c r="A774" s="303"/>
      <c r="B774" s="65">
        <v>769</v>
      </c>
      <c r="C774" s="131" t="s">
        <v>877</v>
      </c>
      <c r="D774" s="132" t="s">
        <v>841</v>
      </c>
      <c r="E774" s="80">
        <v>-5.0999999999999996</v>
      </c>
      <c r="F774" s="133">
        <v>2.1000000000000001E-2</v>
      </c>
      <c r="G774" s="134">
        <v>1.38</v>
      </c>
      <c r="H774" s="135">
        <v>646.79999999999995</v>
      </c>
      <c r="I774" s="42" t="s">
        <v>859</v>
      </c>
      <c r="J774" s="42" t="s">
        <v>47</v>
      </c>
      <c r="K774" s="65">
        <v>40</v>
      </c>
      <c r="L774" s="65">
        <v>1980</v>
      </c>
      <c r="M774" s="68">
        <v>67.742999999999995</v>
      </c>
      <c r="N774" s="68">
        <v>3.7989999999999999</v>
      </c>
      <c r="O774" s="68">
        <v>8.4949999999999992</v>
      </c>
      <c r="P774" s="68">
        <v>-0.433</v>
      </c>
      <c r="Q774" s="68">
        <v>10.058999999999999</v>
      </c>
      <c r="R774" s="68">
        <v>45.823</v>
      </c>
      <c r="S774" s="68">
        <v>1888.23</v>
      </c>
      <c r="T774" s="68">
        <v>55.59</v>
      </c>
      <c r="U774" s="68">
        <v>1833.49</v>
      </c>
      <c r="V774" s="48">
        <v>3.031922726603363E-2</v>
      </c>
      <c r="W774" s="66">
        <v>64.200999999999993</v>
      </c>
      <c r="X774" s="89">
        <v>1.9465247097066249</v>
      </c>
      <c r="Y774" s="89">
        <v>1819.1536359620177</v>
      </c>
      <c r="Z774" s="304">
        <v>116.79148258239748</v>
      </c>
    </row>
    <row r="775" spans="1:26" ht="12.75" customHeight="1" x14ac:dyDescent="0.2">
      <c r="A775" s="303"/>
      <c r="B775" s="51">
        <v>770</v>
      </c>
      <c r="C775" s="20" t="s">
        <v>189</v>
      </c>
      <c r="D775" s="19" t="s">
        <v>190</v>
      </c>
      <c r="E775" s="21">
        <v>-6.6</v>
      </c>
      <c r="F775" s="129">
        <v>1.9539999999999998E-2</v>
      </c>
      <c r="G775" s="130">
        <v>0.95</v>
      </c>
      <c r="H775" s="140">
        <v>688.8</v>
      </c>
      <c r="I775" s="44" t="s">
        <v>218</v>
      </c>
      <c r="J775" s="44" t="s">
        <v>47</v>
      </c>
      <c r="K775" s="51">
        <v>65</v>
      </c>
      <c r="L775" s="51">
        <v>1963</v>
      </c>
      <c r="M775" s="73">
        <f>N775+O775+R775</f>
        <v>42.631999999999998</v>
      </c>
      <c r="N775" s="73">
        <v>2.1930000000000001</v>
      </c>
      <c r="O775" s="73"/>
      <c r="P775" s="73">
        <v>-1.0604899999999999</v>
      </c>
      <c r="Q775" s="73"/>
      <c r="R775" s="73">
        <v>40.439</v>
      </c>
      <c r="S775" s="73">
        <v>1312.02</v>
      </c>
      <c r="T775" s="73">
        <v>40.439</v>
      </c>
      <c r="U775" s="73">
        <v>1312.02</v>
      </c>
      <c r="V775" s="32">
        <f>T775/U775</f>
        <v>3.0821938689958996E-2</v>
      </c>
      <c r="W775" s="33">
        <v>48.396000000000001</v>
      </c>
      <c r="X775" s="91">
        <f>V775*W775</f>
        <v>1.4916585448392556</v>
      </c>
      <c r="Y775" s="91">
        <f>V775*60*1000</f>
        <v>1849.3163213975399</v>
      </c>
      <c r="Z775" s="305">
        <f>Y775*W775/1000</f>
        <v>89.499512690355346</v>
      </c>
    </row>
    <row r="776" spans="1:26" ht="12.75" customHeight="1" x14ac:dyDescent="0.2">
      <c r="A776" s="303"/>
      <c r="B776" s="19">
        <v>771</v>
      </c>
      <c r="C776" s="20" t="s">
        <v>189</v>
      </c>
      <c r="D776" s="19" t="s">
        <v>190</v>
      </c>
      <c r="E776" s="139">
        <v>-6.6</v>
      </c>
      <c r="F776" s="129">
        <v>1.9539999999999998E-2</v>
      </c>
      <c r="G776" s="130">
        <v>0.95</v>
      </c>
      <c r="H776" s="140">
        <v>688.8</v>
      </c>
      <c r="I776" s="44" t="s">
        <v>219</v>
      </c>
      <c r="J776" s="44" t="s">
        <v>47</v>
      </c>
      <c r="K776" s="51">
        <v>4</v>
      </c>
      <c r="L776" s="51">
        <v>1954</v>
      </c>
      <c r="M776" s="73">
        <f>N776+O776+R776</f>
        <v>9.2586300000000001</v>
      </c>
      <c r="N776" s="73">
        <v>0.20399999999999999</v>
      </c>
      <c r="O776" s="73">
        <v>0.45</v>
      </c>
      <c r="P776" s="73">
        <v>4.9959999999999997E-2</v>
      </c>
      <c r="Q776" s="73"/>
      <c r="R776" s="73">
        <v>8.6046300000000002</v>
      </c>
      <c r="S776" s="73">
        <v>278.31</v>
      </c>
      <c r="T776" s="73">
        <v>8.6046300000000002</v>
      </c>
      <c r="U776" s="73">
        <v>278.31</v>
      </c>
      <c r="V776" s="32">
        <f>T776/U776</f>
        <v>3.0917430203729654E-2</v>
      </c>
      <c r="W776" s="33">
        <v>48.396000000000001</v>
      </c>
      <c r="X776" s="91">
        <f>V776*W776</f>
        <v>1.4962799521397003</v>
      </c>
      <c r="Y776" s="91">
        <f>V776*60*1000</f>
        <v>1855.0458122237792</v>
      </c>
      <c r="Z776" s="305">
        <f>Y776*W776/1000</f>
        <v>89.776797128382029</v>
      </c>
    </row>
    <row r="777" spans="1:26" ht="12.75" customHeight="1" x14ac:dyDescent="0.2">
      <c r="A777" s="303"/>
      <c r="B777" s="19">
        <v>772</v>
      </c>
      <c r="C777" s="131" t="s">
        <v>147</v>
      </c>
      <c r="D777" s="132" t="s">
        <v>148</v>
      </c>
      <c r="E777" s="80">
        <v>-4.7</v>
      </c>
      <c r="F777" s="133">
        <v>1.8579999999999999E-2</v>
      </c>
      <c r="G777" s="134">
        <v>1.0646339999999999</v>
      </c>
      <c r="H777" s="135">
        <v>635.6</v>
      </c>
      <c r="I777" s="42" t="s">
        <v>177</v>
      </c>
      <c r="J777" s="42"/>
      <c r="K777" s="65">
        <v>12</v>
      </c>
      <c r="L777" s="65">
        <v>1961</v>
      </c>
      <c r="M777" s="68">
        <v>18.899999999999999</v>
      </c>
      <c r="N777" s="68">
        <v>1.8452</v>
      </c>
      <c r="O777" s="68">
        <v>0.12</v>
      </c>
      <c r="P777" s="68">
        <v>0.2437</v>
      </c>
      <c r="Q777" s="68">
        <v>0</v>
      </c>
      <c r="R777" s="68">
        <v>16.691099999999999</v>
      </c>
      <c r="S777" s="68">
        <v>527.57000000000005</v>
      </c>
      <c r="T777" s="68">
        <v>16.691099999999999</v>
      </c>
      <c r="U777" s="68">
        <v>527.57000000000005</v>
      </c>
      <c r="V777" s="48">
        <v>3.163769736717402E-2</v>
      </c>
      <c r="W777" s="66">
        <v>57.3</v>
      </c>
      <c r="X777" s="89">
        <v>1.8128400591390712</v>
      </c>
      <c r="Y777" s="89">
        <v>1898.2618420304411</v>
      </c>
      <c r="Z777" s="304">
        <v>108.77040354834428</v>
      </c>
    </row>
    <row r="778" spans="1:26" ht="12.75" customHeight="1" x14ac:dyDescent="0.2">
      <c r="A778" s="303"/>
      <c r="B778" s="65">
        <v>773</v>
      </c>
      <c r="C778" s="131" t="s">
        <v>147</v>
      </c>
      <c r="D778" s="132" t="s">
        <v>148</v>
      </c>
      <c r="E778" s="80">
        <v>-4.7</v>
      </c>
      <c r="F778" s="133">
        <v>1.8579999999999999E-2</v>
      </c>
      <c r="G778" s="134">
        <v>1.0646339999999999</v>
      </c>
      <c r="H778" s="135">
        <v>635.6</v>
      </c>
      <c r="I778" s="42" t="s">
        <v>178</v>
      </c>
      <c r="J778" s="42"/>
      <c r="K778" s="65">
        <v>23</v>
      </c>
      <c r="L778" s="65">
        <v>1961</v>
      </c>
      <c r="M778" s="68">
        <v>31.216999999999999</v>
      </c>
      <c r="N778" s="68">
        <v>1.5341</v>
      </c>
      <c r="O778" s="68">
        <v>0.24</v>
      </c>
      <c r="P778" s="68">
        <v>0.2397</v>
      </c>
      <c r="Q778" s="68">
        <v>0</v>
      </c>
      <c r="R778" s="68">
        <v>29.203199999999999</v>
      </c>
      <c r="S778" s="68">
        <v>910.23</v>
      </c>
      <c r="T778" s="68">
        <v>28.2622</v>
      </c>
      <c r="U778" s="68">
        <v>880.9</v>
      </c>
      <c r="V778" s="48">
        <v>3.2083323873311385E-2</v>
      </c>
      <c r="W778" s="66">
        <v>57.3</v>
      </c>
      <c r="X778" s="89">
        <v>1.8383744579407424</v>
      </c>
      <c r="Y778" s="89">
        <v>1924.9994323986832</v>
      </c>
      <c r="Z778" s="304">
        <v>110.30246747644453</v>
      </c>
    </row>
    <row r="779" spans="1:26" ht="12.75" customHeight="1" thickBot="1" x14ac:dyDescent="0.25">
      <c r="A779" s="309"/>
      <c r="B779" s="310">
        <v>774</v>
      </c>
      <c r="C779" s="311" t="s">
        <v>189</v>
      </c>
      <c r="D779" s="312" t="s">
        <v>190</v>
      </c>
      <c r="E779" s="313">
        <v>-6.6</v>
      </c>
      <c r="F779" s="314">
        <v>1.9539999999999998E-2</v>
      </c>
      <c r="G779" s="315">
        <v>0.95</v>
      </c>
      <c r="H779" s="316">
        <v>688.8</v>
      </c>
      <c r="I779" s="317" t="s">
        <v>220</v>
      </c>
      <c r="J779" s="317" t="s">
        <v>47</v>
      </c>
      <c r="K779" s="310">
        <v>12</v>
      </c>
      <c r="L779" s="310">
        <v>1964</v>
      </c>
      <c r="M779" s="318">
        <f>N779+O779+R779</f>
        <v>17.271999999999998</v>
      </c>
      <c r="N779" s="318"/>
      <c r="O779" s="318"/>
      <c r="P779" s="318"/>
      <c r="Q779" s="318"/>
      <c r="R779" s="318">
        <v>17.271999999999998</v>
      </c>
      <c r="S779" s="318">
        <v>529.39</v>
      </c>
      <c r="T779" s="318">
        <v>17.271999999999998</v>
      </c>
      <c r="U779" s="318">
        <v>529.39</v>
      </c>
      <c r="V779" s="319">
        <f>T779/U779</f>
        <v>3.262623018946334E-2</v>
      </c>
      <c r="W779" s="320">
        <v>48.396000000000001</v>
      </c>
      <c r="X779" s="321">
        <f>V779*W779</f>
        <v>1.5789790362492677</v>
      </c>
      <c r="Y779" s="321">
        <f>V779*60*1000</f>
        <v>1957.5738113678005</v>
      </c>
      <c r="Z779" s="322">
        <f>Y779*W779/1000</f>
        <v>94.738742174956073</v>
      </c>
    </row>
    <row r="780" spans="1:26" ht="11.25" customHeight="1" x14ac:dyDescent="0.2">
      <c r="A780" s="402" t="s">
        <v>1157</v>
      </c>
      <c r="B780" s="403">
        <v>775</v>
      </c>
      <c r="C780" s="404" t="s">
        <v>878</v>
      </c>
      <c r="D780" s="405" t="s">
        <v>879</v>
      </c>
      <c r="E780" s="406">
        <v>-6.1</v>
      </c>
      <c r="F780" s="407">
        <v>1.7999999999999999E-2</v>
      </c>
      <c r="G780" s="408">
        <v>1.274</v>
      </c>
      <c r="H780" s="409">
        <v>646.79999999999995</v>
      </c>
      <c r="I780" s="410" t="s">
        <v>905</v>
      </c>
      <c r="J780" s="410" t="s">
        <v>47</v>
      </c>
      <c r="K780" s="411">
        <v>15</v>
      </c>
      <c r="L780" s="411">
        <v>1984</v>
      </c>
      <c r="M780" s="412">
        <v>21.158000000000001</v>
      </c>
      <c r="N780" s="412">
        <v>1.42</v>
      </c>
      <c r="O780" s="412">
        <v>3.29</v>
      </c>
      <c r="P780" s="412">
        <v>0.62</v>
      </c>
      <c r="Q780" s="412"/>
      <c r="R780" s="412">
        <v>15.83</v>
      </c>
      <c r="S780" s="412">
        <v>828.98</v>
      </c>
      <c r="T780" s="412">
        <v>15.83</v>
      </c>
      <c r="U780" s="412">
        <v>828.98</v>
      </c>
      <c r="V780" s="413">
        <v>1.9095756230548384E-2</v>
      </c>
      <c r="W780" s="414">
        <v>70.959999999999994</v>
      </c>
      <c r="X780" s="415">
        <v>1.3550348621197132</v>
      </c>
      <c r="Y780" s="415">
        <v>1145.7453738329032</v>
      </c>
      <c r="Z780" s="416">
        <v>81.302091727182813</v>
      </c>
    </row>
    <row r="781" spans="1:26" ht="12.75" customHeight="1" x14ac:dyDescent="0.2">
      <c r="A781" s="417"/>
      <c r="B781" s="24">
        <v>776</v>
      </c>
      <c r="C781" s="323" t="s">
        <v>729</v>
      </c>
      <c r="D781" s="324" t="s">
        <v>730</v>
      </c>
      <c r="E781" s="325">
        <v>-6.2</v>
      </c>
      <c r="F781" s="326">
        <v>1.8950000000000002E-2</v>
      </c>
      <c r="G781" s="327">
        <v>1.19</v>
      </c>
      <c r="H781" s="328">
        <v>677.6</v>
      </c>
      <c r="I781" s="329" t="s">
        <v>771</v>
      </c>
      <c r="J781" s="324" t="s">
        <v>47</v>
      </c>
      <c r="K781" s="330">
        <v>6</v>
      </c>
      <c r="L781" s="330">
        <v>1961</v>
      </c>
      <c r="M781" s="331">
        <v>6.2</v>
      </c>
      <c r="N781" s="331"/>
      <c r="O781" s="331"/>
      <c r="P781" s="331"/>
      <c r="Q781" s="331"/>
      <c r="R781" s="331">
        <v>6.2</v>
      </c>
      <c r="S781" s="331">
        <v>186.85</v>
      </c>
      <c r="T781" s="331">
        <v>6.2</v>
      </c>
      <c r="U781" s="331">
        <v>317.11</v>
      </c>
      <c r="V781" s="332">
        <v>1.9551575163192583E-2</v>
      </c>
      <c r="W781" s="333">
        <v>62.783999999999999</v>
      </c>
      <c r="X781" s="334">
        <v>1.2275260950458831</v>
      </c>
      <c r="Y781" s="334">
        <v>1173.0945097915551</v>
      </c>
      <c r="Z781" s="335">
        <v>73.65156570275299</v>
      </c>
    </row>
    <row r="782" spans="1:26" ht="12.75" customHeight="1" x14ac:dyDescent="0.2">
      <c r="A782" s="417"/>
      <c r="B782" s="330">
        <v>777</v>
      </c>
      <c r="C782" s="323" t="s">
        <v>878</v>
      </c>
      <c r="D782" s="324" t="s">
        <v>879</v>
      </c>
      <c r="E782" s="325">
        <v>-6.1</v>
      </c>
      <c r="F782" s="326">
        <v>1.7999999999999999E-2</v>
      </c>
      <c r="G782" s="336">
        <v>1.274</v>
      </c>
      <c r="H782" s="328">
        <v>646.79999999999995</v>
      </c>
      <c r="I782" s="329" t="s">
        <v>904</v>
      </c>
      <c r="J782" s="329" t="s">
        <v>47</v>
      </c>
      <c r="K782" s="330">
        <v>15</v>
      </c>
      <c r="L782" s="330">
        <v>1984</v>
      </c>
      <c r="M782" s="331">
        <v>21.463000000000001</v>
      </c>
      <c r="N782" s="331">
        <v>1.7</v>
      </c>
      <c r="O782" s="331">
        <v>2.29</v>
      </c>
      <c r="P782" s="331">
        <v>-7.0000000000000007E-2</v>
      </c>
      <c r="Q782" s="331"/>
      <c r="R782" s="331">
        <v>17.54</v>
      </c>
      <c r="S782" s="331">
        <v>826.05</v>
      </c>
      <c r="T782" s="331">
        <v>17.54</v>
      </c>
      <c r="U782" s="331">
        <v>826.05</v>
      </c>
      <c r="V782" s="332">
        <v>2.1233581502330366E-2</v>
      </c>
      <c r="W782" s="333">
        <v>70.959999999999994</v>
      </c>
      <c r="X782" s="334">
        <v>1.5067349434053627</v>
      </c>
      <c r="Y782" s="334">
        <v>1274.014890139822</v>
      </c>
      <c r="Z782" s="335">
        <v>90.404096604321765</v>
      </c>
    </row>
    <row r="783" spans="1:26" ht="12.75" customHeight="1" x14ac:dyDescent="0.2">
      <c r="A783" s="417"/>
      <c r="B783" s="337">
        <v>778</v>
      </c>
      <c r="C783" s="323" t="s">
        <v>878</v>
      </c>
      <c r="D783" s="324" t="s">
        <v>879</v>
      </c>
      <c r="E783" s="325">
        <v>-6.1</v>
      </c>
      <c r="F783" s="326">
        <v>1.7999999999999999E-2</v>
      </c>
      <c r="G783" s="336">
        <v>1.274</v>
      </c>
      <c r="H783" s="328">
        <v>646.79999999999995</v>
      </c>
      <c r="I783" s="329" t="s">
        <v>900</v>
      </c>
      <c r="J783" s="329" t="s">
        <v>47</v>
      </c>
      <c r="K783" s="330">
        <v>22</v>
      </c>
      <c r="L783" s="330">
        <v>1991</v>
      </c>
      <c r="M783" s="331">
        <v>30.173999999999999</v>
      </c>
      <c r="N783" s="331">
        <v>2.61</v>
      </c>
      <c r="O783" s="331">
        <v>3.22</v>
      </c>
      <c r="P783" s="331">
        <v>-0.11</v>
      </c>
      <c r="Q783" s="331"/>
      <c r="R783" s="331">
        <v>24.45</v>
      </c>
      <c r="S783" s="331">
        <v>1138.44</v>
      </c>
      <c r="T783" s="331">
        <v>24.45</v>
      </c>
      <c r="U783" s="331">
        <v>1138.44</v>
      </c>
      <c r="V783" s="332">
        <v>2.1476757668388319E-2</v>
      </c>
      <c r="W783" s="333">
        <v>70.959999999999994</v>
      </c>
      <c r="X783" s="334">
        <v>1.5239907241488351</v>
      </c>
      <c r="Y783" s="334">
        <v>1288.6054601032993</v>
      </c>
      <c r="Z783" s="335">
        <v>91.439443448930106</v>
      </c>
    </row>
    <row r="784" spans="1:26" ht="12.75" customHeight="1" x14ac:dyDescent="0.2">
      <c r="A784" s="417"/>
      <c r="B784" s="24">
        <v>779</v>
      </c>
      <c r="C784" s="323" t="s">
        <v>878</v>
      </c>
      <c r="D784" s="324" t="s">
        <v>879</v>
      </c>
      <c r="E784" s="325">
        <v>-6.1</v>
      </c>
      <c r="F784" s="326">
        <v>1.7999999999999999E-2</v>
      </c>
      <c r="G784" s="336">
        <v>1.274</v>
      </c>
      <c r="H784" s="328">
        <v>646.79999999999995</v>
      </c>
      <c r="I784" s="329" t="s">
        <v>903</v>
      </c>
      <c r="J784" s="329" t="s">
        <v>47</v>
      </c>
      <c r="K784" s="330">
        <v>32</v>
      </c>
      <c r="L784" s="330">
        <v>1978</v>
      </c>
      <c r="M784" s="331">
        <v>48.075000000000003</v>
      </c>
      <c r="N784" s="331">
        <v>2.4900000000000002</v>
      </c>
      <c r="O784" s="331">
        <v>6.39</v>
      </c>
      <c r="P784" s="331">
        <v>0.26</v>
      </c>
      <c r="Q784" s="331"/>
      <c r="R784" s="331">
        <v>38.93</v>
      </c>
      <c r="S784" s="331">
        <v>1793.96</v>
      </c>
      <c r="T784" s="331">
        <v>38.93</v>
      </c>
      <c r="U784" s="331">
        <v>1793.96</v>
      </c>
      <c r="V784" s="332">
        <v>2.1700595330999575E-2</v>
      </c>
      <c r="W784" s="333">
        <v>70.959999999999994</v>
      </c>
      <c r="X784" s="334">
        <v>1.5398742446877296</v>
      </c>
      <c r="Y784" s="334">
        <v>1302.0357198599745</v>
      </c>
      <c r="Z784" s="335">
        <v>92.392454681263786</v>
      </c>
    </row>
    <row r="785" spans="1:26" ht="12.75" customHeight="1" x14ac:dyDescent="0.2">
      <c r="A785" s="417"/>
      <c r="B785" s="24">
        <v>780</v>
      </c>
      <c r="C785" s="323" t="s">
        <v>878</v>
      </c>
      <c r="D785" s="324" t="s">
        <v>879</v>
      </c>
      <c r="E785" s="325">
        <v>-6.1</v>
      </c>
      <c r="F785" s="326">
        <v>1.7999999999999999E-2</v>
      </c>
      <c r="G785" s="336">
        <v>1.274</v>
      </c>
      <c r="H785" s="328">
        <v>646.79999999999995</v>
      </c>
      <c r="I785" s="329" t="s">
        <v>908</v>
      </c>
      <c r="J785" s="329" t="s">
        <v>47</v>
      </c>
      <c r="K785" s="330">
        <v>22</v>
      </c>
      <c r="L785" s="330">
        <v>1991</v>
      </c>
      <c r="M785" s="331">
        <v>31.98</v>
      </c>
      <c r="N785" s="331">
        <v>1.59</v>
      </c>
      <c r="O785" s="331">
        <v>3.57</v>
      </c>
      <c r="P785" s="331">
        <v>0.35</v>
      </c>
      <c r="Q785" s="331"/>
      <c r="R785" s="331">
        <v>26.47</v>
      </c>
      <c r="S785" s="331">
        <v>1218.99</v>
      </c>
      <c r="T785" s="331">
        <v>26.47</v>
      </c>
      <c r="U785" s="331">
        <v>1218.99</v>
      </c>
      <c r="V785" s="332">
        <v>2.1714698233783705E-2</v>
      </c>
      <c r="W785" s="333">
        <v>70.959999999999994</v>
      </c>
      <c r="X785" s="334">
        <v>1.5408749866692917</v>
      </c>
      <c r="Y785" s="334">
        <v>1302.8818940270223</v>
      </c>
      <c r="Z785" s="335">
        <v>92.452499200157504</v>
      </c>
    </row>
    <row r="786" spans="1:26" ht="12.75" customHeight="1" x14ac:dyDescent="0.2">
      <c r="A786" s="417"/>
      <c r="B786" s="330">
        <v>781</v>
      </c>
      <c r="C786" s="323" t="s">
        <v>570</v>
      </c>
      <c r="D786" s="324" t="s">
        <v>571</v>
      </c>
      <c r="E786" s="338">
        <v>-5.8</v>
      </c>
      <c r="F786" s="326">
        <v>1.9769999999999999E-2</v>
      </c>
      <c r="G786" s="336">
        <v>1.2801075</v>
      </c>
      <c r="H786" s="339">
        <v>666.4</v>
      </c>
      <c r="I786" s="329" t="s">
        <v>592</v>
      </c>
      <c r="J786" s="329" t="s">
        <v>47</v>
      </c>
      <c r="K786" s="330">
        <v>39</v>
      </c>
      <c r="L786" s="330" t="s">
        <v>573</v>
      </c>
      <c r="M786" s="331">
        <v>60.014000000000003</v>
      </c>
      <c r="N786" s="331">
        <v>4.609</v>
      </c>
      <c r="O786" s="331">
        <v>6.3979999999999997</v>
      </c>
      <c r="P786" s="331">
        <v>-0.73299999999999998</v>
      </c>
      <c r="Q786" s="331"/>
      <c r="R786" s="331">
        <v>49.74</v>
      </c>
      <c r="S786" s="331">
        <v>2263.34</v>
      </c>
      <c r="T786" s="331">
        <v>49.74</v>
      </c>
      <c r="U786" s="331">
        <v>2263.34</v>
      </c>
      <c r="V786" s="332">
        <v>2.1976371203619428E-2</v>
      </c>
      <c r="W786" s="333">
        <v>64.75</v>
      </c>
      <c r="X786" s="334">
        <v>1.422970035434358</v>
      </c>
      <c r="Y786" s="334">
        <v>1318.5822722171656</v>
      </c>
      <c r="Z786" s="335">
        <v>85.378202126061467</v>
      </c>
    </row>
    <row r="787" spans="1:26" ht="12.75" customHeight="1" x14ac:dyDescent="0.2">
      <c r="A787" s="417"/>
      <c r="B787" s="337">
        <v>782</v>
      </c>
      <c r="C787" s="323" t="s">
        <v>570</v>
      </c>
      <c r="D787" s="324" t="s">
        <v>597</v>
      </c>
      <c r="E787" s="338">
        <v>-5.8</v>
      </c>
      <c r="F787" s="326">
        <v>1.9769999999999999E-2</v>
      </c>
      <c r="G787" s="336">
        <v>1.2801075</v>
      </c>
      <c r="H787" s="339">
        <v>666.4</v>
      </c>
      <c r="I787" s="329" t="s">
        <v>598</v>
      </c>
      <c r="J787" s="329" t="s">
        <v>47</v>
      </c>
      <c r="K787" s="330">
        <v>8</v>
      </c>
      <c r="L787" s="330" t="s">
        <v>573</v>
      </c>
      <c r="M787" s="331">
        <v>10.805999999999999</v>
      </c>
      <c r="N787" s="331">
        <v>0.42599999999999999</v>
      </c>
      <c r="O787" s="331">
        <v>1.28</v>
      </c>
      <c r="P787" s="331">
        <v>0</v>
      </c>
      <c r="Q787" s="331"/>
      <c r="R787" s="331">
        <v>9.1</v>
      </c>
      <c r="S787" s="331">
        <v>406.47</v>
      </c>
      <c r="T787" s="331">
        <v>9.1</v>
      </c>
      <c r="U787" s="331">
        <v>406.47</v>
      </c>
      <c r="V787" s="332">
        <v>2.2387876104017514E-2</v>
      </c>
      <c r="W787" s="333">
        <v>64.75</v>
      </c>
      <c r="X787" s="334">
        <v>1.4496149777351341</v>
      </c>
      <c r="Y787" s="334">
        <v>1343.272566241051</v>
      </c>
      <c r="Z787" s="335">
        <v>86.976898664108049</v>
      </c>
    </row>
    <row r="788" spans="1:26" ht="12.75" customHeight="1" x14ac:dyDescent="0.2">
      <c r="A788" s="417"/>
      <c r="B788" s="24">
        <v>783</v>
      </c>
      <c r="C788" s="323" t="s">
        <v>878</v>
      </c>
      <c r="D788" s="324" t="s">
        <v>879</v>
      </c>
      <c r="E788" s="325">
        <v>-6.1</v>
      </c>
      <c r="F788" s="326">
        <v>1.7999999999999999E-2</v>
      </c>
      <c r="G788" s="336">
        <v>1.274</v>
      </c>
      <c r="H788" s="328">
        <v>646.79999999999995</v>
      </c>
      <c r="I788" s="329" t="s">
        <v>901</v>
      </c>
      <c r="J788" s="329" t="s">
        <v>47</v>
      </c>
      <c r="K788" s="330">
        <v>24</v>
      </c>
      <c r="L788" s="330">
        <v>1985</v>
      </c>
      <c r="M788" s="331">
        <v>39.4</v>
      </c>
      <c r="N788" s="331">
        <v>2.35</v>
      </c>
      <c r="O788" s="331">
        <v>3.5</v>
      </c>
      <c r="P788" s="331">
        <v>-0.25</v>
      </c>
      <c r="Q788" s="331"/>
      <c r="R788" s="331">
        <v>33.840000000000003</v>
      </c>
      <c r="S788" s="331">
        <v>1503.04</v>
      </c>
      <c r="T788" s="331">
        <v>33.840000000000003</v>
      </c>
      <c r="U788" s="331">
        <v>1503.04</v>
      </c>
      <c r="V788" s="332">
        <v>2.2514370875026616E-2</v>
      </c>
      <c r="W788" s="333">
        <v>70.959999999999994</v>
      </c>
      <c r="X788" s="334">
        <v>1.5976197572918884</v>
      </c>
      <c r="Y788" s="334">
        <v>1350.8622525015969</v>
      </c>
      <c r="Z788" s="335">
        <v>95.857185437513309</v>
      </c>
    </row>
    <row r="789" spans="1:26" ht="12.75" customHeight="1" x14ac:dyDescent="0.2">
      <c r="A789" s="417"/>
      <c r="B789" s="24">
        <v>784</v>
      </c>
      <c r="C789" s="323" t="s">
        <v>570</v>
      </c>
      <c r="D789" s="324" t="s">
        <v>571</v>
      </c>
      <c r="E789" s="338">
        <v>-5.8</v>
      </c>
      <c r="F789" s="326">
        <v>1.9769999999999999E-2</v>
      </c>
      <c r="G789" s="336">
        <v>1.2801075</v>
      </c>
      <c r="H789" s="339">
        <v>666.4</v>
      </c>
      <c r="I789" s="329" t="s">
        <v>590</v>
      </c>
      <c r="J789" s="329" t="s">
        <v>47</v>
      </c>
      <c r="K789" s="330">
        <v>28</v>
      </c>
      <c r="L789" s="330" t="s">
        <v>573</v>
      </c>
      <c r="M789" s="331">
        <v>40.497</v>
      </c>
      <c r="N789" s="331">
        <v>3.8159999999999998</v>
      </c>
      <c r="O789" s="331">
        <v>3.931</v>
      </c>
      <c r="P789" s="331">
        <v>-0.19500000000000001</v>
      </c>
      <c r="Q789" s="331"/>
      <c r="R789" s="331">
        <v>32.945</v>
      </c>
      <c r="S789" s="331">
        <v>1444.65</v>
      </c>
      <c r="T789" s="331">
        <v>32.945</v>
      </c>
      <c r="U789" s="331">
        <v>1444.65</v>
      </c>
      <c r="V789" s="332">
        <v>2.2804831620115599E-2</v>
      </c>
      <c r="W789" s="333">
        <v>64.75</v>
      </c>
      <c r="X789" s="334">
        <v>1.4766128474024851</v>
      </c>
      <c r="Y789" s="334">
        <v>1368.2898972069358</v>
      </c>
      <c r="Z789" s="335">
        <v>88.596770844149091</v>
      </c>
    </row>
    <row r="790" spans="1:26" ht="12.75" customHeight="1" x14ac:dyDescent="0.2">
      <c r="A790" s="417"/>
      <c r="B790" s="330">
        <v>785</v>
      </c>
      <c r="C790" s="323" t="s">
        <v>279</v>
      </c>
      <c r="D790" s="324" t="s">
        <v>280</v>
      </c>
      <c r="E790" s="338">
        <v>-5.4</v>
      </c>
      <c r="F790" s="340">
        <v>2.3409875750031551E-2</v>
      </c>
      <c r="G790" s="324">
        <v>1.33</v>
      </c>
      <c r="H790" s="339">
        <v>655.20000000000005</v>
      </c>
      <c r="I790" s="341" t="s">
        <v>313</v>
      </c>
      <c r="J790" s="341" t="s">
        <v>303</v>
      </c>
      <c r="K790" s="341">
        <v>15</v>
      </c>
      <c r="L790" s="330">
        <v>1996</v>
      </c>
      <c r="M790" s="338">
        <v>24.000753</v>
      </c>
      <c r="N790" s="338">
        <v>1.4187529999999999</v>
      </c>
      <c r="O790" s="338">
        <v>2.1772499999999999</v>
      </c>
      <c r="P790" s="331">
        <v>-0.04</v>
      </c>
      <c r="Q790" s="338">
        <v>0</v>
      </c>
      <c r="R790" s="338">
        <v>20.40475</v>
      </c>
      <c r="S790" s="338">
        <v>871.63</v>
      </c>
      <c r="T790" s="338">
        <v>20.40475</v>
      </c>
      <c r="U790" s="338">
        <v>871.63</v>
      </c>
      <c r="V790" s="332">
        <v>2.3409875750031551E-2</v>
      </c>
      <c r="W790" s="339">
        <v>56.898000000000003</v>
      </c>
      <c r="X790" s="339">
        <v>1.33</v>
      </c>
      <c r="Y790" s="334">
        <v>1404.5925450018931</v>
      </c>
      <c r="Z790" s="335">
        <v>79.918506625517722</v>
      </c>
    </row>
    <row r="791" spans="1:26" ht="12.75" customHeight="1" x14ac:dyDescent="0.2">
      <c r="A791" s="417"/>
      <c r="B791" s="337">
        <v>786</v>
      </c>
      <c r="C791" s="323" t="s">
        <v>279</v>
      </c>
      <c r="D791" s="324" t="s">
        <v>280</v>
      </c>
      <c r="E791" s="338">
        <v>-5.4</v>
      </c>
      <c r="F791" s="340">
        <v>2.3506215804770036E-2</v>
      </c>
      <c r="G791" s="324">
        <v>1.34</v>
      </c>
      <c r="H791" s="339">
        <v>655.20000000000005</v>
      </c>
      <c r="I791" s="341" t="s">
        <v>314</v>
      </c>
      <c r="J791" s="341" t="s">
        <v>303</v>
      </c>
      <c r="K791" s="341">
        <v>20</v>
      </c>
      <c r="L791" s="330">
        <v>1996</v>
      </c>
      <c r="M791" s="338">
        <v>30.040951</v>
      </c>
      <c r="N791" s="338">
        <v>2.024959</v>
      </c>
      <c r="O791" s="338">
        <v>2.53878</v>
      </c>
      <c r="P791" s="331">
        <v>-8.0600000000000005E-2</v>
      </c>
      <c r="Q791" s="338">
        <v>0</v>
      </c>
      <c r="R791" s="338">
        <v>25.477212000000002</v>
      </c>
      <c r="S791" s="338">
        <v>1083.8499999999999</v>
      </c>
      <c r="T791" s="338">
        <v>25.477212000000002</v>
      </c>
      <c r="U791" s="338">
        <v>1083.8499999999999</v>
      </c>
      <c r="V791" s="332">
        <v>2.3506215804770036E-2</v>
      </c>
      <c r="W791" s="339">
        <v>56.898000000000003</v>
      </c>
      <c r="X791" s="339">
        <v>1.34</v>
      </c>
      <c r="Y791" s="334">
        <v>1410.3729482862022</v>
      </c>
      <c r="Z791" s="335">
        <v>80.24740001158834</v>
      </c>
    </row>
    <row r="792" spans="1:26" ht="12.75" customHeight="1" x14ac:dyDescent="0.2">
      <c r="A792" s="417"/>
      <c r="B792" s="24">
        <v>787</v>
      </c>
      <c r="C792" s="323" t="s">
        <v>570</v>
      </c>
      <c r="D792" s="324" t="s">
        <v>571</v>
      </c>
      <c r="E792" s="338">
        <v>-5.8</v>
      </c>
      <c r="F792" s="326">
        <v>1.9769999999999999E-2</v>
      </c>
      <c r="G792" s="336">
        <v>1.2801075</v>
      </c>
      <c r="H792" s="339">
        <v>666.4</v>
      </c>
      <c r="I792" s="329" t="s">
        <v>593</v>
      </c>
      <c r="J792" s="329" t="s">
        <v>47</v>
      </c>
      <c r="K792" s="330">
        <v>25</v>
      </c>
      <c r="L792" s="330" t="s">
        <v>573</v>
      </c>
      <c r="M792" s="331">
        <v>39.6</v>
      </c>
      <c r="N792" s="331">
        <v>2.3079999999999998</v>
      </c>
      <c r="O792" s="331">
        <v>3.387</v>
      </c>
      <c r="P792" s="331">
        <v>0.90500000000000003</v>
      </c>
      <c r="Q792" s="331"/>
      <c r="R792" s="331">
        <v>33</v>
      </c>
      <c r="S792" s="331">
        <v>1389.64</v>
      </c>
      <c r="T792" s="331">
        <v>33</v>
      </c>
      <c r="U792" s="331">
        <v>1389.64</v>
      </c>
      <c r="V792" s="332">
        <v>2.374715753720388E-2</v>
      </c>
      <c r="W792" s="333">
        <v>64.75</v>
      </c>
      <c r="X792" s="334">
        <v>1.5376284505339513</v>
      </c>
      <c r="Y792" s="334">
        <v>1424.8294522322328</v>
      </c>
      <c r="Z792" s="335">
        <v>92.257707032037075</v>
      </c>
    </row>
    <row r="793" spans="1:26" ht="12.75" customHeight="1" x14ac:dyDescent="0.2">
      <c r="A793" s="417"/>
      <c r="B793" s="24">
        <v>788</v>
      </c>
      <c r="C793" s="323" t="s">
        <v>601</v>
      </c>
      <c r="D793" s="324" t="s">
        <v>602</v>
      </c>
      <c r="E793" s="325">
        <v>-4.5999999999999996</v>
      </c>
      <c r="F793" s="326">
        <v>1.4E-2</v>
      </c>
      <c r="G793" s="336">
        <v>9.0579999999999994E-2</v>
      </c>
      <c r="H793" s="328">
        <v>632.79999999999995</v>
      </c>
      <c r="I793" s="329" t="s">
        <v>644</v>
      </c>
      <c r="J793" s="329" t="s">
        <v>625</v>
      </c>
      <c r="K793" s="330">
        <v>38</v>
      </c>
      <c r="L793" s="330">
        <v>1985</v>
      </c>
      <c r="M793" s="331">
        <v>43.1</v>
      </c>
      <c r="N793" s="331">
        <v>2.4</v>
      </c>
      <c r="O793" s="331">
        <v>6.9</v>
      </c>
      <c r="P793" s="331">
        <v>-0.2</v>
      </c>
      <c r="Q793" s="331">
        <v>0</v>
      </c>
      <c r="R793" s="331">
        <v>34</v>
      </c>
      <c r="S793" s="331">
        <v>1467.5</v>
      </c>
      <c r="T793" s="331">
        <v>34</v>
      </c>
      <c r="U793" s="331">
        <v>1431.01</v>
      </c>
      <c r="V793" s="332">
        <v>2.3759442631428151E-2</v>
      </c>
      <c r="W793" s="333">
        <v>64.7</v>
      </c>
      <c r="X793" s="334">
        <f>V793*W793</f>
        <v>1.5372359382534015</v>
      </c>
      <c r="Y793" s="334">
        <v>1425.566557885689</v>
      </c>
      <c r="Z793" s="335">
        <f>W793*Y793/1000</f>
        <v>92.234156295204087</v>
      </c>
    </row>
    <row r="794" spans="1:26" ht="12.75" customHeight="1" x14ac:dyDescent="0.2">
      <c r="A794" s="417"/>
      <c r="B794" s="330">
        <v>789</v>
      </c>
      <c r="C794" s="323" t="s">
        <v>570</v>
      </c>
      <c r="D794" s="324" t="s">
        <v>571</v>
      </c>
      <c r="E794" s="338">
        <v>-5.8</v>
      </c>
      <c r="F794" s="326">
        <v>1.9769999999999999E-2</v>
      </c>
      <c r="G794" s="336">
        <v>1.2801075</v>
      </c>
      <c r="H794" s="339">
        <v>666.4</v>
      </c>
      <c r="I794" s="329" t="s">
        <v>589</v>
      </c>
      <c r="J794" s="329" t="s">
        <v>47</v>
      </c>
      <c r="K794" s="330">
        <v>45</v>
      </c>
      <c r="L794" s="330" t="s">
        <v>573</v>
      </c>
      <c r="M794" s="331">
        <v>63.948</v>
      </c>
      <c r="N794" s="331">
        <v>3.91</v>
      </c>
      <c r="O794" s="331">
        <v>6.6589999999999998</v>
      </c>
      <c r="P794" s="331">
        <v>0.78200000000000003</v>
      </c>
      <c r="Q794" s="331"/>
      <c r="R794" s="331">
        <v>52.597000000000001</v>
      </c>
      <c r="S794" s="331">
        <v>2197.71</v>
      </c>
      <c r="T794" s="331">
        <v>52.597000000000001</v>
      </c>
      <c r="U794" s="331">
        <v>2197.71</v>
      </c>
      <c r="V794" s="332">
        <v>2.3932638974204969E-2</v>
      </c>
      <c r="W794" s="333">
        <v>64.75</v>
      </c>
      <c r="X794" s="334">
        <v>1.5496383735797719</v>
      </c>
      <c r="Y794" s="334">
        <v>1435.9583384522982</v>
      </c>
      <c r="Z794" s="335">
        <v>92.978302414786299</v>
      </c>
    </row>
    <row r="795" spans="1:26" ht="12.75" customHeight="1" x14ac:dyDescent="0.2">
      <c r="A795" s="417"/>
      <c r="B795" s="337">
        <v>790</v>
      </c>
      <c r="C795" s="342" t="s">
        <v>231</v>
      </c>
      <c r="D795" s="343" t="s">
        <v>232</v>
      </c>
      <c r="E795" s="344">
        <v>-6.5</v>
      </c>
      <c r="F795" s="345">
        <v>1.771E-2</v>
      </c>
      <c r="G795" s="346">
        <f>F795*W795</f>
        <v>1.0218670000000001</v>
      </c>
      <c r="H795" s="347">
        <v>686</v>
      </c>
      <c r="I795" s="348" t="s">
        <v>268</v>
      </c>
      <c r="J795" s="349"/>
      <c r="K795" s="350">
        <v>20</v>
      </c>
      <c r="L795" s="351" t="s">
        <v>58</v>
      </c>
      <c r="M795" s="352">
        <v>32.198999999999998</v>
      </c>
      <c r="N795" s="352">
        <v>2.0299999999999998</v>
      </c>
      <c r="O795" s="352">
        <v>4.16</v>
      </c>
      <c r="P795" s="352"/>
      <c r="Q795" s="352">
        <v>4.6835999999999993</v>
      </c>
      <c r="R795" s="353">
        <v>21.325399999999998</v>
      </c>
      <c r="S795" s="354">
        <v>1079.8800000000001</v>
      </c>
      <c r="T795" s="352">
        <v>26.02</v>
      </c>
      <c r="U795" s="354">
        <v>1079.8800000000001</v>
      </c>
      <c r="V795" s="355">
        <f>T795/U795</f>
        <v>2.4095269844797568E-2</v>
      </c>
      <c r="W795" s="356">
        <v>57.7</v>
      </c>
      <c r="X795" s="357">
        <f>V795*W795</f>
        <v>1.3902970700448196</v>
      </c>
      <c r="Y795" s="357">
        <f>V795*60*1000</f>
        <v>1445.7161906878539</v>
      </c>
      <c r="Z795" s="358">
        <f>Y795*W795/1000</f>
        <v>83.417824202689161</v>
      </c>
    </row>
    <row r="796" spans="1:26" ht="12.75" customHeight="1" x14ac:dyDescent="0.2">
      <c r="A796" s="417"/>
      <c r="B796" s="24">
        <v>791</v>
      </c>
      <c r="C796" s="323" t="s">
        <v>601</v>
      </c>
      <c r="D796" s="324" t="s">
        <v>602</v>
      </c>
      <c r="E796" s="325">
        <v>-4.5999999999999996</v>
      </c>
      <c r="F796" s="326">
        <v>1.4E-2</v>
      </c>
      <c r="G796" s="336">
        <v>9.0579999999999994E-2</v>
      </c>
      <c r="H796" s="328">
        <v>632.79999999999995</v>
      </c>
      <c r="I796" s="329" t="s">
        <v>643</v>
      </c>
      <c r="J796" s="329" t="s">
        <v>625</v>
      </c>
      <c r="K796" s="330">
        <v>12</v>
      </c>
      <c r="L796" s="330">
        <v>1989</v>
      </c>
      <c r="M796" s="331">
        <v>19.400000000000002</v>
      </c>
      <c r="N796" s="331">
        <v>1.1000000000000001</v>
      </c>
      <c r="O796" s="331">
        <v>2.5</v>
      </c>
      <c r="P796" s="331">
        <v>0</v>
      </c>
      <c r="Q796" s="331">
        <v>0</v>
      </c>
      <c r="R796" s="331">
        <v>15.8</v>
      </c>
      <c r="S796" s="331">
        <v>653.45000000000005</v>
      </c>
      <c r="T796" s="331">
        <v>15.8</v>
      </c>
      <c r="U796" s="331">
        <v>653.45000000000005</v>
      </c>
      <c r="V796" s="332">
        <v>2.4179355727293596E-2</v>
      </c>
      <c r="W796" s="333">
        <v>64.7</v>
      </c>
      <c r="X796" s="334">
        <f>V796*W796</f>
        <v>1.5644043155558958</v>
      </c>
      <c r="Y796" s="334">
        <v>1450.7613436376159</v>
      </c>
      <c r="Z796" s="335">
        <f>W796*Y796/1000</f>
        <v>93.864258933353767</v>
      </c>
    </row>
    <row r="797" spans="1:26" ht="12.75" customHeight="1" x14ac:dyDescent="0.2">
      <c r="A797" s="417"/>
      <c r="B797" s="24">
        <v>792</v>
      </c>
      <c r="C797" s="323" t="s">
        <v>570</v>
      </c>
      <c r="D797" s="324" t="s">
        <v>571</v>
      </c>
      <c r="E797" s="338">
        <v>-5.8</v>
      </c>
      <c r="F797" s="326">
        <v>1.9769999999999999E-2</v>
      </c>
      <c r="G797" s="336">
        <v>1.2801075</v>
      </c>
      <c r="H797" s="339">
        <v>666.4</v>
      </c>
      <c r="I797" s="329" t="s">
        <v>591</v>
      </c>
      <c r="J797" s="329" t="s">
        <v>47</v>
      </c>
      <c r="K797" s="330">
        <v>25</v>
      </c>
      <c r="L797" s="330" t="s">
        <v>573</v>
      </c>
      <c r="M797" s="331">
        <v>40.052</v>
      </c>
      <c r="N797" s="331">
        <v>2.2970000000000002</v>
      </c>
      <c r="O797" s="331">
        <v>4.8440000000000003</v>
      </c>
      <c r="P797" s="331">
        <v>0.1</v>
      </c>
      <c r="Q797" s="331"/>
      <c r="R797" s="331">
        <v>32.811</v>
      </c>
      <c r="S797" s="331">
        <v>1349.82</v>
      </c>
      <c r="T797" s="331">
        <v>32.811</v>
      </c>
      <c r="U797" s="331">
        <v>1349.82</v>
      </c>
      <c r="V797" s="332">
        <v>2.4307685469173668E-2</v>
      </c>
      <c r="W797" s="333">
        <v>64.75</v>
      </c>
      <c r="X797" s="334">
        <v>1.5739226341289949</v>
      </c>
      <c r="Y797" s="334">
        <v>1458.4611281504201</v>
      </c>
      <c r="Z797" s="335">
        <v>94.435358047739697</v>
      </c>
    </row>
    <row r="798" spans="1:26" ht="12.75" customHeight="1" x14ac:dyDescent="0.2">
      <c r="A798" s="417"/>
      <c r="B798" s="330">
        <v>793</v>
      </c>
      <c r="C798" s="359" t="s">
        <v>323</v>
      </c>
      <c r="D798" s="24" t="s">
        <v>324</v>
      </c>
      <c r="E798" s="360">
        <v>-5.8</v>
      </c>
      <c r="F798" s="361">
        <v>1.6835861436862869E-2</v>
      </c>
      <c r="G798" s="346">
        <f>F798*W798</f>
        <v>0.8404798746510681</v>
      </c>
      <c r="H798" s="347">
        <v>666.4</v>
      </c>
      <c r="I798" s="362" t="s">
        <v>354</v>
      </c>
      <c r="J798" s="362" t="s">
        <v>47</v>
      </c>
      <c r="K798" s="337">
        <v>22</v>
      </c>
      <c r="L798" s="337">
        <v>1987</v>
      </c>
      <c r="M798" s="353">
        <f>SUM(N798:R798)</f>
        <v>33.172786000000002</v>
      </c>
      <c r="N798" s="353">
        <v>2.3460000000000001</v>
      </c>
      <c r="O798" s="353">
        <v>3.52</v>
      </c>
      <c r="P798" s="353">
        <v>-1.501214</v>
      </c>
      <c r="Q798" s="353"/>
      <c r="R798" s="353">
        <v>28.808000000000003</v>
      </c>
      <c r="S798" s="353">
        <v>1181.24</v>
      </c>
      <c r="T798" s="353">
        <v>28.808000000000003</v>
      </c>
      <c r="U798" s="353">
        <v>1181.24</v>
      </c>
      <c r="V798" s="363">
        <f>T798/U798</f>
        <v>2.4387931326402768E-2</v>
      </c>
      <c r="W798" s="356">
        <v>49.921999999999997</v>
      </c>
      <c r="X798" s="357">
        <f>V798*W798</f>
        <v>1.2174943076766789</v>
      </c>
      <c r="Y798" s="357">
        <f>V798*60*1000</f>
        <v>1463.275879584166</v>
      </c>
      <c r="Z798" s="358">
        <f>Y798*W798/1000</f>
        <v>73.049658460600725</v>
      </c>
    </row>
    <row r="799" spans="1:26" ht="12.75" customHeight="1" x14ac:dyDescent="0.2">
      <c r="A799" s="417"/>
      <c r="B799" s="337">
        <v>794</v>
      </c>
      <c r="C799" s="323" t="s">
        <v>279</v>
      </c>
      <c r="D799" s="324" t="s">
        <v>280</v>
      </c>
      <c r="E799" s="338">
        <v>-5.4</v>
      </c>
      <c r="F799" s="340">
        <v>2.4423659498544463E-2</v>
      </c>
      <c r="G799" s="324">
        <v>1.39</v>
      </c>
      <c r="H799" s="339">
        <v>655.20000000000005</v>
      </c>
      <c r="I799" s="341" t="s">
        <v>315</v>
      </c>
      <c r="J799" s="341" t="s">
        <v>303</v>
      </c>
      <c r="K799" s="341">
        <v>20</v>
      </c>
      <c r="L799" s="330">
        <v>1986</v>
      </c>
      <c r="M799" s="338">
        <v>30.706015000000001</v>
      </c>
      <c r="N799" s="338">
        <v>1.53</v>
      </c>
      <c r="O799" s="338">
        <v>3.1672600000000002</v>
      </c>
      <c r="P799" s="331">
        <v>0.30499999999999999</v>
      </c>
      <c r="Q799" s="338">
        <v>0</v>
      </c>
      <c r="R799" s="338">
        <v>26.008755000000001</v>
      </c>
      <c r="S799" s="338">
        <v>1064.9000000000001</v>
      </c>
      <c r="T799" s="338">
        <v>26.008755000000001</v>
      </c>
      <c r="U799" s="338">
        <v>1064.9000000000001</v>
      </c>
      <c r="V799" s="332">
        <v>2.4423659498544463E-2</v>
      </c>
      <c r="W799" s="339">
        <v>56.898000000000003</v>
      </c>
      <c r="X799" s="339">
        <v>1.39</v>
      </c>
      <c r="Y799" s="334">
        <v>1465.4195699126678</v>
      </c>
      <c r="Z799" s="335">
        <v>83.379442688890975</v>
      </c>
    </row>
    <row r="800" spans="1:26" ht="12.75" customHeight="1" x14ac:dyDescent="0.2">
      <c r="A800" s="417"/>
      <c r="B800" s="24">
        <v>795</v>
      </c>
      <c r="C800" s="359" t="s">
        <v>323</v>
      </c>
      <c r="D800" s="24" t="s">
        <v>324</v>
      </c>
      <c r="E800" s="360">
        <v>-5.8</v>
      </c>
      <c r="F800" s="361">
        <v>1.6835861436862869E-2</v>
      </c>
      <c r="G800" s="346">
        <f>F800*W800</f>
        <v>0.8404798746510681</v>
      </c>
      <c r="H800" s="347">
        <v>666.4</v>
      </c>
      <c r="I800" s="362" t="s">
        <v>355</v>
      </c>
      <c r="J800" s="362" t="s">
        <v>47</v>
      </c>
      <c r="K800" s="337">
        <v>65</v>
      </c>
      <c r="L800" s="337">
        <v>1989</v>
      </c>
      <c r="M800" s="353">
        <f>SUM(N800:R800)</f>
        <v>70.491799999999998</v>
      </c>
      <c r="N800" s="353">
        <v>4.08</v>
      </c>
      <c r="O800" s="353">
        <v>8.5372529999999998</v>
      </c>
      <c r="P800" s="353">
        <v>0.11380000000000001</v>
      </c>
      <c r="Q800" s="353"/>
      <c r="R800" s="353">
        <v>57.760747000000002</v>
      </c>
      <c r="S800" s="353">
        <v>2358.29</v>
      </c>
      <c r="T800" s="353">
        <v>57.760747000000002</v>
      </c>
      <c r="U800" s="353">
        <v>2358.29</v>
      </c>
      <c r="V800" s="363">
        <f>T800/U800</f>
        <v>2.4492639582070059E-2</v>
      </c>
      <c r="W800" s="356">
        <v>49.921999999999997</v>
      </c>
      <c r="X800" s="357">
        <f>V800*W800</f>
        <v>1.2227215532161013</v>
      </c>
      <c r="Y800" s="357">
        <f>V800*60*1000</f>
        <v>1469.5583749242037</v>
      </c>
      <c r="Z800" s="358">
        <f>Y800*W800/1000</f>
        <v>73.363293192966097</v>
      </c>
    </row>
    <row r="801" spans="1:26" ht="12.75" customHeight="1" x14ac:dyDescent="0.2">
      <c r="A801" s="417"/>
      <c r="B801" s="24">
        <v>796</v>
      </c>
      <c r="C801" s="323" t="s">
        <v>279</v>
      </c>
      <c r="D801" s="324" t="s">
        <v>280</v>
      </c>
      <c r="E801" s="338">
        <v>-5.4</v>
      </c>
      <c r="F801" s="340">
        <v>1.50217502428817E-2</v>
      </c>
      <c r="G801" s="324">
        <v>1.4</v>
      </c>
      <c r="H801" s="339">
        <v>655.20000000000005</v>
      </c>
      <c r="I801" s="341" t="s">
        <v>316</v>
      </c>
      <c r="J801" s="341" t="s">
        <v>303</v>
      </c>
      <c r="K801" s="341">
        <v>9</v>
      </c>
      <c r="L801" s="330">
        <v>1977</v>
      </c>
      <c r="M801" s="338">
        <v>19.450838999999998</v>
      </c>
      <c r="N801" s="338">
        <v>0.72084599999999999</v>
      </c>
      <c r="O801" s="338">
        <v>2.2786559999999998</v>
      </c>
      <c r="P801" s="331">
        <v>-6.0000000000000001E-3</v>
      </c>
      <c r="Q801" s="338">
        <v>0</v>
      </c>
      <c r="R801" s="338">
        <v>10.050302</v>
      </c>
      <c r="S801" s="338">
        <v>669.05</v>
      </c>
      <c r="T801" s="338">
        <v>10.050302</v>
      </c>
      <c r="U801" s="338">
        <v>408.73</v>
      </c>
      <c r="V801" s="332">
        <v>2.4589097937513762E-2</v>
      </c>
      <c r="W801" s="339">
        <v>56.898000000000003</v>
      </c>
      <c r="X801" s="339">
        <v>1.4</v>
      </c>
      <c r="Y801" s="334">
        <v>1475.3458762508258</v>
      </c>
      <c r="Z801" s="335">
        <v>83.944229666919497</v>
      </c>
    </row>
    <row r="802" spans="1:26" ht="12.75" customHeight="1" x14ac:dyDescent="0.2">
      <c r="A802" s="417"/>
      <c r="B802" s="330">
        <v>797</v>
      </c>
      <c r="C802" s="323" t="s">
        <v>1152</v>
      </c>
      <c r="D802" s="324" t="s">
        <v>482</v>
      </c>
      <c r="E802" s="338">
        <v>-7.1</v>
      </c>
      <c r="F802" s="340">
        <v>1.7106E-2</v>
      </c>
      <c r="G802" s="339">
        <v>1.6240265339999997</v>
      </c>
      <c r="H802" s="339">
        <v>702.8</v>
      </c>
      <c r="I802" s="329" t="s">
        <v>516</v>
      </c>
      <c r="J802" s="329" t="s">
        <v>47</v>
      </c>
      <c r="K802" s="330">
        <v>5</v>
      </c>
      <c r="L802" s="330">
        <v>1962</v>
      </c>
      <c r="M802" s="331">
        <v>4.8070000000000004</v>
      </c>
      <c r="N802" s="331"/>
      <c r="O802" s="331"/>
      <c r="P802" s="331"/>
      <c r="Q802" s="331"/>
      <c r="R802" s="331">
        <v>4.8070000000000004</v>
      </c>
      <c r="S802" s="331">
        <v>194.8</v>
      </c>
      <c r="T802" s="331">
        <v>4.8070000000000004</v>
      </c>
      <c r="U802" s="331">
        <v>194.8</v>
      </c>
      <c r="V802" s="332">
        <v>2.467659137577002E-2</v>
      </c>
      <c r="W802" s="333">
        <v>94.938999999999993</v>
      </c>
      <c r="X802" s="334">
        <v>2.3427709086242299</v>
      </c>
      <c r="Y802" s="334">
        <v>1480.5954825462013</v>
      </c>
      <c r="Z802" s="335">
        <v>140.56625451745381</v>
      </c>
    </row>
    <row r="803" spans="1:26" ht="12.75" customHeight="1" x14ac:dyDescent="0.2">
      <c r="A803" s="417"/>
      <c r="B803" s="337">
        <v>798</v>
      </c>
      <c r="C803" s="323" t="s">
        <v>878</v>
      </c>
      <c r="D803" s="324" t="s">
        <v>879</v>
      </c>
      <c r="E803" s="325">
        <v>-6.1</v>
      </c>
      <c r="F803" s="326">
        <v>1.7999999999999999E-2</v>
      </c>
      <c r="G803" s="336">
        <v>1.274</v>
      </c>
      <c r="H803" s="328">
        <v>646.79999999999995</v>
      </c>
      <c r="I803" s="329" t="s">
        <v>902</v>
      </c>
      <c r="J803" s="329" t="s">
        <v>47</v>
      </c>
      <c r="K803" s="330">
        <v>9</v>
      </c>
      <c r="L803" s="330">
        <v>1990</v>
      </c>
      <c r="M803" s="331">
        <v>14.653</v>
      </c>
      <c r="N803" s="331">
        <v>0.51</v>
      </c>
      <c r="O803" s="331">
        <v>1.2</v>
      </c>
      <c r="P803" s="331">
        <v>0.25</v>
      </c>
      <c r="Q803" s="331"/>
      <c r="R803" s="331">
        <v>12.69</v>
      </c>
      <c r="S803" s="331">
        <v>513.42999999999995</v>
      </c>
      <c r="T803" s="331">
        <v>12.69</v>
      </c>
      <c r="U803" s="331">
        <v>513.42999999999995</v>
      </c>
      <c r="V803" s="332">
        <v>2.4716124885573499E-2</v>
      </c>
      <c r="W803" s="333">
        <v>70.959999999999994</v>
      </c>
      <c r="X803" s="334">
        <v>1.7538562218802953</v>
      </c>
      <c r="Y803" s="334">
        <v>1482.96749313441</v>
      </c>
      <c r="Z803" s="335">
        <v>105.23137331281772</v>
      </c>
    </row>
    <row r="804" spans="1:26" ht="12.75" customHeight="1" x14ac:dyDescent="0.2">
      <c r="A804" s="417"/>
      <c r="B804" s="24">
        <v>799</v>
      </c>
      <c r="C804" s="323" t="s">
        <v>878</v>
      </c>
      <c r="D804" s="324" t="s">
        <v>879</v>
      </c>
      <c r="E804" s="325">
        <v>-6.1</v>
      </c>
      <c r="F804" s="326">
        <v>1.7999999999999999E-2</v>
      </c>
      <c r="G804" s="336">
        <v>1.274</v>
      </c>
      <c r="H804" s="328">
        <v>646.79999999999995</v>
      </c>
      <c r="I804" s="329" t="s">
        <v>907</v>
      </c>
      <c r="J804" s="329" t="s">
        <v>47</v>
      </c>
      <c r="K804" s="330">
        <v>10</v>
      </c>
      <c r="L804" s="330">
        <v>1983</v>
      </c>
      <c r="M804" s="331">
        <v>20.454000000000001</v>
      </c>
      <c r="N804" s="331">
        <v>1.42</v>
      </c>
      <c r="O804" s="331">
        <v>2.4300000000000002</v>
      </c>
      <c r="P804" s="331">
        <v>-0.24</v>
      </c>
      <c r="Q804" s="331"/>
      <c r="R804" s="331">
        <v>16.850000000000001</v>
      </c>
      <c r="S804" s="331">
        <v>681.36</v>
      </c>
      <c r="T804" s="331">
        <v>16.850000000000001</v>
      </c>
      <c r="U804" s="331">
        <v>681.36</v>
      </c>
      <c r="V804" s="332">
        <v>2.4729951860983916E-2</v>
      </c>
      <c r="W804" s="333">
        <v>70.959999999999994</v>
      </c>
      <c r="X804" s="334">
        <v>1.7548373840554186</v>
      </c>
      <c r="Y804" s="334">
        <v>1483.797111659035</v>
      </c>
      <c r="Z804" s="335">
        <v>105.29024304332512</v>
      </c>
    </row>
    <row r="805" spans="1:26" ht="12.75" customHeight="1" x14ac:dyDescent="0.2">
      <c r="A805" s="417"/>
      <c r="B805" s="24">
        <v>800</v>
      </c>
      <c r="C805" s="323" t="s">
        <v>601</v>
      </c>
      <c r="D805" s="324" t="s">
        <v>602</v>
      </c>
      <c r="E805" s="325">
        <v>-4.5999999999999996</v>
      </c>
      <c r="F805" s="326">
        <v>1.4E-2</v>
      </c>
      <c r="G805" s="336">
        <v>9.0579999999999994E-2</v>
      </c>
      <c r="H805" s="328">
        <v>632.79999999999995</v>
      </c>
      <c r="I805" s="329" t="s">
        <v>641</v>
      </c>
      <c r="J805" s="329" t="s">
        <v>625</v>
      </c>
      <c r="K805" s="330">
        <v>10</v>
      </c>
      <c r="L805" s="330"/>
      <c r="M805" s="331">
        <v>18.7</v>
      </c>
      <c r="N805" s="331">
        <v>0.8</v>
      </c>
      <c r="O805" s="331">
        <v>1.7</v>
      </c>
      <c r="P805" s="331">
        <v>0</v>
      </c>
      <c r="Q805" s="331">
        <v>0</v>
      </c>
      <c r="R805" s="331">
        <v>16.2</v>
      </c>
      <c r="S805" s="331">
        <v>649.29999999999995</v>
      </c>
      <c r="T805" s="331">
        <v>16.2</v>
      </c>
      <c r="U805" s="331">
        <v>649.29999999999995</v>
      </c>
      <c r="V805" s="332">
        <v>2.4949946095795473E-2</v>
      </c>
      <c r="W805" s="333">
        <v>64.7</v>
      </c>
      <c r="X805" s="334">
        <f>V805*W805</f>
        <v>1.6142615123979671</v>
      </c>
      <c r="Y805" s="334">
        <v>1496.9967657477284</v>
      </c>
      <c r="Z805" s="335">
        <f>W805*Y805/1000</f>
        <v>96.855690743878029</v>
      </c>
    </row>
    <row r="806" spans="1:26" ht="12.75" customHeight="1" x14ac:dyDescent="0.2">
      <c r="A806" s="417"/>
      <c r="B806" s="330">
        <v>801</v>
      </c>
      <c r="C806" s="323" t="s">
        <v>570</v>
      </c>
      <c r="D806" s="324" t="s">
        <v>571</v>
      </c>
      <c r="E806" s="338">
        <v>-5.8</v>
      </c>
      <c r="F806" s="326">
        <v>1.9769999999999999E-2</v>
      </c>
      <c r="G806" s="336">
        <v>1.2801075</v>
      </c>
      <c r="H806" s="339">
        <v>666.4</v>
      </c>
      <c r="I806" s="329" t="s">
        <v>587</v>
      </c>
      <c r="J806" s="329" t="s">
        <v>47</v>
      </c>
      <c r="K806" s="330">
        <v>12</v>
      </c>
      <c r="L806" s="330" t="s">
        <v>588</v>
      </c>
      <c r="M806" s="331">
        <v>17.442</v>
      </c>
      <c r="N806" s="331">
        <v>0.59799999999999998</v>
      </c>
      <c r="O806" s="331">
        <v>2.4300000000000002</v>
      </c>
      <c r="P806" s="331">
        <v>-3.6999999999999998E-2</v>
      </c>
      <c r="Q806" s="331"/>
      <c r="R806" s="331">
        <v>14.451000000000001</v>
      </c>
      <c r="S806" s="331">
        <v>576.61</v>
      </c>
      <c r="T806" s="331">
        <v>14.451000000000001</v>
      </c>
      <c r="U806" s="331">
        <v>576.61</v>
      </c>
      <c r="V806" s="332">
        <v>2.5062000312169406E-2</v>
      </c>
      <c r="W806" s="333">
        <v>64.75</v>
      </c>
      <c r="X806" s="334">
        <v>1.622764520212969</v>
      </c>
      <c r="Y806" s="334">
        <v>1503.7200187301642</v>
      </c>
      <c r="Z806" s="335">
        <v>97.365871212778131</v>
      </c>
    </row>
    <row r="807" spans="1:26" ht="12.75" customHeight="1" x14ac:dyDescent="0.2">
      <c r="A807" s="417"/>
      <c r="B807" s="337">
        <v>802</v>
      </c>
      <c r="C807" s="342" t="s">
        <v>231</v>
      </c>
      <c r="D807" s="343" t="s">
        <v>232</v>
      </c>
      <c r="E807" s="344">
        <v>-6.5</v>
      </c>
      <c r="F807" s="345">
        <v>1.771E-2</v>
      </c>
      <c r="G807" s="346">
        <f>F807*W807</f>
        <v>1.0218670000000001</v>
      </c>
      <c r="H807" s="347">
        <v>686</v>
      </c>
      <c r="I807" s="348" t="s">
        <v>269</v>
      </c>
      <c r="J807" s="349"/>
      <c r="K807" s="364">
        <v>6</v>
      </c>
      <c r="L807" s="351" t="s">
        <v>58</v>
      </c>
      <c r="M807" s="352">
        <v>9.1025600000000004</v>
      </c>
      <c r="N807" s="352">
        <v>0.41</v>
      </c>
      <c r="O807" s="352">
        <v>0.98</v>
      </c>
      <c r="P807" s="352"/>
      <c r="Q807" s="352">
        <v>1.3877999999999999</v>
      </c>
      <c r="R807" s="353">
        <v>6.3247599999999995</v>
      </c>
      <c r="S807" s="354">
        <v>305.61</v>
      </c>
      <c r="T807" s="352">
        <v>7.71</v>
      </c>
      <c r="U807" s="354">
        <v>305.61</v>
      </c>
      <c r="V807" s="355">
        <f>T807/U807</f>
        <v>2.5228232060469223E-2</v>
      </c>
      <c r="W807" s="356">
        <v>57.7</v>
      </c>
      <c r="X807" s="357">
        <f>V807*W807</f>
        <v>1.4556689898890742</v>
      </c>
      <c r="Y807" s="357">
        <f>V807*60*1000</f>
        <v>1513.6939236281535</v>
      </c>
      <c r="Z807" s="358">
        <f>Y807*W807/1000</f>
        <v>87.340139393344458</v>
      </c>
    </row>
    <row r="808" spans="1:26" ht="12.75" customHeight="1" x14ac:dyDescent="0.2">
      <c r="A808" s="417"/>
      <c r="B808" s="24">
        <v>803</v>
      </c>
      <c r="C808" s="323" t="s">
        <v>1152</v>
      </c>
      <c r="D808" s="324" t="s">
        <v>482</v>
      </c>
      <c r="E808" s="338">
        <v>-7.1</v>
      </c>
      <c r="F808" s="340">
        <v>1.7106E-2</v>
      </c>
      <c r="G808" s="339">
        <v>1.6240265339999997</v>
      </c>
      <c r="H808" s="339">
        <v>702.8</v>
      </c>
      <c r="I808" s="329" t="s">
        <v>517</v>
      </c>
      <c r="J808" s="329" t="s">
        <v>47</v>
      </c>
      <c r="K808" s="330">
        <v>9</v>
      </c>
      <c r="L808" s="330">
        <v>1989</v>
      </c>
      <c r="M808" s="331">
        <v>15.836</v>
      </c>
      <c r="N808" s="331">
        <v>0.20399999999999999</v>
      </c>
      <c r="O808" s="331">
        <v>0.20749999999999999</v>
      </c>
      <c r="P808" s="331"/>
      <c r="Q808" s="331">
        <v>2.7764000000000002</v>
      </c>
      <c r="R808" s="331">
        <v>12.648099999999999</v>
      </c>
      <c r="S808" s="331">
        <v>727.62</v>
      </c>
      <c r="T808" s="331">
        <v>6</v>
      </c>
      <c r="U808" s="331">
        <v>236.04</v>
      </c>
      <c r="V808" s="332">
        <v>2.5419420437214034E-2</v>
      </c>
      <c r="W808" s="333">
        <v>94.938999999999993</v>
      </c>
      <c r="X808" s="334">
        <v>2.4132943568886631</v>
      </c>
      <c r="Y808" s="334">
        <v>1525.1652262328421</v>
      </c>
      <c r="Z808" s="335">
        <v>144.79766141331979</v>
      </c>
    </row>
    <row r="809" spans="1:26" ht="12.75" customHeight="1" x14ac:dyDescent="0.2">
      <c r="A809" s="417"/>
      <c r="B809" s="24">
        <v>804</v>
      </c>
      <c r="C809" s="359" t="s">
        <v>364</v>
      </c>
      <c r="D809" s="24" t="s">
        <v>365</v>
      </c>
      <c r="E809" s="360">
        <v>-5.52</v>
      </c>
      <c r="F809" s="361">
        <v>1.7000000000000001E-2</v>
      </c>
      <c r="G809" s="346">
        <v>0.98099999999999998</v>
      </c>
      <c r="H809" s="347">
        <v>658.56</v>
      </c>
      <c r="I809" s="362" t="s">
        <v>397</v>
      </c>
      <c r="J809" s="362" t="s">
        <v>47</v>
      </c>
      <c r="K809" s="337">
        <v>28</v>
      </c>
      <c r="L809" s="337" t="s">
        <v>58</v>
      </c>
      <c r="M809" s="353">
        <f>N809+O809+P809+Q809+R809</f>
        <v>38.550998</v>
      </c>
      <c r="N809" s="353">
        <v>0</v>
      </c>
      <c r="O809" s="353">
        <v>0</v>
      </c>
      <c r="P809" s="353">
        <v>0</v>
      </c>
      <c r="Q809" s="353">
        <v>0</v>
      </c>
      <c r="R809" s="353">
        <v>38.550998</v>
      </c>
      <c r="S809" s="353">
        <v>1512.77</v>
      </c>
      <c r="T809" s="353">
        <v>38.550998</v>
      </c>
      <c r="U809" s="353">
        <v>1512.77</v>
      </c>
      <c r="V809" s="363">
        <f>T809/U809</f>
        <v>2.5483713981636336E-2</v>
      </c>
      <c r="W809" s="356">
        <v>57.7</v>
      </c>
      <c r="X809" s="357">
        <f>V809*W809</f>
        <v>1.4704102967404167</v>
      </c>
      <c r="Y809" s="357">
        <f>V809*60*1000</f>
        <v>1529.0228388981802</v>
      </c>
      <c r="Z809" s="358">
        <f>Y809*W809/1000</f>
        <v>88.224617804424994</v>
      </c>
    </row>
    <row r="810" spans="1:26" ht="12.75" customHeight="1" x14ac:dyDescent="0.2">
      <c r="A810" s="417"/>
      <c r="B810" s="330">
        <v>805</v>
      </c>
      <c r="C810" s="359" t="s">
        <v>364</v>
      </c>
      <c r="D810" s="24" t="s">
        <v>365</v>
      </c>
      <c r="E810" s="344">
        <v>-5.52</v>
      </c>
      <c r="F810" s="361">
        <v>1.7000000000000001E-2</v>
      </c>
      <c r="G810" s="346">
        <v>0.98099999999999998</v>
      </c>
      <c r="H810" s="365">
        <v>658.56</v>
      </c>
      <c r="I810" s="362" t="s">
        <v>398</v>
      </c>
      <c r="J810" s="362" t="s">
        <v>47</v>
      </c>
      <c r="K810" s="337">
        <v>20</v>
      </c>
      <c r="L810" s="337" t="s">
        <v>58</v>
      </c>
      <c r="M810" s="353">
        <f>N810+O810+P810+Q810+R810</f>
        <v>31.243001000000003</v>
      </c>
      <c r="N810" s="353">
        <v>1.02</v>
      </c>
      <c r="O810" s="353">
        <v>3.12</v>
      </c>
      <c r="P810" s="353">
        <v>-0.35700000000000004</v>
      </c>
      <c r="Q810" s="353">
        <v>0</v>
      </c>
      <c r="R810" s="353">
        <v>27.460001000000002</v>
      </c>
      <c r="S810" s="353">
        <v>1076.74</v>
      </c>
      <c r="T810" s="353">
        <v>27.460001000000002</v>
      </c>
      <c r="U810" s="353">
        <v>1076.74</v>
      </c>
      <c r="V810" s="363">
        <f>T810/U810</f>
        <v>2.5502907851477609E-2</v>
      </c>
      <c r="W810" s="356">
        <v>57.7</v>
      </c>
      <c r="X810" s="357">
        <f>V810*W810</f>
        <v>1.4715177830302582</v>
      </c>
      <c r="Y810" s="357">
        <f>V810*60*1000</f>
        <v>1530.1744710886564</v>
      </c>
      <c r="Z810" s="358">
        <f>Y810*W810/1000</f>
        <v>88.29106698181549</v>
      </c>
    </row>
    <row r="811" spans="1:26" ht="12.75" customHeight="1" x14ac:dyDescent="0.2">
      <c r="A811" s="417"/>
      <c r="B811" s="337">
        <v>806</v>
      </c>
      <c r="C811" s="323" t="s">
        <v>1152</v>
      </c>
      <c r="D811" s="324" t="s">
        <v>482</v>
      </c>
      <c r="E811" s="338">
        <v>-7.1</v>
      </c>
      <c r="F811" s="340">
        <v>1.7106E-2</v>
      </c>
      <c r="G811" s="339">
        <v>1.6240265339999997</v>
      </c>
      <c r="H811" s="339">
        <v>702.8</v>
      </c>
      <c r="I811" s="329" t="s">
        <v>514</v>
      </c>
      <c r="J811" s="329" t="s">
        <v>47</v>
      </c>
      <c r="K811" s="330">
        <v>3</v>
      </c>
      <c r="L811" s="330">
        <v>1939</v>
      </c>
      <c r="M811" s="331">
        <v>5.7539999999999996</v>
      </c>
      <c r="N811" s="331"/>
      <c r="O811" s="331"/>
      <c r="P811" s="331"/>
      <c r="Q811" s="331"/>
      <c r="R811" s="331">
        <v>5.7539999999999996</v>
      </c>
      <c r="S811" s="331">
        <v>224.76</v>
      </c>
      <c r="T811" s="331">
        <v>2.93</v>
      </c>
      <c r="U811" s="331">
        <v>114.54</v>
      </c>
      <c r="V811" s="332">
        <v>2.5580583202374715E-2</v>
      </c>
      <c r="W811" s="333">
        <v>94.938999999999993</v>
      </c>
      <c r="X811" s="334">
        <v>2.4285949886502527</v>
      </c>
      <c r="Y811" s="334">
        <v>1534.8349921424829</v>
      </c>
      <c r="Z811" s="335">
        <v>145.71569931901516</v>
      </c>
    </row>
    <row r="812" spans="1:26" ht="12.75" customHeight="1" x14ac:dyDescent="0.2">
      <c r="A812" s="417"/>
      <c r="B812" s="24">
        <v>807</v>
      </c>
      <c r="C812" s="359" t="s">
        <v>1080</v>
      </c>
      <c r="D812" s="24" t="s">
        <v>1081</v>
      </c>
      <c r="E812" s="360">
        <v>-5.4</v>
      </c>
      <c r="F812" s="361">
        <v>1.6788000000000001E-2</v>
      </c>
      <c r="G812" s="346">
        <f>F812*W812</f>
        <v>1.323011916</v>
      </c>
      <c r="H812" s="347">
        <v>655.20000000000005</v>
      </c>
      <c r="I812" s="366" t="s">
        <v>1112</v>
      </c>
      <c r="J812" s="362" t="s">
        <v>47</v>
      </c>
      <c r="K812" s="367">
        <v>30</v>
      </c>
      <c r="L812" s="337">
        <v>1930</v>
      </c>
      <c r="M812" s="353">
        <f>N812+O812+P812+Q812+R812</f>
        <v>35.569091</v>
      </c>
      <c r="N812" s="368">
        <v>1.131659</v>
      </c>
      <c r="O812" s="368">
        <v>0</v>
      </c>
      <c r="P812" s="368">
        <v>-3.5157000000000001E-2</v>
      </c>
      <c r="Q812" s="353">
        <v>0</v>
      </c>
      <c r="R812" s="368">
        <v>34.472588999999999</v>
      </c>
      <c r="S812" s="368">
        <v>1529.63</v>
      </c>
      <c r="T812" s="368">
        <v>34.472588999999999</v>
      </c>
      <c r="U812" s="368">
        <v>1347.55</v>
      </c>
      <c r="V812" s="363">
        <f>T812/U812</f>
        <v>2.5581677117732182E-2</v>
      </c>
      <c r="W812" s="356">
        <v>78.807000000000002</v>
      </c>
      <c r="X812" s="357">
        <f>V812*W812</f>
        <v>2.0160152286171202</v>
      </c>
      <c r="Y812" s="357">
        <f>V812*60*1000</f>
        <v>1534.9006270639309</v>
      </c>
      <c r="Z812" s="358">
        <f>Y812*W812/1000</f>
        <v>120.9609137170272</v>
      </c>
    </row>
    <row r="813" spans="1:26" ht="12.75" customHeight="1" x14ac:dyDescent="0.2">
      <c r="A813" s="417"/>
      <c r="B813" s="24">
        <v>808</v>
      </c>
      <c r="C813" s="359" t="s">
        <v>364</v>
      </c>
      <c r="D813" s="24" t="s">
        <v>365</v>
      </c>
      <c r="E813" s="344">
        <v>-5.52</v>
      </c>
      <c r="F813" s="361">
        <v>1.7000000000000001E-2</v>
      </c>
      <c r="G813" s="346">
        <v>0.98099999999999998</v>
      </c>
      <c r="H813" s="365">
        <v>658.56</v>
      </c>
      <c r="I813" s="362" t="s">
        <v>399</v>
      </c>
      <c r="J813" s="362" t="s">
        <v>47</v>
      </c>
      <c r="K813" s="337">
        <v>30</v>
      </c>
      <c r="L813" s="337" t="s">
        <v>58</v>
      </c>
      <c r="M813" s="353">
        <f>N813+O813+P813+Q813+R813</f>
        <v>57.530993999999993</v>
      </c>
      <c r="N813" s="353">
        <v>3.1619999999999999</v>
      </c>
      <c r="O813" s="353">
        <v>5.3906849999999995</v>
      </c>
      <c r="P813" s="353">
        <v>5.0999999999999997E-2</v>
      </c>
      <c r="Q813" s="353">
        <v>0</v>
      </c>
      <c r="R813" s="353">
        <v>48.927308999999994</v>
      </c>
      <c r="S813" s="353">
        <v>1906.41</v>
      </c>
      <c r="T813" s="353">
        <v>48.927308999999994</v>
      </c>
      <c r="U813" s="353">
        <v>1906.41</v>
      </c>
      <c r="V813" s="363">
        <f>T813/U813</f>
        <v>2.566463090311108E-2</v>
      </c>
      <c r="W813" s="356">
        <v>57.7</v>
      </c>
      <c r="X813" s="357">
        <f>V813*W813</f>
        <v>1.4808492031095093</v>
      </c>
      <c r="Y813" s="357">
        <f>V813*60*1000</f>
        <v>1539.8778541866648</v>
      </c>
      <c r="Z813" s="358">
        <f>Y813*W813/1000</f>
        <v>88.850952186570566</v>
      </c>
    </row>
    <row r="814" spans="1:26" ht="12.75" customHeight="1" x14ac:dyDescent="0.2">
      <c r="A814" s="417"/>
      <c r="B814" s="330">
        <v>809</v>
      </c>
      <c r="C814" s="359" t="s">
        <v>364</v>
      </c>
      <c r="D814" s="24" t="s">
        <v>365</v>
      </c>
      <c r="E814" s="344">
        <v>-5.52</v>
      </c>
      <c r="F814" s="361">
        <v>1.7000000000000001E-2</v>
      </c>
      <c r="G814" s="346">
        <v>0.98099999999999998</v>
      </c>
      <c r="H814" s="347">
        <v>658.56</v>
      </c>
      <c r="I814" s="362" t="s">
        <v>400</v>
      </c>
      <c r="J814" s="362" t="s">
        <v>47</v>
      </c>
      <c r="K814" s="337">
        <v>31</v>
      </c>
      <c r="L814" s="337" t="s">
        <v>58</v>
      </c>
      <c r="M814" s="353">
        <f>N814+O814+P814+Q814+R814</f>
        <v>47.273997999999999</v>
      </c>
      <c r="N814" s="353">
        <v>2.0910000000000002</v>
      </c>
      <c r="O814" s="353">
        <v>6.1088019999999998</v>
      </c>
      <c r="P814" s="353">
        <v>0.10199999999999999</v>
      </c>
      <c r="Q814" s="353">
        <v>0</v>
      </c>
      <c r="R814" s="353">
        <v>38.972195999999997</v>
      </c>
      <c r="S814" s="353">
        <v>1515.1100000000001</v>
      </c>
      <c r="T814" s="353">
        <v>38.972195999999997</v>
      </c>
      <c r="U814" s="353">
        <v>1515.1100000000001</v>
      </c>
      <c r="V814" s="363">
        <f>T814/U814</f>
        <v>2.5722354152503773E-2</v>
      </c>
      <c r="W814" s="356">
        <v>57.7</v>
      </c>
      <c r="X814" s="357">
        <f>V814*W814</f>
        <v>1.4841798345994677</v>
      </c>
      <c r="Y814" s="357">
        <f>V814*60*1000</f>
        <v>1543.3412491502263</v>
      </c>
      <c r="Z814" s="358">
        <f>Y814*W814/1000</f>
        <v>89.050790075968067</v>
      </c>
    </row>
    <row r="815" spans="1:26" ht="12.75" customHeight="1" x14ac:dyDescent="0.2">
      <c r="A815" s="417"/>
      <c r="B815" s="337">
        <v>810</v>
      </c>
      <c r="C815" s="342" t="s">
        <v>231</v>
      </c>
      <c r="D815" s="369" t="s">
        <v>264</v>
      </c>
      <c r="E815" s="344">
        <v>-6.5</v>
      </c>
      <c r="F815" s="345">
        <v>0.02</v>
      </c>
      <c r="G815" s="346">
        <f>F815*W815</f>
        <v>1.1540000000000001</v>
      </c>
      <c r="H815" s="347">
        <v>686</v>
      </c>
      <c r="I815" s="348" t="s">
        <v>270</v>
      </c>
      <c r="J815" s="349"/>
      <c r="K815" s="350">
        <v>47</v>
      </c>
      <c r="L815" s="351" t="s">
        <v>58</v>
      </c>
      <c r="M815" s="352">
        <v>48.51</v>
      </c>
      <c r="N815" s="352">
        <v>2.41</v>
      </c>
      <c r="O815" s="352">
        <v>5.43</v>
      </c>
      <c r="P815" s="352">
        <v>-0.37</v>
      </c>
      <c r="Q815" s="352">
        <v>7.3869999999999996</v>
      </c>
      <c r="R815" s="353">
        <v>33.653399999999998</v>
      </c>
      <c r="S815" s="370">
        <v>1586.55</v>
      </c>
      <c r="T815" s="352">
        <v>40.24</v>
      </c>
      <c r="U815" s="370">
        <v>1555.54</v>
      </c>
      <c r="V815" s="355">
        <f>T815/U815</f>
        <v>2.5868830116872601E-2</v>
      </c>
      <c r="W815" s="356">
        <v>57.7</v>
      </c>
      <c r="X815" s="357">
        <f>V815*W815</f>
        <v>1.4926314977435491</v>
      </c>
      <c r="Y815" s="357">
        <f>V815*60*1000</f>
        <v>1552.1298070123562</v>
      </c>
      <c r="Z815" s="358">
        <f>Y815*W815/1000</f>
        <v>89.557889864612946</v>
      </c>
    </row>
    <row r="816" spans="1:26" ht="12.75" customHeight="1" x14ac:dyDescent="0.2">
      <c r="A816" s="417"/>
      <c r="B816" s="24">
        <v>811</v>
      </c>
      <c r="C816" s="359" t="s">
        <v>1080</v>
      </c>
      <c r="D816" s="24" t="s">
        <v>1081</v>
      </c>
      <c r="E816" s="360">
        <v>-5.4</v>
      </c>
      <c r="F816" s="361">
        <v>1.6788000000000001E-2</v>
      </c>
      <c r="G816" s="346">
        <f>F816*W816</f>
        <v>1.323011916</v>
      </c>
      <c r="H816" s="347">
        <v>655.20000000000005</v>
      </c>
      <c r="I816" s="366" t="s">
        <v>1113</v>
      </c>
      <c r="J816" s="362" t="s">
        <v>47</v>
      </c>
      <c r="K816" s="367">
        <v>18</v>
      </c>
      <c r="L816" s="337">
        <v>1987</v>
      </c>
      <c r="M816" s="353">
        <f>N816+O816+P816+Q816+R816</f>
        <v>34.936002999999999</v>
      </c>
      <c r="N816" s="368">
        <v>1.001968</v>
      </c>
      <c r="O816" s="368">
        <v>3.9675060000000002</v>
      </c>
      <c r="P816" s="368">
        <v>0</v>
      </c>
      <c r="Q816" s="353">
        <v>0</v>
      </c>
      <c r="R816" s="368">
        <v>29.966529000000001</v>
      </c>
      <c r="S816" s="368">
        <v>1157.8700000000001</v>
      </c>
      <c r="T816" s="368">
        <v>29.966529000000001</v>
      </c>
      <c r="U816" s="368">
        <v>1157.8700000000001</v>
      </c>
      <c r="V816" s="363">
        <f>T816/U816</f>
        <v>2.5880737043018645E-2</v>
      </c>
      <c r="W816" s="356">
        <v>78.807000000000002</v>
      </c>
      <c r="X816" s="357">
        <f>V816*W816</f>
        <v>2.0395832441491706</v>
      </c>
      <c r="Y816" s="357">
        <f>V816*60*1000</f>
        <v>1552.8442225811189</v>
      </c>
      <c r="Z816" s="358">
        <f>Y816*W816/1000</f>
        <v>122.37499464895023</v>
      </c>
    </row>
    <row r="817" spans="1:26" ht="12.75" customHeight="1" x14ac:dyDescent="0.2">
      <c r="A817" s="417"/>
      <c r="B817" s="24">
        <v>812</v>
      </c>
      <c r="C817" s="323" t="s">
        <v>687</v>
      </c>
      <c r="D817" s="324" t="s">
        <v>688</v>
      </c>
      <c r="E817" s="325">
        <v>-6.6</v>
      </c>
      <c r="F817" s="326">
        <v>1.7299999999999999E-2</v>
      </c>
      <c r="G817" s="336">
        <v>1.1383399999999999</v>
      </c>
      <c r="H817" s="328">
        <v>688.80000000000007</v>
      </c>
      <c r="I817" s="329" t="s">
        <v>719</v>
      </c>
      <c r="J817" s="329" t="s">
        <v>47</v>
      </c>
      <c r="K817" s="330">
        <v>4</v>
      </c>
      <c r="L817" s="330" t="s">
        <v>58</v>
      </c>
      <c r="M817" s="331">
        <v>6.601</v>
      </c>
      <c r="N817" s="331">
        <v>0</v>
      </c>
      <c r="O817" s="331">
        <v>0</v>
      </c>
      <c r="P817" s="331">
        <v>0</v>
      </c>
      <c r="Q817" s="331">
        <v>0</v>
      </c>
      <c r="R817" s="331">
        <v>6.601</v>
      </c>
      <c r="S817" s="331">
        <v>253.29</v>
      </c>
      <c r="T817" s="331">
        <v>6.601</v>
      </c>
      <c r="U817" s="331">
        <v>253.29</v>
      </c>
      <c r="V817" s="332">
        <v>2.6061036756287261E-2</v>
      </c>
      <c r="W817" s="333">
        <v>65.8</v>
      </c>
      <c r="X817" s="334">
        <v>1.7148162185637017</v>
      </c>
      <c r="Y817" s="334">
        <v>1563.6622053772358</v>
      </c>
      <c r="Z817" s="335">
        <v>102.8889731138221</v>
      </c>
    </row>
    <row r="818" spans="1:26" ht="12.75" customHeight="1" x14ac:dyDescent="0.2">
      <c r="A818" s="417"/>
      <c r="B818" s="330">
        <v>813</v>
      </c>
      <c r="C818" s="323" t="s">
        <v>601</v>
      </c>
      <c r="D818" s="324" t="s">
        <v>602</v>
      </c>
      <c r="E818" s="325">
        <v>-4.5999999999999996</v>
      </c>
      <c r="F818" s="326">
        <v>1.4E-2</v>
      </c>
      <c r="G818" s="336">
        <v>9.0579999999999994E-2</v>
      </c>
      <c r="H818" s="328">
        <v>632.79999999999995</v>
      </c>
      <c r="I818" s="329" t="s">
        <v>640</v>
      </c>
      <c r="J818" s="329" t="s">
        <v>625</v>
      </c>
      <c r="K818" s="330">
        <v>7</v>
      </c>
      <c r="L818" s="330"/>
      <c r="M818" s="331">
        <v>6</v>
      </c>
      <c r="N818" s="331">
        <v>0</v>
      </c>
      <c r="O818" s="331">
        <v>0</v>
      </c>
      <c r="P818" s="331">
        <v>0</v>
      </c>
      <c r="Q818" s="331">
        <v>0</v>
      </c>
      <c r="R818" s="331">
        <v>6</v>
      </c>
      <c r="S818" s="331">
        <v>230.19</v>
      </c>
      <c r="T818" s="331">
        <v>6</v>
      </c>
      <c r="U818" s="331">
        <v>230.19</v>
      </c>
      <c r="V818" s="332">
        <v>2.6065424214779098E-2</v>
      </c>
      <c r="W818" s="333">
        <v>64.7</v>
      </c>
      <c r="X818" s="334">
        <f>V818*W818</f>
        <v>1.6864329466962076</v>
      </c>
      <c r="Y818" s="334">
        <v>1563.9254528867459</v>
      </c>
      <c r="Z818" s="335">
        <f>W818*Y818/1000</f>
        <v>101.18597680177247</v>
      </c>
    </row>
    <row r="819" spans="1:26" ht="12.75" customHeight="1" x14ac:dyDescent="0.2">
      <c r="A819" s="417"/>
      <c r="B819" s="337">
        <v>814</v>
      </c>
      <c r="C819" s="323" t="s">
        <v>105</v>
      </c>
      <c r="D819" s="324" t="s">
        <v>106</v>
      </c>
      <c r="E819" s="325">
        <v>-5.8</v>
      </c>
      <c r="F819" s="326">
        <v>0.02</v>
      </c>
      <c r="G819" s="336">
        <v>1.226</v>
      </c>
      <c r="H819" s="328">
        <v>666.4</v>
      </c>
      <c r="I819" s="329" t="s">
        <v>139</v>
      </c>
      <c r="J819" s="329"/>
      <c r="K819" s="330">
        <v>32</v>
      </c>
      <c r="L819" s="330">
        <v>1961</v>
      </c>
      <c r="M819" s="331">
        <v>40.67</v>
      </c>
      <c r="N819" s="331">
        <v>3.2207520000000001</v>
      </c>
      <c r="O819" s="331">
        <v>0</v>
      </c>
      <c r="P819" s="331">
        <v>0</v>
      </c>
      <c r="Q819" s="331">
        <v>0</v>
      </c>
      <c r="R819" s="331">
        <v>37.449246000000002</v>
      </c>
      <c r="S819" s="331">
        <v>1429.64</v>
      </c>
      <c r="T819" s="331">
        <v>37.449246000000002</v>
      </c>
      <c r="U819" s="331">
        <v>1429.64</v>
      </c>
      <c r="V819" s="332">
        <v>2.6194878430933662E-2</v>
      </c>
      <c r="W819" s="333">
        <v>61.3</v>
      </c>
      <c r="X819" s="334">
        <v>1.6057460478162333</v>
      </c>
      <c r="Y819" s="334">
        <v>1571.6927058560198</v>
      </c>
      <c r="Z819" s="335">
        <v>96.344762868974016</v>
      </c>
    </row>
    <row r="820" spans="1:26" ht="12.75" customHeight="1" x14ac:dyDescent="0.2">
      <c r="A820" s="417"/>
      <c r="B820" s="24">
        <v>815</v>
      </c>
      <c r="C820" s="359" t="s">
        <v>364</v>
      </c>
      <c r="D820" s="24" t="s">
        <v>365</v>
      </c>
      <c r="E820" s="344">
        <v>-5.52</v>
      </c>
      <c r="F820" s="361">
        <v>1.7000000000000001E-2</v>
      </c>
      <c r="G820" s="346">
        <v>0.98099999999999998</v>
      </c>
      <c r="H820" s="365">
        <v>658.56</v>
      </c>
      <c r="I820" s="362" t="s">
        <v>401</v>
      </c>
      <c r="J820" s="362" t="s">
        <v>47</v>
      </c>
      <c r="K820" s="337">
        <v>25</v>
      </c>
      <c r="L820" s="337" t="s">
        <v>58</v>
      </c>
      <c r="M820" s="353">
        <f>N820+O820+P820+Q820+R820</f>
        <v>46.642003000000003</v>
      </c>
      <c r="N820" s="353">
        <v>2.0910000000000002</v>
      </c>
      <c r="O820" s="353">
        <v>4.6496490000000001</v>
      </c>
      <c r="P820" s="353">
        <v>0.30599999999999999</v>
      </c>
      <c r="Q820" s="353">
        <v>0</v>
      </c>
      <c r="R820" s="353">
        <v>39.595354</v>
      </c>
      <c r="S820" s="353">
        <v>1511.07</v>
      </c>
      <c r="T820" s="353">
        <v>39.595354</v>
      </c>
      <c r="U820" s="353">
        <v>1511.07</v>
      </c>
      <c r="V820" s="363">
        <f>T820/U820</f>
        <v>2.620352068401861E-2</v>
      </c>
      <c r="W820" s="356">
        <v>57.7</v>
      </c>
      <c r="X820" s="357">
        <f>V820*W820</f>
        <v>1.5119431434678738</v>
      </c>
      <c r="Y820" s="357">
        <f>V820*60*1000</f>
        <v>1572.2112410411166</v>
      </c>
      <c r="Z820" s="358">
        <f>Y820*W820/1000</f>
        <v>90.716588608072428</v>
      </c>
    </row>
    <row r="821" spans="1:26" ht="12.75" customHeight="1" x14ac:dyDescent="0.2">
      <c r="A821" s="417"/>
      <c r="B821" s="24">
        <v>816</v>
      </c>
      <c r="C821" s="359" t="s">
        <v>323</v>
      </c>
      <c r="D821" s="24" t="s">
        <v>324</v>
      </c>
      <c r="E821" s="360">
        <v>-5.8</v>
      </c>
      <c r="F821" s="361">
        <v>1.6835861436862869E-2</v>
      </c>
      <c r="G821" s="346">
        <f>F821*W821</f>
        <v>0.8404798746510681</v>
      </c>
      <c r="H821" s="347">
        <v>666.4</v>
      </c>
      <c r="I821" s="362" t="s">
        <v>356</v>
      </c>
      <c r="J821" s="362" t="s">
        <v>47</v>
      </c>
      <c r="K821" s="337">
        <v>50</v>
      </c>
      <c r="L821" s="337">
        <v>1981</v>
      </c>
      <c r="M821" s="353">
        <f>SUM(N821:R821)</f>
        <v>47.146000000000008</v>
      </c>
      <c r="N821" s="353">
        <v>0</v>
      </c>
      <c r="O821" s="353">
        <v>0</v>
      </c>
      <c r="P821" s="353">
        <v>0</v>
      </c>
      <c r="Q821" s="353"/>
      <c r="R821" s="353">
        <v>47.146000000000008</v>
      </c>
      <c r="S821" s="353">
        <v>1785.38</v>
      </c>
      <c r="T821" s="353">
        <v>47.146000000000008</v>
      </c>
      <c r="U821" s="353">
        <v>1785.38</v>
      </c>
      <c r="V821" s="363">
        <f>T821/U821</f>
        <v>2.6406703334864289E-2</v>
      </c>
      <c r="W821" s="356">
        <v>49.921999999999997</v>
      </c>
      <c r="X821" s="357">
        <f>V821*W821</f>
        <v>1.318275443883095</v>
      </c>
      <c r="Y821" s="357">
        <f>V821*60*1000</f>
        <v>1584.4022000918574</v>
      </c>
      <c r="Z821" s="358">
        <f>Y821*W821/1000</f>
        <v>79.0965266329857</v>
      </c>
    </row>
    <row r="822" spans="1:26" ht="12.75" customHeight="1" x14ac:dyDescent="0.2">
      <c r="A822" s="417"/>
      <c r="B822" s="330">
        <v>817</v>
      </c>
      <c r="C822" s="323" t="s">
        <v>570</v>
      </c>
      <c r="D822" s="324" t="s">
        <v>599</v>
      </c>
      <c r="E822" s="338">
        <v>-5.8</v>
      </c>
      <c r="F822" s="326">
        <v>1.9769999999999999E-2</v>
      </c>
      <c r="G822" s="336">
        <v>1.2801075</v>
      </c>
      <c r="H822" s="339">
        <v>666.4</v>
      </c>
      <c r="I822" s="329" t="s">
        <v>600</v>
      </c>
      <c r="J822" s="329" t="s">
        <v>47</v>
      </c>
      <c r="K822" s="330">
        <v>19</v>
      </c>
      <c r="L822" s="330" t="s">
        <v>573</v>
      </c>
      <c r="M822" s="331">
        <v>29.227</v>
      </c>
      <c r="N822" s="331">
        <v>0.623</v>
      </c>
      <c r="O822" s="331">
        <v>3.04</v>
      </c>
      <c r="P822" s="331">
        <v>-1.2E-2</v>
      </c>
      <c r="Q822" s="331"/>
      <c r="R822" s="331">
        <v>25.576000000000001</v>
      </c>
      <c r="S822" s="331">
        <v>966.6</v>
      </c>
      <c r="T822" s="331">
        <v>25.576000000000001</v>
      </c>
      <c r="U822" s="331">
        <v>966.6</v>
      </c>
      <c r="V822" s="332">
        <v>2.6459755845230706E-2</v>
      </c>
      <c r="W822" s="333">
        <v>64.75</v>
      </c>
      <c r="X822" s="334">
        <v>1.7132691909786881</v>
      </c>
      <c r="Y822" s="334">
        <v>1587.5853507138424</v>
      </c>
      <c r="Z822" s="335">
        <v>102.7961514587213</v>
      </c>
    </row>
    <row r="823" spans="1:26" ht="12.75" customHeight="1" x14ac:dyDescent="0.2">
      <c r="A823" s="417"/>
      <c r="B823" s="337">
        <v>818</v>
      </c>
      <c r="C823" s="359" t="s">
        <v>364</v>
      </c>
      <c r="D823" s="24" t="s">
        <v>365</v>
      </c>
      <c r="E823" s="360">
        <v>-5.52</v>
      </c>
      <c r="F823" s="361">
        <v>1.7000000000000001E-2</v>
      </c>
      <c r="G823" s="346">
        <v>0.98099999999999998</v>
      </c>
      <c r="H823" s="365">
        <v>658.56</v>
      </c>
      <c r="I823" s="362" t="s">
        <v>402</v>
      </c>
      <c r="J823" s="362" t="s">
        <v>47</v>
      </c>
      <c r="K823" s="337">
        <v>30</v>
      </c>
      <c r="L823" s="337" t="s">
        <v>58</v>
      </c>
      <c r="M823" s="353">
        <f>N823+O823+P823+Q823+R823</f>
        <v>47.095001999999994</v>
      </c>
      <c r="N823" s="353">
        <v>2.9580000000000002</v>
      </c>
      <c r="O823" s="353">
        <v>5.7867120000000005</v>
      </c>
      <c r="P823" s="353">
        <v>-1.7850000000000001</v>
      </c>
      <c r="Q823" s="353">
        <v>0</v>
      </c>
      <c r="R823" s="353">
        <v>40.135289999999998</v>
      </c>
      <c r="S823" s="353">
        <v>1514.65</v>
      </c>
      <c r="T823" s="353">
        <v>40.135289999999998</v>
      </c>
      <c r="U823" s="353">
        <v>1514.65</v>
      </c>
      <c r="V823" s="363">
        <f>T823/U823</f>
        <v>2.6498062258607596E-2</v>
      </c>
      <c r="W823" s="356">
        <v>57.7</v>
      </c>
      <c r="X823" s="357">
        <f>V823*W823</f>
        <v>1.5289381923216583</v>
      </c>
      <c r="Y823" s="357">
        <f>V823*60*1000</f>
        <v>1589.8837355164558</v>
      </c>
      <c r="Z823" s="358">
        <f>Y823*W823/1000</f>
        <v>91.736291539299501</v>
      </c>
    </row>
    <row r="824" spans="1:26" ht="12.75" customHeight="1" x14ac:dyDescent="0.2">
      <c r="A824" s="417"/>
      <c r="B824" s="24">
        <v>819</v>
      </c>
      <c r="C824" s="359" t="s">
        <v>1080</v>
      </c>
      <c r="D824" s="24" t="s">
        <v>1081</v>
      </c>
      <c r="E824" s="360">
        <v>-5.4</v>
      </c>
      <c r="F824" s="361">
        <v>1.6788000000000001E-2</v>
      </c>
      <c r="G824" s="346">
        <f>F824*W824</f>
        <v>1.323011916</v>
      </c>
      <c r="H824" s="347">
        <v>655.20000000000005</v>
      </c>
      <c r="I824" s="366" t="s">
        <v>1114</v>
      </c>
      <c r="J824" s="362" t="s">
        <v>47</v>
      </c>
      <c r="K824" s="367">
        <v>1</v>
      </c>
      <c r="L824" s="337">
        <v>1937</v>
      </c>
      <c r="M824" s="353">
        <f>N824+O824+P824+Q824+R824</f>
        <v>3.8620000000000001</v>
      </c>
      <c r="N824" s="368">
        <v>0</v>
      </c>
      <c r="O824" s="368">
        <v>0</v>
      </c>
      <c r="P824" s="368">
        <v>0</v>
      </c>
      <c r="Q824" s="353">
        <v>0</v>
      </c>
      <c r="R824" s="368">
        <v>3.8620000000000001</v>
      </c>
      <c r="S824" s="368">
        <v>145.32</v>
      </c>
      <c r="T824" s="368">
        <v>3.8620000000000001</v>
      </c>
      <c r="U824" s="368">
        <v>145.32</v>
      </c>
      <c r="V824" s="363">
        <f>T824/U824</f>
        <v>2.657583264519681E-2</v>
      </c>
      <c r="W824" s="356">
        <v>78.807000000000002</v>
      </c>
      <c r="X824" s="357">
        <f>V824*W824</f>
        <v>2.0943616432700249</v>
      </c>
      <c r="Y824" s="357">
        <f>V824*60*1000</f>
        <v>1594.5499587118086</v>
      </c>
      <c r="Z824" s="358">
        <f>Y824*W824/1000</f>
        <v>125.6616985962015</v>
      </c>
    </row>
    <row r="825" spans="1:26" ht="12.75" customHeight="1" x14ac:dyDescent="0.2">
      <c r="A825" s="417"/>
      <c r="B825" s="24">
        <v>820</v>
      </c>
      <c r="C825" s="359" t="s">
        <v>364</v>
      </c>
      <c r="D825" s="24" t="s">
        <v>365</v>
      </c>
      <c r="E825" s="344">
        <v>-5.52</v>
      </c>
      <c r="F825" s="361">
        <v>1.7000000000000001E-2</v>
      </c>
      <c r="G825" s="346">
        <v>0.98099999999999998</v>
      </c>
      <c r="H825" s="347">
        <v>658.56</v>
      </c>
      <c r="I825" s="362" t="s">
        <v>403</v>
      </c>
      <c r="J825" s="362" t="s">
        <v>47</v>
      </c>
      <c r="K825" s="337">
        <v>8</v>
      </c>
      <c r="L825" s="337" t="s">
        <v>58</v>
      </c>
      <c r="M825" s="353">
        <f>N825+O825+P825+Q825+R825</f>
        <v>10.700000000000001</v>
      </c>
      <c r="N825" s="353">
        <v>5.0999999999999997E-2</v>
      </c>
      <c r="O825" s="353">
        <v>0.08</v>
      </c>
      <c r="P825" s="353">
        <v>0</v>
      </c>
      <c r="Q825" s="353">
        <v>0</v>
      </c>
      <c r="R825" s="353">
        <v>10.569000000000001</v>
      </c>
      <c r="S825" s="353">
        <v>396.8</v>
      </c>
      <c r="T825" s="353">
        <v>10.569000000000001</v>
      </c>
      <c r="U825" s="353">
        <v>396.8</v>
      </c>
      <c r="V825" s="363">
        <f>T825/U825</f>
        <v>2.6635584677419357E-2</v>
      </c>
      <c r="W825" s="356">
        <v>57.7</v>
      </c>
      <c r="X825" s="357">
        <f>V825*W825</f>
        <v>1.5368732358870969</v>
      </c>
      <c r="Y825" s="357">
        <f>V825*60*1000</f>
        <v>1598.1350806451615</v>
      </c>
      <c r="Z825" s="358">
        <f>Y825*W825/1000</f>
        <v>92.212394153225816</v>
      </c>
    </row>
    <row r="826" spans="1:26" ht="12.75" customHeight="1" x14ac:dyDescent="0.2">
      <c r="A826" s="417"/>
      <c r="B826" s="330">
        <v>821</v>
      </c>
      <c r="C826" s="359" t="s">
        <v>323</v>
      </c>
      <c r="D826" s="24" t="s">
        <v>324</v>
      </c>
      <c r="E826" s="360">
        <v>-5.8</v>
      </c>
      <c r="F826" s="361">
        <v>1.6835861436862869E-2</v>
      </c>
      <c r="G826" s="346">
        <f>F826*W826</f>
        <v>0.8404798746510681</v>
      </c>
      <c r="H826" s="347">
        <v>666.4</v>
      </c>
      <c r="I826" s="362" t="s">
        <v>357</v>
      </c>
      <c r="J826" s="362" t="s">
        <v>47</v>
      </c>
      <c r="K826" s="337">
        <v>18</v>
      </c>
      <c r="L826" s="337">
        <v>1974</v>
      </c>
      <c r="M826" s="353">
        <f>SUM(N826:R826)</f>
        <v>25.807099999999998</v>
      </c>
      <c r="N826" s="353">
        <v>1.581</v>
      </c>
      <c r="O826" s="353">
        <v>2.3281339999999999</v>
      </c>
      <c r="P826" s="353">
        <v>0.73109999999999997</v>
      </c>
      <c r="Q826" s="353"/>
      <c r="R826" s="353">
        <v>21.166865999999999</v>
      </c>
      <c r="S826" s="353">
        <v>794.45</v>
      </c>
      <c r="T826" s="353">
        <v>21.166865999999999</v>
      </c>
      <c r="U826" s="353">
        <v>794.45</v>
      </c>
      <c r="V826" s="363">
        <f>T826/U826</f>
        <v>2.6643421234816538E-2</v>
      </c>
      <c r="W826" s="356">
        <v>49.921999999999997</v>
      </c>
      <c r="X826" s="357">
        <f>V826*W826</f>
        <v>1.3300928748845111</v>
      </c>
      <c r="Y826" s="357">
        <f>V826*60*1000</f>
        <v>1598.6052740889922</v>
      </c>
      <c r="Z826" s="358">
        <f>Y826*W826/1000</f>
        <v>79.80557249307067</v>
      </c>
    </row>
    <row r="827" spans="1:26" ht="12.75" customHeight="1" x14ac:dyDescent="0.2">
      <c r="A827" s="417"/>
      <c r="B827" s="337">
        <v>822</v>
      </c>
      <c r="C827" s="323" t="s">
        <v>687</v>
      </c>
      <c r="D827" s="324" t="s">
        <v>688</v>
      </c>
      <c r="E827" s="325">
        <v>-6.6</v>
      </c>
      <c r="F827" s="326">
        <v>1.7299999999999999E-2</v>
      </c>
      <c r="G827" s="336">
        <v>1.1383399999999999</v>
      </c>
      <c r="H827" s="328">
        <v>688.80000000000007</v>
      </c>
      <c r="I827" s="329" t="s">
        <v>720</v>
      </c>
      <c r="J827" s="329" t="s">
        <v>47</v>
      </c>
      <c r="K827" s="330">
        <v>6</v>
      </c>
      <c r="L827" s="330" t="s">
        <v>58</v>
      </c>
      <c r="M827" s="331">
        <v>6.2789999999999999</v>
      </c>
      <c r="N827" s="331">
        <v>0</v>
      </c>
      <c r="O827" s="331">
        <v>0</v>
      </c>
      <c r="P827" s="331">
        <v>0</v>
      </c>
      <c r="Q827" s="331">
        <v>0</v>
      </c>
      <c r="R827" s="331">
        <v>6.2789999999999999</v>
      </c>
      <c r="S827" s="331">
        <v>234.73</v>
      </c>
      <c r="T827" s="331">
        <v>6.2789999999999999</v>
      </c>
      <c r="U827" s="331">
        <v>234.73</v>
      </c>
      <c r="V827" s="332">
        <v>2.6749882844118774E-2</v>
      </c>
      <c r="W827" s="333">
        <v>65.8</v>
      </c>
      <c r="X827" s="334">
        <v>1.7601422911430153</v>
      </c>
      <c r="Y827" s="334">
        <v>1604.9929706471264</v>
      </c>
      <c r="Z827" s="335">
        <v>105.60853746858091</v>
      </c>
    </row>
    <row r="828" spans="1:26" ht="12.75" customHeight="1" x14ac:dyDescent="0.2">
      <c r="A828" s="417"/>
      <c r="B828" s="24">
        <v>823</v>
      </c>
      <c r="C828" s="342" t="s">
        <v>231</v>
      </c>
      <c r="D828" s="343" t="s">
        <v>232</v>
      </c>
      <c r="E828" s="344">
        <v>-6.5</v>
      </c>
      <c r="F828" s="345">
        <v>1.771E-2</v>
      </c>
      <c r="G828" s="346">
        <f>F828*W828</f>
        <v>1.0218670000000001</v>
      </c>
      <c r="H828" s="347">
        <v>686</v>
      </c>
      <c r="I828" s="348" t="s">
        <v>271</v>
      </c>
      <c r="J828" s="349"/>
      <c r="K828" s="364">
        <v>19</v>
      </c>
      <c r="L828" s="351" t="s">
        <v>58</v>
      </c>
      <c r="M828" s="352">
        <v>19.45</v>
      </c>
      <c r="N828" s="352">
        <v>0.89</v>
      </c>
      <c r="O828" s="352">
        <v>0.56000000000000005</v>
      </c>
      <c r="P828" s="352"/>
      <c r="Q828" s="352">
        <v>3.2381999999999995</v>
      </c>
      <c r="R828" s="353">
        <v>14.761800000000001</v>
      </c>
      <c r="S828" s="354">
        <v>670.33</v>
      </c>
      <c r="T828" s="352">
        <v>17.989999999999998</v>
      </c>
      <c r="U828" s="354">
        <v>670.33</v>
      </c>
      <c r="V828" s="355">
        <f>T828/U828</f>
        <v>2.6837527784822398E-2</v>
      </c>
      <c r="W828" s="356">
        <v>57.7</v>
      </c>
      <c r="X828" s="357">
        <f>V828*W828</f>
        <v>1.5485253531842524</v>
      </c>
      <c r="Y828" s="357">
        <f>V828*60*1000</f>
        <v>1610.2516670893438</v>
      </c>
      <c r="Z828" s="358">
        <f>Y828*W828/1000</f>
        <v>92.911521191055144</v>
      </c>
    </row>
    <row r="829" spans="1:26" ht="12.75" customHeight="1" x14ac:dyDescent="0.2">
      <c r="A829" s="417"/>
      <c r="B829" s="24">
        <v>824</v>
      </c>
      <c r="C829" s="359" t="s">
        <v>1080</v>
      </c>
      <c r="D829" s="24" t="s">
        <v>1081</v>
      </c>
      <c r="E829" s="360">
        <v>-5.4</v>
      </c>
      <c r="F829" s="361">
        <v>1.6788000000000001E-2</v>
      </c>
      <c r="G829" s="346">
        <f>F829*W829</f>
        <v>1.323011916</v>
      </c>
      <c r="H829" s="347">
        <v>655.20000000000005</v>
      </c>
      <c r="I829" s="366" t="s">
        <v>1115</v>
      </c>
      <c r="J829" s="362" t="s">
        <v>47</v>
      </c>
      <c r="K829" s="367">
        <v>6</v>
      </c>
      <c r="L829" s="337">
        <v>1957</v>
      </c>
      <c r="M829" s="353">
        <f>N829+O829+P829+Q829+R829</f>
        <v>10.230714000000001</v>
      </c>
      <c r="N829" s="368">
        <v>0.34901300000000002</v>
      </c>
      <c r="O829" s="368">
        <v>1.1523600000000001</v>
      </c>
      <c r="P829" s="368">
        <v>7.3920000000000001E-3</v>
      </c>
      <c r="Q829" s="353">
        <v>0</v>
      </c>
      <c r="R829" s="368">
        <v>8.7219490000000004</v>
      </c>
      <c r="S829" s="368">
        <v>478.79</v>
      </c>
      <c r="T829" s="368">
        <v>8.7219490000000004</v>
      </c>
      <c r="U829" s="368">
        <v>324.95</v>
      </c>
      <c r="V829" s="363">
        <f>T829/U829</f>
        <v>2.6840895522388063E-2</v>
      </c>
      <c r="W829" s="356">
        <v>78.807000000000002</v>
      </c>
      <c r="X829" s="357">
        <f>V829*W829</f>
        <v>2.1152504534328362</v>
      </c>
      <c r="Y829" s="357">
        <f>V829*60*1000</f>
        <v>1610.4537313432838</v>
      </c>
      <c r="Z829" s="358">
        <f>Y829*W829/1000</f>
        <v>126.91502720597016</v>
      </c>
    </row>
    <row r="830" spans="1:26" ht="12.75" customHeight="1" x14ac:dyDescent="0.2">
      <c r="A830" s="417"/>
      <c r="B830" s="330">
        <v>825</v>
      </c>
      <c r="C830" s="323" t="s">
        <v>279</v>
      </c>
      <c r="D830" s="324" t="s">
        <v>280</v>
      </c>
      <c r="E830" s="338">
        <v>-5.4</v>
      </c>
      <c r="F830" s="340">
        <v>2.7036825521003106E-2</v>
      </c>
      <c r="G830" s="324">
        <v>1.54</v>
      </c>
      <c r="H830" s="339">
        <v>655.20000000000005</v>
      </c>
      <c r="I830" s="341" t="s">
        <v>317</v>
      </c>
      <c r="J830" s="341" t="s">
        <v>303</v>
      </c>
      <c r="K830" s="341">
        <v>10</v>
      </c>
      <c r="L830" s="330">
        <v>1964</v>
      </c>
      <c r="M830" s="338">
        <v>14.790699999999999</v>
      </c>
      <c r="N830" s="338">
        <v>0.71470400000000001</v>
      </c>
      <c r="O830" s="338">
        <v>1.63446</v>
      </c>
      <c r="P830" s="331">
        <v>-7.0000000000000001E-3</v>
      </c>
      <c r="Q830" s="338">
        <v>0</v>
      </c>
      <c r="R830" s="338">
        <v>12.441535999999999</v>
      </c>
      <c r="S830" s="338">
        <v>460.17</v>
      </c>
      <c r="T830" s="338">
        <v>12.441535999999999</v>
      </c>
      <c r="U830" s="338">
        <v>460.17</v>
      </c>
      <c r="V830" s="332">
        <v>2.7036825521003106E-2</v>
      </c>
      <c r="W830" s="339">
        <v>56.898000000000003</v>
      </c>
      <c r="X830" s="339">
        <v>1.54</v>
      </c>
      <c r="Y830" s="334">
        <v>1622.2095312601864</v>
      </c>
      <c r="Z830" s="335">
        <v>92.300477909642098</v>
      </c>
    </row>
    <row r="831" spans="1:26" ht="12.75" customHeight="1" x14ac:dyDescent="0.2">
      <c r="A831" s="417"/>
      <c r="B831" s="337">
        <v>826</v>
      </c>
      <c r="C831" s="359" t="s">
        <v>772</v>
      </c>
      <c r="D831" s="24" t="s">
        <v>773</v>
      </c>
      <c r="E831" s="344">
        <v>-6.6</v>
      </c>
      <c r="F831" s="361">
        <v>1.9578000000000002E-2</v>
      </c>
      <c r="G831" s="346">
        <v>1.1778999999999999</v>
      </c>
      <c r="H831" s="365">
        <v>688.8</v>
      </c>
      <c r="I831" s="362" t="s">
        <v>803</v>
      </c>
      <c r="J831" s="362" t="s">
        <v>47</v>
      </c>
      <c r="K831" s="337">
        <v>14</v>
      </c>
      <c r="L831" s="337">
        <v>1969</v>
      </c>
      <c r="M831" s="353">
        <v>23.292997</v>
      </c>
      <c r="N831" s="353">
        <v>1.3102499999999999</v>
      </c>
      <c r="O831" s="353">
        <v>2.0989119999999999</v>
      </c>
      <c r="P831" s="353">
        <v>0.47475099999999998</v>
      </c>
      <c r="Q831" s="353">
        <v>19.409084</v>
      </c>
      <c r="R831" s="353">
        <v>0</v>
      </c>
      <c r="S831" s="353">
        <v>717.57</v>
      </c>
      <c r="T831" s="353">
        <v>19.409084</v>
      </c>
      <c r="U831" s="353">
        <v>717.57</v>
      </c>
      <c r="V831" s="363">
        <f>T831/U831</f>
        <v>2.7048349289964739E-2</v>
      </c>
      <c r="W831" s="356">
        <v>60.167999999999999</v>
      </c>
      <c r="X831" s="357">
        <f>V831*W831</f>
        <v>1.6274450800785984</v>
      </c>
      <c r="Y831" s="357">
        <f>V831*60*1000</f>
        <v>1622.9009573978842</v>
      </c>
      <c r="Z831" s="358">
        <f>Y831*W831/1000</f>
        <v>97.646704804715895</v>
      </c>
    </row>
    <row r="832" spans="1:26" ht="12.75" customHeight="1" x14ac:dyDescent="0.2">
      <c r="A832" s="417"/>
      <c r="B832" s="24">
        <v>827</v>
      </c>
      <c r="C832" s="359" t="s">
        <v>323</v>
      </c>
      <c r="D832" s="24" t="s">
        <v>324</v>
      </c>
      <c r="E832" s="360">
        <v>-5.8</v>
      </c>
      <c r="F832" s="361">
        <v>1.6835861436862869E-2</v>
      </c>
      <c r="G832" s="346">
        <f>F832*W832</f>
        <v>0.8404798746510681</v>
      </c>
      <c r="H832" s="347">
        <v>666.4</v>
      </c>
      <c r="I832" s="362" t="s">
        <v>358</v>
      </c>
      <c r="J832" s="362" t="s">
        <v>47</v>
      </c>
      <c r="K832" s="337">
        <v>72</v>
      </c>
      <c r="L832" s="337">
        <v>1982</v>
      </c>
      <c r="M832" s="353">
        <f>SUM(N832:R832)</f>
        <v>71.382539999999992</v>
      </c>
      <c r="N832" s="353">
        <v>3.5700000000000003</v>
      </c>
      <c r="O832" s="353">
        <v>11.52</v>
      </c>
      <c r="P832" s="353">
        <v>-1.01946</v>
      </c>
      <c r="Q832" s="353"/>
      <c r="R832" s="353">
        <v>57.311999999999998</v>
      </c>
      <c r="S832" s="353">
        <v>2117.3200000000002</v>
      </c>
      <c r="T832" s="353">
        <v>57.311999999999998</v>
      </c>
      <c r="U832" s="353">
        <v>2117.3200000000002</v>
      </c>
      <c r="V832" s="363">
        <f>T832/U832</f>
        <v>2.706818053010409E-2</v>
      </c>
      <c r="W832" s="356">
        <v>49.921999999999997</v>
      </c>
      <c r="X832" s="357">
        <f>V832*W832</f>
        <v>1.3512977084238562</v>
      </c>
      <c r="Y832" s="357">
        <f>V832*60*1000</f>
        <v>1624.0908318062454</v>
      </c>
      <c r="Z832" s="358">
        <f>Y832*W832/1000</f>
        <v>81.077862505431369</v>
      </c>
    </row>
    <row r="833" spans="1:26" ht="12.75" customHeight="1" x14ac:dyDescent="0.2">
      <c r="A833" s="417"/>
      <c r="B833" s="24">
        <v>828</v>
      </c>
      <c r="C833" s="342" t="s">
        <v>231</v>
      </c>
      <c r="D833" s="343" t="s">
        <v>232</v>
      </c>
      <c r="E833" s="344">
        <v>-6.5</v>
      </c>
      <c r="F833" s="345">
        <v>1.771E-2</v>
      </c>
      <c r="G833" s="346">
        <f>F833*W833</f>
        <v>1.0218670000000001</v>
      </c>
      <c r="H833" s="347">
        <v>686</v>
      </c>
      <c r="I833" s="348" t="s">
        <v>272</v>
      </c>
      <c r="J833" s="349"/>
      <c r="K833" s="350">
        <v>12</v>
      </c>
      <c r="L833" s="351" t="s">
        <v>58</v>
      </c>
      <c r="M833" s="352">
        <v>18.21</v>
      </c>
      <c r="N833" s="352">
        <v>1.18</v>
      </c>
      <c r="O833" s="352">
        <v>2.0299999999999998</v>
      </c>
      <c r="P833" s="352"/>
      <c r="Q833" s="352">
        <v>2.7</v>
      </c>
      <c r="R833" s="353">
        <v>12.298999999999999</v>
      </c>
      <c r="S833" s="354">
        <v>552.99</v>
      </c>
      <c r="T833" s="352">
        <v>15</v>
      </c>
      <c r="U833" s="354">
        <v>552.99</v>
      </c>
      <c r="V833" s="355">
        <f>T833/U833</f>
        <v>2.7125264471328594E-2</v>
      </c>
      <c r="W833" s="356">
        <v>57.7</v>
      </c>
      <c r="X833" s="357">
        <f>V833*W833</f>
        <v>1.5651277599956599</v>
      </c>
      <c r="Y833" s="357">
        <f>V833*60*1000</f>
        <v>1627.5158682797157</v>
      </c>
      <c r="Z833" s="358">
        <f>Y833*W833/1000</f>
        <v>93.907665599739602</v>
      </c>
    </row>
    <row r="834" spans="1:26" ht="12.75" customHeight="1" x14ac:dyDescent="0.2">
      <c r="A834" s="417"/>
      <c r="B834" s="330">
        <v>829</v>
      </c>
      <c r="C834" s="323" t="s">
        <v>105</v>
      </c>
      <c r="D834" s="324" t="s">
        <v>106</v>
      </c>
      <c r="E834" s="325">
        <v>-5.8</v>
      </c>
      <c r="F834" s="326">
        <v>0.02</v>
      </c>
      <c r="G834" s="336">
        <v>1.226</v>
      </c>
      <c r="H834" s="328">
        <v>666.4</v>
      </c>
      <c r="I834" s="329" t="s">
        <v>142</v>
      </c>
      <c r="J834" s="329"/>
      <c r="K834" s="330">
        <v>55</v>
      </c>
      <c r="L834" s="330">
        <v>1977</v>
      </c>
      <c r="M834" s="331">
        <v>76.36</v>
      </c>
      <c r="N834" s="331">
        <v>4.4663760000000003</v>
      </c>
      <c r="O834" s="331">
        <v>11.663641999999999</v>
      </c>
      <c r="P834" s="331">
        <v>0</v>
      </c>
      <c r="Q834" s="331">
        <v>0</v>
      </c>
      <c r="R834" s="331">
        <v>60.229998000000002</v>
      </c>
      <c r="S834" s="331">
        <v>2217.3200000000002</v>
      </c>
      <c r="T834" s="331">
        <v>60.229998000000002</v>
      </c>
      <c r="U834" s="331">
        <v>2217.3200000000002</v>
      </c>
      <c r="V834" s="332">
        <v>2.7163421608067395E-2</v>
      </c>
      <c r="W834" s="333">
        <v>61.3</v>
      </c>
      <c r="X834" s="334">
        <v>1.6651177445745313</v>
      </c>
      <c r="Y834" s="334">
        <v>1629.8052964840438</v>
      </c>
      <c r="Z834" s="335">
        <v>99.907064674471883</v>
      </c>
    </row>
    <row r="835" spans="1:26" ht="12.75" customHeight="1" x14ac:dyDescent="0.2">
      <c r="A835" s="417"/>
      <c r="B835" s="337">
        <v>830</v>
      </c>
      <c r="C835" s="323" t="s">
        <v>687</v>
      </c>
      <c r="D835" s="324" t="s">
        <v>688</v>
      </c>
      <c r="E835" s="325">
        <v>-6.6</v>
      </c>
      <c r="F835" s="326">
        <v>1.7299999999999999E-2</v>
      </c>
      <c r="G835" s="336">
        <v>1.1383399999999999</v>
      </c>
      <c r="H835" s="328">
        <v>688.80000000000007</v>
      </c>
      <c r="I835" s="329" t="s">
        <v>721</v>
      </c>
      <c r="J835" s="329" t="s">
        <v>47</v>
      </c>
      <c r="K835" s="330">
        <v>5</v>
      </c>
      <c r="L835" s="330" t="s">
        <v>58</v>
      </c>
      <c r="M835" s="331">
        <v>7.3769999999999998</v>
      </c>
      <c r="N835" s="331">
        <v>0.20399999999999999</v>
      </c>
      <c r="O835" s="331">
        <v>1.155</v>
      </c>
      <c r="P835" s="331">
        <v>0</v>
      </c>
      <c r="Q835" s="331">
        <v>0</v>
      </c>
      <c r="R835" s="331">
        <v>6.0179999999999998</v>
      </c>
      <c r="S835" s="331">
        <v>220.11</v>
      </c>
      <c r="T835" s="331">
        <v>6.0179999999999998</v>
      </c>
      <c r="U835" s="331">
        <v>220.11</v>
      </c>
      <c r="V835" s="332">
        <v>2.7340875017036935E-2</v>
      </c>
      <c r="W835" s="333">
        <v>65.8</v>
      </c>
      <c r="X835" s="334">
        <v>1.7990295761210302</v>
      </c>
      <c r="Y835" s="334">
        <v>1640.4525010222162</v>
      </c>
      <c r="Z835" s="335">
        <v>107.94177456726182</v>
      </c>
    </row>
    <row r="836" spans="1:26" ht="12.75" customHeight="1" x14ac:dyDescent="0.2">
      <c r="A836" s="417"/>
      <c r="B836" s="24">
        <v>831</v>
      </c>
      <c r="C836" s="359" t="s">
        <v>323</v>
      </c>
      <c r="D836" s="24" t="s">
        <v>324</v>
      </c>
      <c r="E836" s="360">
        <v>-5.8</v>
      </c>
      <c r="F836" s="361">
        <v>1.6835861436862869E-2</v>
      </c>
      <c r="G836" s="346">
        <f>F836*W836</f>
        <v>0.8404798746510681</v>
      </c>
      <c r="H836" s="347">
        <v>666.4</v>
      </c>
      <c r="I836" s="362" t="s">
        <v>359</v>
      </c>
      <c r="J836" s="362" t="s">
        <v>47</v>
      </c>
      <c r="K836" s="337">
        <v>75</v>
      </c>
      <c r="L836" s="337">
        <v>1985</v>
      </c>
      <c r="M836" s="353">
        <f>SUM(N836:R836)</f>
        <v>109.84612</v>
      </c>
      <c r="N836" s="353">
        <v>6.63</v>
      </c>
      <c r="O836" s="353">
        <v>11.4</v>
      </c>
      <c r="P836" s="353">
        <v>-2.8888799999999999</v>
      </c>
      <c r="Q836" s="353"/>
      <c r="R836" s="353">
        <v>94.704999999999998</v>
      </c>
      <c r="S836" s="353">
        <v>3452.9700000000003</v>
      </c>
      <c r="T836" s="353">
        <v>94.704999999999998</v>
      </c>
      <c r="U836" s="353">
        <v>3452.9700000000003</v>
      </c>
      <c r="V836" s="363">
        <f>T836/U836</f>
        <v>2.7427113470432696E-2</v>
      </c>
      <c r="W836" s="356">
        <v>49.921999999999997</v>
      </c>
      <c r="X836" s="357">
        <f>V836*W836</f>
        <v>1.3692163586709409</v>
      </c>
      <c r="Y836" s="357">
        <f>V836*60*1000</f>
        <v>1645.6268082259617</v>
      </c>
      <c r="Z836" s="358">
        <f>Y836*W836/1000</f>
        <v>82.152981520256446</v>
      </c>
    </row>
    <row r="837" spans="1:26" ht="12.75" customHeight="1" x14ac:dyDescent="0.2">
      <c r="A837" s="417"/>
      <c r="B837" s="24">
        <v>832</v>
      </c>
      <c r="C837" s="323" t="s">
        <v>279</v>
      </c>
      <c r="D837" s="324" t="s">
        <v>280</v>
      </c>
      <c r="E837" s="338">
        <v>-5.4</v>
      </c>
      <c r="F837" s="340">
        <v>1.2984744902275996E-2</v>
      </c>
      <c r="G837" s="324">
        <v>1.56</v>
      </c>
      <c r="H837" s="339">
        <v>655.20000000000005</v>
      </c>
      <c r="I837" s="341" t="s">
        <v>318</v>
      </c>
      <c r="J837" s="341" t="s">
        <v>303</v>
      </c>
      <c r="K837" s="341">
        <v>2</v>
      </c>
      <c r="L837" s="330">
        <v>1911</v>
      </c>
      <c r="M837" s="338">
        <v>6.7363340000000003</v>
      </c>
      <c r="N837" s="338">
        <v>0.18513099999999999</v>
      </c>
      <c r="O837" s="338">
        <v>6.6895999999999997E-2</v>
      </c>
      <c r="P837" s="331">
        <v>8.6700000000000006E-3</v>
      </c>
      <c r="Q837" s="338">
        <v>0</v>
      </c>
      <c r="R837" s="338">
        <v>3.069334</v>
      </c>
      <c r="S837" s="338">
        <v>236.38</v>
      </c>
      <c r="T837" s="338">
        <v>3.069334</v>
      </c>
      <c r="U837" s="338">
        <v>111.89</v>
      </c>
      <c r="V837" s="332">
        <v>2.7431709714898563E-2</v>
      </c>
      <c r="W837" s="339">
        <v>56.898000000000003</v>
      </c>
      <c r="X837" s="339">
        <v>1.56</v>
      </c>
      <c r="Y837" s="334">
        <v>1645.9025828939139</v>
      </c>
      <c r="Z837" s="335">
        <v>93.648565161497913</v>
      </c>
    </row>
    <row r="838" spans="1:26" ht="12.75" customHeight="1" x14ac:dyDescent="0.2">
      <c r="A838" s="417"/>
      <c r="B838" s="330">
        <v>833</v>
      </c>
      <c r="C838" s="323" t="s">
        <v>877</v>
      </c>
      <c r="D838" s="324" t="s">
        <v>841</v>
      </c>
      <c r="E838" s="325">
        <v>-5.0999999999999996</v>
      </c>
      <c r="F838" s="326">
        <v>2.1000000000000001E-2</v>
      </c>
      <c r="G838" s="336">
        <v>1.38</v>
      </c>
      <c r="H838" s="328">
        <v>646.79999999999995</v>
      </c>
      <c r="I838" s="329" t="s">
        <v>870</v>
      </c>
      <c r="J838" s="329" t="s">
        <v>47</v>
      </c>
      <c r="K838" s="330">
        <v>8</v>
      </c>
      <c r="L838" s="330">
        <v>1965</v>
      </c>
      <c r="M838" s="331">
        <v>14.48</v>
      </c>
      <c r="N838" s="331">
        <v>1.054</v>
      </c>
      <c r="O838" s="331">
        <v>0.27100000000000002</v>
      </c>
      <c r="P838" s="331">
        <v>-0.28899999999999998</v>
      </c>
      <c r="Q838" s="331">
        <v>2.42</v>
      </c>
      <c r="R838" s="331">
        <v>11.023999999999999</v>
      </c>
      <c r="S838" s="331">
        <v>406.23</v>
      </c>
      <c r="T838" s="331">
        <v>9.9369999999999994</v>
      </c>
      <c r="U838" s="331">
        <v>358.6</v>
      </c>
      <c r="V838" s="332">
        <v>2.7710540992749579E-2</v>
      </c>
      <c r="W838" s="333">
        <v>64.200999999999993</v>
      </c>
      <c r="X838" s="334">
        <v>1.7790444422755156</v>
      </c>
      <c r="Y838" s="334">
        <v>1662.6324595649749</v>
      </c>
      <c r="Z838" s="335">
        <v>106.74266653653095</v>
      </c>
    </row>
    <row r="839" spans="1:26" ht="12.75" customHeight="1" x14ac:dyDescent="0.2">
      <c r="A839" s="417"/>
      <c r="B839" s="337">
        <v>834</v>
      </c>
      <c r="C839" s="323" t="s">
        <v>570</v>
      </c>
      <c r="D839" s="324" t="s">
        <v>594</v>
      </c>
      <c r="E839" s="338">
        <v>-5.8</v>
      </c>
      <c r="F839" s="326">
        <v>1.9769999999999999E-2</v>
      </c>
      <c r="G839" s="336">
        <v>1.2801075</v>
      </c>
      <c r="H839" s="339">
        <v>666.4</v>
      </c>
      <c r="I839" s="329" t="s">
        <v>595</v>
      </c>
      <c r="J839" s="329" t="s">
        <v>47</v>
      </c>
      <c r="K839" s="330">
        <v>8</v>
      </c>
      <c r="L839" s="330" t="s">
        <v>573</v>
      </c>
      <c r="M839" s="331">
        <v>9.484</v>
      </c>
      <c r="N839" s="331">
        <v>0</v>
      </c>
      <c r="O839" s="331">
        <v>0</v>
      </c>
      <c r="P839" s="331">
        <v>0</v>
      </c>
      <c r="Q839" s="331"/>
      <c r="R839" s="331">
        <v>9.484</v>
      </c>
      <c r="S839" s="331">
        <v>342.1</v>
      </c>
      <c r="T839" s="331">
        <v>9.484</v>
      </c>
      <c r="U839" s="331">
        <v>342.1</v>
      </c>
      <c r="V839" s="332">
        <v>2.7722888044431449E-2</v>
      </c>
      <c r="W839" s="333">
        <v>64.75</v>
      </c>
      <c r="X839" s="334">
        <v>1.7950570008769364</v>
      </c>
      <c r="Y839" s="334">
        <v>1663.373282665887</v>
      </c>
      <c r="Z839" s="335">
        <v>107.70342005261618</v>
      </c>
    </row>
    <row r="840" spans="1:26" ht="12.75" customHeight="1" x14ac:dyDescent="0.2">
      <c r="A840" s="417"/>
      <c r="B840" s="24">
        <v>835</v>
      </c>
      <c r="C840" s="359" t="s">
        <v>772</v>
      </c>
      <c r="D840" s="24" t="s">
        <v>773</v>
      </c>
      <c r="E840" s="344">
        <v>-6.6</v>
      </c>
      <c r="F840" s="361">
        <v>1.9578000000000002E-2</v>
      </c>
      <c r="G840" s="346">
        <v>1.1778999999999999</v>
      </c>
      <c r="H840" s="365">
        <v>688.8</v>
      </c>
      <c r="I840" s="362" t="s">
        <v>804</v>
      </c>
      <c r="J840" s="362" t="s">
        <v>47</v>
      </c>
      <c r="K840" s="337">
        <v>17</v>
      </c>
      <c r="L840" s="337">
        <v>1959</v>
      </c>
      <c r="M840" s="353">
        <v>24.384000999999998</v>
      </c>
      <c r="N840" s="353">
        <v>1.51989</v>
      </c>
      <c r="O840" s="353">
        <v>0.17</v>
      </c>
      <c r="P840" s="353">
        <v>-0.29588999999999999</v>
      </c>
      <c r="Q840" s="353">
        <v>22.990000999999999</v>
      </c>
      <c r="R840" s="353">
        <v>0</v>
      </c>
      <c r="S840" s="353">
        <v>827.04</v>
      </c>
      <c r="T840" s="353">
        <v>22.990000999999999</v>
      </c>
      <c r="U840" s="353">
        <v>827.04</v>
      </c>
      <c r="V840" s="363">
        <f>T840/U840</f>
        <v>2.7797931176242987E-2</v>
      </c>
      <c r="W840" s="356">
        <v>60.167999999999999</v>
      </c>
      <c r="X840" s="357">
        <f>V840*W840</f>
        <v>1.672545923012188</v>
      </c>
      <c r="Y840" s="357">
        <f>V840*60*1000</f>
        <v>1667.8758705745793</v>
      </c>
      <c r="Z840" s="358">
        <f>Y840*W840/1000</f>
        <v>100.35275538073128</v>
      </c>
    </row>
    <row r="841" spans="1:26" ht="12.75" customHeight="1" x14ac:dyDescent="0.2">
      <c r="A841" s="417"/>
      <c r="B841" s="24">
        <v>836</v>
      </c>
      <c r="C841" s="323" t="s">
        <v>1152</v>
      </c>
      <c r="D841" s="324" t="s">
        <v>482</v>
      </c>
      <c r="E841" s="338">
        <v>-7.1</v>
      </c>
      <c r="F841" s="340">
        <v>1.7106E-2</v>
      </c>
      <c r="G841" s="339">
        <v>1.6240265339999997</v>
      </c>
      <c r="H841" s="339">
        <v>702.8</v>
      </c>
      <c r="I841" s="329" t="s">
        <v>518</v>
      </c>
      <c r="J841" s="329" t="s">
        <v>47</v>
      </c>
      <c r="K841" s="330">
        <v>5</v>
      </c>
      <c r="L841" s="330">
        <v>1955</v>
      </c>
      <c r="M841" s="331">
        <v>8.7880000000000003</v>
      </c>
      <c r="N841" s="331">
        <v>0.128</v>
      </c>
      <c r="O841" s="331">
        <v>1.0802</v>
      </c>
      <c r="P841" s="331"/>
      <c r="Q841" s="331">
        <v>1.3645</v>
      </c>
      <c r="R841" s="331">
        <v>6.2157999999999998</v>
      </c>
      <c r="S841" s="331">
        <v>313.47000000000003</v>
      </c>
      <c r="T841" s="331">
        <v>5.5</v>
      </c>
      <c r="U841" s="331">
        <v>197.78</v>
      </c>
      <c r="V841" s="332">
        <v>2.7808676307007785E-2</v>
      </c>
      <c r="W841" s="333">
        <v>94.938999999999993</v>
      </c>
      <c r="X841" s="334">
        <v>2.6401279199110119</v>
      </c>
      <c r="Y841" s="334">
        <v>1668.520578420467</v>
      </c>
      <c r="Z841" s="335">
        <v>158.4076751946607</v>
      </c>
    </row>
    <row r="842" spans="1:26" ht="12.75" customHeight="1" x14ac:dyDescent="0.2">
      <c r="A842" s="417"/>
      <c r="B842" s="330">
        <v>837</v>
      </c>
      <c r="C842" s="359" t="s">
        <v>772</v>
      </c>
      <c r="D842" s="24" t="s">
        <v>773</v>
      </c>
      <c r="E842" s="344">
        <v>-6.6</v>
      </c>
      <c r="F842" s="361">
        <v>1.9578000000000002E-2</v>
      </c>
      <c r="G842" s="346">
        <v>1.1778999999999999</v>
      </c>
      <c r="H842" s="365">
        <v>688.8</v>
      </c>
      <c r="I842" s="362" t="s">
        <v>805</v>
      </c>
      <c r="J842" s="362" t="s">
        <v>47</v>
      </c>
      <c r="K842" s="337">
        <v>24</v>
      </c>
      <c r="L842" s="337">
        <v>1967</v>
      </c>
      <c r="M842" s="353">
        <v>34.144995999999999</v>
      </c>
      <c r="N842" s="353">
        <v>2.4336060000000002</v>
      </c>
      <c r="O842" s="353">
        <v>1.0222800000000001</v>
      </c>
      <c r="P842" s="353">
        <v>-0.54660399999999998</v>
      </c>
      <c r="Q842" s="353">
        <v>31.235714000000002</v>
      </c>
      <c r="R842" s="353">
        <v>0</v>
      </c>
      <c r="S842" s="353">
        <v>1119.6199999999999</v>
      </c>
      <c r="T842" s="353">
        <v>31.235714000000002</v>
      </c>
      <c r="U842" s="353">
        <v>1119.6199999999999</v>
      </c>
      <c r="V842" s="363">
        <f>T842/U842</f>
        <v>2.7898495918257986E-2</v>
      </c>
      <c r="W842" s="356">
        <v>60.167999999999999</v>
      </c>
      <c r="X842" s="357">
        <f>V842*W842</f>
        <v>1.6785967024097466</v>
      </c>
      <c r="Y842" s="357">
        <f>V842*60*1000</f>
        <v>1673.9097550954791</v>
      </c>
      <c r="Z842" s="358">
        <f>Y842*W842/1000</f>
        <v>100.71580214458479</v>
      </c>
    </row>
    <row r="843" spans="1:26" ht="12.75" customHeight="1" x14ac:dyDescent="0.2">
      <c r="A843" s="417"/>
      <c r="B843" s="337">
        <v>838</v>
      </c>
      <c r="C843" s="359" t="s">
        <v>364</v>
      </c>
      <c r="D843" s="24" t="s">
        <v>365</v>
      </c>
      <c r="E843" s="344">
        <v>-5.52</v>
      </c>
      <c r="F843" s="361">
        <v>1.7000000000000001E-2</v>
      </c>
      <c r="G843" s="346">
        <v>0.98099999999999998</v>
      </c>
      <c r="H843" s="365">
        <v>658.56</v>
      </c>
      <c r="I843" s="362" t="s">
        <v>404</v>
      </c>
      <c r="J843" s="362" t="s">
        <v>47</v>
      </c>
      <c r="K843" s="337">
        <v>23</v>
      </c>
      <c r="L843" s="337" t="s">
        <v>58</v>
      </c>
      <c r="M843" s="353">
        <f>N843+O843+P843+Q843+R843</f>
        <v>33.368000000000002</v>
      </c>
      <c r="N843" s="353">
        <v>1.224</v>
      </c>
      <c r="O843" s="353">
        <v>0.23</v>
      </c>
      <c r="P843" s="353">
        <v>-1.6319999999999999</v>
      </c>
      <c r="Q843" s="353">
        <v>0</v>
      </c>
      <c r="R843" s="353">
        <v>33.545999999999999</v>
      </c>
      <c r="S843" s="353">
        <v>1196.43</v>
      </c>
      <c r="T843" s="353">
        <v>33.545999999999999</v>
      </c>
      <c r="U843" s="353">
        <v>1196.43</v>
      </c>
      <c r="V843" s="363">
        <f>T843/U843</f>
        <v>2.8038414282490407E-2</v>
      </c>
      <c r="W843" s="356">
        <v>57.7</v>
      </c>
      <c r="X843" s="357">
        <f>V843*W843</f>
        <v>1.6178165040996966</v>
      </c>
      <c r="Y843" s="357">
        <f>V843*60*1000</f>
        <v>1682.3048569494242</v>
      </c>
      <c r="Z843" s="358">
        <f>Y843*W843/1000</f>
        <v>97.06899024598178</v>
      </c>
    </row>
    <row r="844" spans="1:26" ht="12.75" customHeight="1" x14ac:dyDescent="0.2">
      <c r="A844" s="417"/>
      <c r="B844" s="24">
        <v>839</v>
      </c>
      <c r="C844" s="359" t="s">
        <v>555</v>
      </c>
      <c r="D844" s="24" t="s">
        <v>556</v>
      </c>
      <c r="E844" s="360">
        <v>-7.4</v>
      </c>
      <c r="F844" s="361">
        <v>1.443E-2</v>
      </c>
      <c r="G844" s="346">
        <v>0.98</v>
      </c>
      <c r="H844" s="347">
        <v>711.2</v>
      </c>
      <c r="I844" s="362" t="s">
        <v>567</v>
      </c>
      <c r="J844" s="362" t="s">
        <v>47</v>
      </c>
      <c r="K844" s="337">
        <v>8</v>
      </c>
      <c r="L844" s="337">
        <v>1972</v>
      </c>
      <c r="M844" s="353">
        <v>13.047000000000001</v>
      </c>
      <c r="N844" s="353">
        <v>0.57899999999999996</v>
      </c>
      <c r="O844" s="353">
        <v>1.2030000000000001</v>
      </c>
      <c r="P844" s="353">
        <v>-6.9000000000000006E-2</v>
      </c>
      <c r="Q844" s="353"/>
      <c r="R844" s="353">
        <v>11.334</v>
      </c>
      <c r="S844" s="353">
        <v>402.69</v>
      </c>
      <c r="T844" s="353">
        <v>11.334</v>
      </c>
      <c r="U844" s="353">
        <v>402.69</v>
      </c>
      <c r="V844" s="363">
        <f>T844/U844</f>
        <v>2.8145720032779556E-2</v>
      </c>
      <c r="W844" s="356">
        <v>67.900000000000006</v>
      </c>
      <c r="X844" s="357">
        <f>V844*W844</f>
        <v>1.911094390225732</v>
      </c>
      <c r="Y844" s="357">
        <f>V844*60*1000</f>
        <v>1688.7432019667733</v>
      </c>
      <c r="Z844" s="358">
        <f>Y844*W844/1000</f>
        <v>114.66566341354392</v>
      </c>
    </row>
    <row r="845" spans="1:26" ht="12.75" customHeight="1" x14ac:dyDescent="0.2">
      <c r="A845" s="417"/>
      <c r="B845" s="24">
        <v>840</v>
      </c>
      <c r="C845" s="359" t="s">
        <v>772</v>
      </c>
      <c r="D845" s="24" t="s">
        <v>773</v>
      </c>
      <c r="E845" s="344">
        <v>-6.6</v>
      </c>
      <c r="F845" s="361">
        <v>1.9578000000000002E-2</v>
      </c>
      <c r="G845" s="346">
        <v>1.1778999999999999</v>
      </c>
      <c r="H845" s="365">
        <v>688.8</v>
      </c>
      <c r="I845" s="362" t="s">
        <v>806</v>
      </c>
      <c r="J845" s="362" t="s">
        <v>47</v>
      </c>
      <c r="K845" s="337">
        <v>7</v>
      </c>
      <c r="L845" s="337">
        <v>1955</v>
      </c>
      <c r="M845" s="353">
        <v>7.4960009999999997</v>
      </c>
      <c r="N845" s="353">
        <v>0</v>
      </c>
      <c r="O845" s="353">
        <v>0</v>
      </c>
      <c r="P845" s="353">
        <v>0</v>
      </c>
      <c r="Q845" s="353">
        <v>7.4960009999999997</v>
      </c>
      <c r="R845" s="353">
        <v>0</v>
      </c>
      <c r="S845" s="353">
        <v>266.2</v>
      </c>
      <c r="T845" s="353">
        <v>7.4960009999999997</v>
      </c>
      <c r="U845" s="353">
        <v>266.2</v>
      </c>
      <c r="V845" s="363">
        <f>T845/U845</f>
        <v>2.815928249436514E-2</v>
      </c>
      <c r="W845" s="356">
        <v>60.167999999999999</v>
      </c>
      <c r="X845" s="357">
        <f>V845*W845</f>
        <v>1.6942877091209616</v>
      </c>
      <c r="Y845" s="357">
        <f>V845*60*1000</f>
        <v>1689.5569496619082</v>
      </c>
      <c r="Z845" s="358">
        <f>Y845*W845/1000</f>
        <v>101.65726254725769</v>
      </c>
    </row>
    <row r="846" spans="1:26" ht="12.75" customHeight="1" x14ac:dyDescent="0.2">
      <c r="A846" s="417"/>
      <c r="B846" s="330">
        <v>841</v>
      </c>
      <c r="C846" s="359" t="s">
        <v>364</v>
      </c>
      <c r="D846" s="24" t="s">
        <v>365</v>
      </c>
      <c r="E846" s="344">
        <v>-5.52</v>
      </c>
      <c r="F846" s="361">
        <v>1.7000000000000001E-2</v>
      </c>
      <c r="G846" s="346">
        <v>0.98099999999999998</v>
      </c>
      <c r="H846" s="365">
        <v>658.56</v>
      </c>
      <c r="I846" s="362" t="s">
        <v>405</v>
      </c>
      <c r="J846" s="362" t="s">
        <v>47</v>
      </c>
      <c r="K846" s="337">
        <v>109</v>
      </c>
      <c r="L846" s="337" t="s">
        <v>58</v>
      </c>
      <c r="M846" s="353">
        <f>N846+O846+P846+Q846+R846</f>
        <v>90.480998</v>
      </c>
      <c r="N846" s="353">
        <v>4.641</v>
      </c>
      <c r="O846" s="353">
        <v>14.662681000000001</v>
      </c>
      <c r="P846" s="353">
        <v>-0.96900000000000008</v>
      </c>
      <c r="Q846" s="353">
        <v>0</v>
      </c>
      <c r="R846" s="353">
        <v>72.146316999999996</v>
      </c>
      <c r="S846" s="353">
        <v>2560.75</v>
      </c>
      <c r="T846" s="353">
        <v>72.146316999999996</v>
      </c>
      <c r="U846" s="353">
        <v>2560.75</v>
      </c>
      <c r="V846" s="363">
        <f>T846/U846</f>
        <v>2.8173901005564776E-2</v>
      </c>
      <c r="W846" s="356">
        <v>57.7</v>
      </c>
      <c r="X846" s="357">
        <f>V846*W846</f>
        <v>1.6256340880210876</v>
      </c>
      <c r="Y846" s="357">
        <f>V846*60*1000</f>
        <v>1690.4340603338865</v>
      </c>
      <c r="Z846" s="358">
        <f>Y846*W846/1000</f>
        <v>97.538045281265255</v>
      </c>
    </row>
    <row r="847" spans="1:26" ht="12.75" customHeight="1" x14ac:dyDescent="0.2">
      <c r="A847" s="417"/>
      <c r="B847" s="337">
        <v>842</v>
      </c>
      <c r="C847" s="359" t="s">
        <v>1080</v>
      </c>
      <c r="D847" s="24" t="s">
        <v>1081</v>
      </c>
      <c r="E847" s="360">
        <v>-5.4</v>
      </c>
      <c r="F847" s="361">
        <v>1.6788000000000001E-2</v>
      </c>
      <c r="G847" s="346">
        <f>F847*W847</f>
        <v>1.323011916</v>
      </c>
      <c r="H847" s="347">
        <v>655.20000000000005</v>
      </c>
      <c r="I847" s="366" t="s">
        <v>1116</v>
      </c>
      <c r="J847" s="362" t="s">
        <v>47</v>
      </c>
      <c r="K847" s="367">
        <v>8</v>
      </c>
      <c r="L847" s="337">
        <v>1976</v>
      </c>
      <c r="M847" s="353">
        <f>N847+O847+P847+Q847+R847</f>
        <v>15.012</v>
      </c>
      <c r="N847" s="368">
        <v>0.45900000000000002</v>
      </c>
      <c r="O847" s="368">
        <v>0.81177600000000005</v>
      </c>
      <c r="P847" s="368">
        <v>0</v>
      </c>
      <c r="Q847" s="353">
        <v>0</v>
      </c>
      <c r="R847" s="368">
        <v>13.741224000000001</v>
      </c>
      <c r="S847" s="368">
        <v>486.54</v>
      </c>
      <c r="T847" s="368">
        <v>13.741224000000001</v>
      </c>
      <c r="U847" s="368">
        <v>486.54</v>
      </c>
      <c r="V847" s="363">
        <f>T847/U847</f>
        <v>2.8242742631643853E-2</v>
      </c>
      <c r="W847" s="356">
        <v>78.807000000000002</v>
      </c>
      <c r="X847" s="357">
        <f>V847*W847</f>
        <v>2.2257258185719571</v>
      </c>
      <c r="Y847" s="357">
        <f>V847*60*1000</f>
        <v>1694.5645578986312</v>
      </c>
      <c r="Z847" s="358">
        <f>Y847*W847/1000</f>
        <v>133.54354911431744</v>
      </c>
    </row>
    <row r="848" spans="1:26" ht="12.75" customHeight="1" x14ac:dyDescent="0.2">
      <c r="A848" s="417"/>
      <c r="B848" s="24">
        <v>843</v>
      </c>
      <c r="C848" s="323" t="s">
        <v>729</v>
      </c>
      <c r="D848" s="324" t="s">
        <v>730</v>
      </c>
      <c r="E848" s="325">
        <v>-6.2</v>
      </c>
      <c r="F848" s="326">
        <v>1.8950000000000002E-2</v>
      </c>
      <c r="G848" s="327">
        <v>1.19</v>
      </c>
      <c r="H848" s="328">
        <v>677.6</v>
      </c>
      <c r="I848" s="341" t="s">
        <v>764</v>
      </c>
      <c r="J848" s="324" t="s">
        <v>47</v>
      </c>
      <c r="K848" s="324">
        <v>8</v>
      </c>
      <c r="L848" s="324">
        <v>1976</v>
      </c>
      <c r="M848" s="331">
        <v>11.44</v>
      </c>
      <c r="N848" s="331"/>
      <c r="O848" s="331"/>
      <c r="P848" s="331"/>
      <c r="Q848" s="331"/>
      <c r="R848" s="331">
        <v>11.44</v>
      </c>
      <c r="S848" s="338">
        <v>404.24</v>
      </c>
      <c r="T848" s="331">
        <v>11.44</v>
      </c>
      <c r="U848" s="338">
        <v>404.24</v>
      </c>
      <c r="V848" s="332">
        <v>2.8300019790223629E-2</v>
      </c>
      <c r="W848" s="333">
        <v>62.783999999999999</v>
      </c>
      <c r="X848" s="334">
        <v>1.7767884425094003</v>
      </c>
      <c r="Y848" s="334">
        <v>1698.0011874134177</v>
      </c>
      <c r="Z848" s="335">
        <v>106.607306550564</v>
      </c>
    </row>
    <row r="849" spans="1:26" ht="12.75" customHeight="1" x14ac:dyDescent="0.2">
      <c r="A849" s="417"/>
      <c r="B849" s="24">
        <v>844</v>
      </c>
      <c r="C849" s="323" t="s">
        <v>1152</v>
      </c>
      <c r="D849" s="324" t="s">
        <v>482</v>
      </c>
      <c r="E849" s="338">
        <v>-7.1</v>
      </c>
      <c r="F849" s="340">
        <v>1.7106E-2</v>
      </c>
      <c r="G849" s="339">
        <v>1.6240265339999997</v>
      </c>
      <c r="H849" s="339">
        <v>702.8</v>
      </c>
      <c r="I849" s="329" t="s">
        <v>515</v>
      </c>
      <c r="J849" s="329" t="s">
        <v>47</v>
      </c>
      <c r="K849" s="330">
        <v>6</v>
      </c>
      <c r="L849" s="330">
        <v>1910</v>
      </c>
      <c r="M849" s="331">
        <v>11.021000000000001</v>
      </c>
      <c r="N849" s="331">
        <v>0.91800000000000004</v>
      </c>
      <c r="O849" s="331">
        <v>1.4907999999999999</v>
      </c>
      <c r="P849" s="331"/>
      <c r="Q849" s="331"/>
      <c r="R849" s="331">
        <v>8.6121999999999996</v>
      </c>
      <c r="S849" s="331">
        <v>303.89999999999998</v>
      </c>
      <c r="T849" s="331">
        <v>8.6121999999999996</v>
      </c>
      <c r="U849" s="331">
        <v>303.89999999999998</v>
      </c>
      <c r="V849" s="332">
        <v>2.8338927278710103E-2</v>
      </c>
      <c r="W849" s="333">
        <v>94.938999999999993</v>
      </c>
      <c r="X849" s="334">
        <v>2.6904694169134582</v>
      </c>
      <c r="Y849" s="334">
        <v>1700.3356367226061</v>
      </c>
      <c r="Z849" s="335">
        <v>161.42816501480749</v>
      </c>
    </row>
    <row r="850" spans="1:26" ht="12.75" customHeight="1" x14ac:dyDescent="0.2">
      <c r="A850" s="417"/>
      <c r="B850" s="330">
        <v>845</v>
      </c>
      <c r="C850" s="323" t="s">
        <v>279</v>
      </c>
      <c r="D850" s="324" t="s">
        <v>280</v>
      </c>
      <c r="E850" s="338">
        <v>-5.4</v>
      </c>
      <c r="F850" s="340">
        <v>2.834288388658052E-2</v>
      </c>
      <c r="G850" s="324">
        <v>1.61</v>
      </c>
      <c r="H850" s="339">
        <v>655.20000000000005</v>
      </c>
      <c r="I850" s="341" t="s">
        <v>319</v>
      </c>
      <c r="J850" s="341" t="s">
        <v>303</v>
      </c>
      <c r="K850" s="341">
        <v>20</v>
      </c>
      <c r="L850" s="330">
        <v>1988</v>
      </c>
      <c r="M850" s="338">
        <v>36.007044999999998</v>
      </c>
      <c r="N850" s="338">
        <v>1.6990499999999999</v>
      </c>
      <c r="O850" s="338">
        <v>3.2711199999999998</v>
      </c>
      <c r="P850" s="331">
        <v>-0.06</v>
      </c>
      <c r="Q850" s="338">
        <v>0</v>
      </c>
      <c r="R850" s="338">
        <v>31.036874999999998</v>
      </c>
      <c r="S850" s="338">
        <v>1095.05</v>
      </c>
      <c r="T850" s="338">
        <v>31.036874999999998</v>
      </c>
      <c r="U850" s="338">
        <v>1095.05</v>
      </c>
      <c r="V850" s="332">
        <v>2.834288388658052E-2</v>
      </c>
      <c r="W850" s="339">
        <v>56.898000000000003</v>
      </c>
      <c r="X850" s="339">
        <v>1.61</v>
      </c>
      <c r="Y850" s="334">
        <v>1700.5730331948312</v>
      </c>
      <c r="Z850" s="335">
        <v>96.759204442719508</v>
      </c>
    </row>
    <row r="851" spans="1:26" ht="12.75" customHeight="1" x14ac:dyDescent="0.2">
      <c r="A851" s="417"/>
      <c r="B851" s="337">
        <v>846</v>
      </c>
      <c r="C851" s="359" t="s">
        <v>323</v>
      </c>
      <c r="D851" s="24" t="s">
        <v>324</v>
      </c>
      <c r="E851" s="360">
        <v>-5.8</v>
      </c>
      <c r="F851" s="361">
        <v>1.6835861436862869E-2</v>
      </c>
      <c r="G851" s="346">
        <f>F851*W851</f>
        <v>0.8404798746510681</v>
      </c>
      <c r="H851" s="347">
        <v>666.4</v>
      </c>
      <c r="I851" s="362" t="s">
        <v>360</v>
      </c>
      <c r="J851" s="362" t="s">
        <v>47</v>
      </c>
      <c r="K851" s="337">
        <v>36</v>
      </c>
      <c r="L851" s="337" t="s">
        <v>58</v>
      </c>
      <c r="M851" s="353">
        <f>SUM(N851:R851)</f>
        <v>66.535159999999991</v>
      </c>
      <c r="N851" s="353">
        <v>4.4880000000000004</v>
      </c>
      <c r="O851" s="353">
        <v>4.8032789999999999</v>
      </c>
      <c r="P851" s="353">
        <v>0.29515999999999998</v>
      </c>
      <c r="Q851" s="353"/>
      <c r="R851" s="353">
        <v>56.948720999999999</v>
      </c>
      <c r="S851" s="353">
        <v>2009.0800000000002</v>
      </c>
      <c r="T851" s="353">
        <v>56.948720999999999</v>
      </c>
      <c r="U851" s="353">
        <v>2009.0800000000002</v>
      </c>
      <c r="V851" s="363">
        <f>T851/U851</f>
        <v>2.8345671152965535E-2</v>
      </c>
      <c r="W851" s="356">
        <v>49.921999999999997</v>
      </c>
      <c r="X851" s="357">
        <f>V851*W851</f>
        <v>1.4150725952983454</v>
      </c>
      <c r="Y851" s="357">
        <f>V851*60*1000</f>
        <v>1700.7402691779321</v>
      </c>
      <c r="Z851" s="358">
        <f>Y851*W851/1000</f>
        <v>84.904355717900714</v>
      </c>
    </row>
    <row r="852" spans="1:26" ht="12.75" customHeight="1" x14ac:dyDescent="0.2">
      <c r="A852" s="417"/>
      <c r="B852" s="24">
        <v>847</v>
      </c>
      <c r="C852" s="323" t="s">
        <v>1153</v>
      </c>
      <c r="D852" s="324" t="s">
        <v>909</v>
      </c>
      <c r="E852" s="325">
        <v>-6.5</v>
      </c>
      <c r="F852" s="326">
        <v>1.8100000000000002E-2</v>
      </c>
      <c r="G852" s="336">
        <v>1.4280900000000003</v>
      </c>
      <c r="H852" s="339">
        <v>686</v>
      </c>
      <c r="I852" s="329" t="s">
        <v>940</v>
      </c>
      <c r="J852" s="329" t="s">
        <v>417</v>
      </c>
      <c r="K852" s="330">
        <v>4</v>
      </c>
      <c r="L852" s="330">
        <v>1938</v>
      </c>
      <c r="M852" s="331">
        <v>7.32</v>
      </c>
      <c r="N852" s="331">
        <v>0.18</v>
      </c>
      <c r="O852" s="331">
        <v>0.88</v>
      </c>
      <c r="P852" s="331">
        <v>7.0000000000000007E-2</v>
      </c>
      <c r="Q852" s="331">
        <v>0</v>
      </c>
      <c r="R852" s="331">
        <v>6.19</v>
      </c>
      <c r="S852" s="331">
        <v>217.96</v>
      </c>
      <c r="T852" s="331">
        <v>6.19</v>
      </c>
      <c r="U852" s="331">
        <v>217.96</v>
      </c>
      <c r="V852" s="332">
        <v>2.8399706368140945E-2</v>
      </c>
      <c r="W852" s="333">
        <v>78.900000000000006</v>
      </c>
      <c r="X852" s="334">
        <v>2.2407368324463208</v>
      </c>
      <c r="Y852" s="334">
        <v>1703.9823820884567</v>
      </c>
      <c r="Z852" s="335">
        <v>134.44420994677924</v>
      </c>
    </row>
    <row r="853" spans="1:26" ht="12.75" customHeight="1" x14ac:dyDescent="0.2">
      <c r="A853" s="417"/>
      <c r="B853" s="24">
        <v>848</v>
      </c>
      <c r="C853" s="323" t="s">
        <v>1152</v>
      </c>
      <c r="D853" s="324" t="s">
        <v>482</v>
      </c>
      <c r="E853" s="325">
        <v>-7.1</v>
      </c>
      <c r="F853" s="340">
        <v>1.7106E-2</v>
      </c>
      <c r="G853" s="339">
        <v>1.6240265339999997</v>
      </c>
      <c r="H853" s="339">
        <v>702.8</v>
      </c>
      <c r="I853" s="329" t="s">
        <v>513</v>
      </c>
      <c r="J853" s="329" t="s">
        <v>47</v>
      </c>
      <c r="K853" s="330">
        <v>6</v>
      </c>
      <c r="L853" s="330">
        <v>1930</v>
      </c>
      <c r="M853" s="331">
        <v>9.0009999999999994</v>
      </c>
      <c r="N853" s="331">
        <v>0.255</v>
      </c>
      <c r="O853" s="331">
        <v>0.91469999999999996</v>
      </c>
      <c r="P853" s="331"/>
      <c r="Q853" s="331">
        <v>1.41</v>
      </c>
      <c r="R853" s="331">
        <v>6.4217000000000004</v>
      </c>
      <c r="S853" s="331">
        <v>323.39</v>
      </c>
      <c r="T853" s="331">
        <v>7.58</v>
      </c>
      <c r="U853" s="331">
        <v>266.7</v>
      </c>
      <c r="V853" s="332">
        <v>2.8421447319085115E-2</v>
      </c>
      <c r="W853" s="333">
        <v>94.938999999999993</v>
      </c>
      <c r="X853" s="334">
        <v>2.6983037870266213</v>
      </c>
      <c r="Y853" s="334">
        <v>1705.2868391451068</v>
      </c>
      <c r="Z853" s="335">
        <v>161.89822722159727</v>
      </c>
    </row>
    <row r="854" spans="1:26" ht="12.75" customHeight="1" x14ac:dyDescent="0.2">
      <c r="A854" s="417"/>
      <c r="B854" s="330">
        <v>849</v>
      </c>
      <c r="C854" s="359" t="s">
        <v>772</v>
      </c>
      <c r="D854" s="24" t="s">
        <v>773</v>
      </c>
      <c r="E854" s="344">
        <v>-6.6</v>
      </c>
      <c r="F854" s="361">
        <v>1.9578000000000002E-2</v>
      </c>
      <c r="G854" s="346">
        <v>1.1778999999999999</v>
      </c>
      <c r="H854" s="365">
        <v>688.8</v>
      </c>
      <c r="I854" s="362" t="s">
        <v>807</v>
      </c>
      <c r="J854" s="362" t="s">
        <v>47</v>
      </c>
      <c r="K854" s="337">
        <v>98</v>
      </c>
      <c r="L854" s="337">
        <v>1978</v>
      </c>
      <c r="M854" s="353">
        <v>105.850977</v>
      </c>
      <c r="N854" s="353">
        <v>4.9265400000000001</v>
      </c>
      <c r="O854" s="353">
        <v>2.2314250000000002</v>
      </c>
      <c r="P854" s="353">
        <v>7.87446</v>
      </c>
      <c r="Q854" s="353">
        <v>90.818551999999997</v>
      </c>
      <c r="R854" s="353">
        <v>0</v>
      </c>
      <c r="S854" s="353">
        <v>3194.7900000000004</v>
      </c>
      <c r="T854" s="353">
        <v>90.818551999999997</v>
      </c>
      <c r="U854" s="353">
        <v>3194.7900000000004</v>
      </c>
      <c r="V854" s="363">
        <f>T854/U854</f>
        <v>2.8427080340178847E-2</v>
      </c>
      <c r="W854" s="356">
        <v>60.167999999999999</v>
      </c>
      <c r="X854" s="357">
        <f>V854*W854</f>
        <v>1.7104005699078808</v>
      </c>
      <c r="Y854" s="357">
        <f>V854*60*1000</f>
        <v>1705.624820410731</v>
      </c>
      <c r="Z854" s="358">
        <f>Y854*W854/1000</f>
        <v>102.62403419447286</v>
      </c>
    </row>
    <row r="855" spans="1:26" ht="12.75" customHeight="1" x14ac:dyDescent="0.2">
      <c r="A855" s="417"/>
      <c r="B855" s="337">
        <v>850</v>
      </c>
      <c r="C855" s="371" t="s">
        <v>813</v>
      </c>
      <c r="D855" s="24" t="s">
        <v>814</v>
      </c>
      <c r="E855" s="344">
        <v>-6.5</v>
      </c>
      <c r="F855" s="361">
        <v>2.14617E-2</v>
      </c>
      <c r="G855" s="346">
        <v>1.27</v>
      </c>
      <c r="H855" s="365">
        <v>686</v>
      </c>
      <c r="I855" s="372" t="s">
        <v>840</v>
      </c>
      <c r="J855" s="362" t="s">
        <v>47</v>
      </c>
      <c r="K855" s="373">
        <v>8</v>
      </c>
      <c r="L855" s="373">
        <v>1962</v>
      </c>
      <c r="M855" s="353">
        <f>SUM(N855+O855+P855+Q855+R855)</f>
        <v>12.3</v>
      </c>
      <c r="N855" s="353">
        <v>0.5</v>
      </c>
      <c r="O855" s="353">
        <v>1.6</v>
      </c>
      <c r="P855" s="353">
        <v>0.1</v>
      </c>
      <c r="Q855" s="353"/>
      <c r="R855" s="353">
        <v>10.1</v>
      </c>
      <c r="S855" s="374">
        <v>354.74</v>
      </c>
      <c r="T855" s="353">
        <v>8.73</v>
      </c>
      <c r="U855" s="374">
        <v>305.78699999999998</v>
      </c>
      <c r="V855" s="363">
        <f>T855/U855</f>
        <v>2.8549284305742235E-2</v>
      </c>
      <c r="W855" s="356">
        <v>54.61</v>
      </c>
      <c r="X855" s="357">
        <f>V855*W855</f>
        <v>1.5590764159365835</v>
      </c>
      <c r="Y855" s="357">
        <f>V855*60*1000</f>
        <v>1712.9570583445341</v>
      </c>
      <c r="Z855" s="358">
        <f>Y855*W855/1000</f>
        <v>93.544584956194996</v>
      </c>
    </row>
    <row r="856" spans="1:26" ht="12.75" customHeight="1" x14ac:dyDescent="0.2">
      <c r="A856" s="417"/>
      <c r="B856" s="24">
        <v>851</v>
      </c>
      <c r="C856" s="323" t="s">
        <v>570</v>
      </c>
      <c r="D856" s="324" t="s">
        <v>594</v>
      </c>
      <c r="E856" s="338">
        <v>-5.8</v>
      </c>
      <c r="F856" s="326">
        <v>1.9769999999999999E-2</v>
      </c>
      <c r="G856" s="336">
        <v>1.2801075</v>
      </c>
      <c r="H856" s="339">
        <v>666.4</v>
      </c>
      <c r="I856" s="329" t="s">
        <v>596</v>
      </c>
      <c r="J856" s="329" t="s">
        <v>47</v>
      </c>
      <c r="K856" s="330">
        <v>9</v>
      </c>
      <c r="L856" s="330" t="s">
        <v>573</v>
      </c>
      <c r="M856" s="331">
        <v>15.263</v>
      </c>
      <c r="N856" s="331">
        <v>0</v>
      </c>
      <c r="O856" s="331">
        <v>0</v>
      </c>
      <c r="P856" s="331">
        <v>0</v>
      </c>
      <c r="Q856" s="331"/>
      <c r="R856" s="331">
        <v>15.263</v>
      </c>
      <c r="S856" s="331">
        <v>533.78</v>
      </c>
      <c r="T856" s="331">
        <v>15.263</v>
      </c>
      <c r="U856" s="331">
        <v>533.78</v>
      </c>
      <c r="V856" s="332">
        <v>2.8594177376447226E-2</v>
      </c>
      <c r="W856" s="333">
        <v>64.75</v>
      </c>
      <c r="X856" s="334">
        <v>1.8514729851249578</v>
      </c>
      <c r="Y856" s="334">
        <v>1715.6506425868336</v>
      </c>
      <c r="Z856" s="335">
        <v>111.08837910749747</v>
      </c>
    </row>
    <row r="857" spans="1:26" ht="12.75" customHeight="1" x14ac:dyDescent="0.2">
      <c r="A857" s="417"/>
      <c r="B857" s="24">
        <v>852</v>
      </c>
      <c r="C857" s="342" t="s">
        <v>231</v>
      </c>
      <c r="D857" s="369" t="s">
        <v>273</v>
      </c>
      <c r="E857" s="344">
        <v>-7.4</v>
      </c>
      <c r="F857" s="345">
        <v>2.1700000000000001E-2</v>
      </c>
      <c r="G857" s="346">
        <f>F857*W857</f>
        <v>1.2520900000000001</v>
      </c>
      <c r="H857" s="347">
        <v>711.19999999999993</v>
      </c>
      <c r="I857" s="348" t="s">
        <v>274</v>
      </c>
      <c r="J857" s="349"/>
      <c r="K857" s="364">
        <v>39</v>
      </c>
      <c r="L857" s="351" t="s">
        <v>58</v>
      </c>
      <c r="M857" s="352">
        <v>42.53</v>
      </c>
      <c r="N857" s="352">
        <v>1.9</v>
      </c>
      <c r="O857" s="352">
        <v>6.91</v>
      </c>
      <c r="P857" s="352">
        <v>-0.17</v>
      </c>
      <c r="Q857" s="352">
        <v>6.0979999999999999</v>
      </c>
      <c r="R857" s="353">
        <v>27.781600000000001</v>
      </c>
      <c r="S857" s="370">
        <v>1183.53</v>
      </c>
      <c r="T857" s="352">
        <v>33.880000000000003</v>
      </c>
      <c r="U857" s="370">
        <v>1183.53</v>
      </c>
      <c r="V857" s="355">
        <f>T857/U857</f>
        <v>2.8626228316983939E-2</v>
      </c>
      <c r="W857" s="356">
        <v>57.7</v>
      </c>
      <c r="X857" s="357">
        <f>V857*W857</f>
        <v>1.6517333738899733</v>
      </c>
      <c r="Y857" s="357">
        <f>V857*60*1000</f>
        <v>1717.5736990190364</v>
      </c>
      <c r="Z857" s="358">
        <f>Y857*W857/1000</f>
        <v>99.104002433398406</v>
      </c>
    </row>
    <row r="858" spans="1:26" ht="12.75" customHeight="1" x14ac:dyDescent="0.2">
      <c r="A858" s="417"/>
      <c r="B858" s="330">
        <v>853</v>
      </c>
      <c r="C858" s="323" t="s">
        <v>279</v>
      </c>
      <c r="D858" s="324" t="s">
        <v>280</v>
      </c>
      <c r="E858" s="338">
        <v>-5.4</v>
      </c>
      <c r="F858" s="340">
        <v>2.867218076768039E-2</v>
      </c>
      <c r="G858" s="324">
        <v>1.68</v>
      </c>
      <c r="H858" s="339">
        <v>655.20000000000005</v>
      </c>
      <c r="I858" s="341" t="s">
        <v>320</v>
      </c>
      <c r="J858" s="341" t="s">
        <v>303</v>
      </c>
      <c r="K858" s="341">
        <v>42</v>
      </c>
      <c r="L858" s="330">
        <v>1963</v>
      </c>
      <c r="M858" s="338">
        <v>33.805951999999998</v>
      </c>
      <c r="N858" s="338">
        <v>0.91495300000000002</v>
      </c>
      <c r="O858" s="338">
        <v>0</v>
      </c>
      <c r="P858" s="331">
        <v>5.3999999999999999E-2</v>
      </c>
      <c r="Q858" s="338">
        <v>0</v>
      </c>
      <c r="R858" s="338">
        <v>32.008189000000002</v>
      </c>
      <c r="S858" s="338">
        <v>1116.3499999999999</v>
      </c>
      <c r="T858" s="338">
        <v>32.008189000000002</v>
      </c>
      <c r="U858" s="338">
        <v>1116.3499999999999</v>
      </c>
      <c r="V858" s="332">
        <v>2.867218076768039E-2</v>
      </c>
      <c r="W858" s="339">
        <v>56.898000000000003</v>
      </c>
      <c r="X858" s="339">
        <v>1.68</v>
      </c>
      <c r="Y858" s="334">
        <v>1720.3308460608232</v>
      </c>
      <c r="Z858" s="335">
        <v>97.883384479168726</v>
      </c>
    </row>
    <row r="859" spans="1:26" ht="12.75" customHeight="1" x14ac:dyDescent="0.2">
      <c r="A859" s="417"/>
      <c r="B859" s="337">
        <v>854</v>
      </c>
      <c r="C859" s="359" t="s">
        <v>950</v>
      </c>
      <c r="D859" s="24" t="s">
        <v>951</v>
      </c>
      <c r="E859" s="360">
        <v>-6.1</v>
      </c>
      <c r="F859" s="361">
        <v>1.9765580000000001E-2</v>
      </c>
      <c r="G859" s="346">
        <f>F859*W859</f>
        <v>1.5041606379999999</v>
      </c>
      <c r="H859" s="347">
        <v>674.8</v>
      </c>
      <c r="I859" s="362" t="s">
        <v>982</v>
      </c>
      <c r="J859" s="362" t="s">
        <v>47</v>
      </c>
      <c r="K859" s="337">
        <v>10</v>
      </c>
      <c r="L859" s="337">
        <v>1978</v>
      </c>
      <c r="M859" s="353">
        <v>13.9</v>
      </c>
      <c r="N859" s="353">
        <v>0.52900000000000003</v>
      </c>
      <c r="O859" s="353">
        <v>1.56</v>
      </c>
      <c r="P859" s="353">
        <v>0.18</v>
      </c>
      <c r="Q859" s="353">
        <v>2.09</v>
      </c>
      <c r="R859" s="353">
        <v>9.52</v>
      </c>
      <c r="S859" s="353">
        <v>494.78</v>
      </c>
      <c r="T859" s="353">
        <v>11.16</v>
      </c>
      <c r="U859" s="353">
        <v>388.54</v>
      </c>
      <c r="V859" s="363">
        <f>T859/U859</f>
        <v>2.8722911411952438E-2</v>
      </c>
      <c r="W859" s="356">
        <v>76.099999999999994</v>
      </c>
      <c r="X859" s="357">
        <f>V859*W859</f>
        <v>2.1858135584495804</v>
      </c>
      <c r="Y859" s="357">
        <f>V859*60*1000</f>
        <v>1723.3746847171462</v>
      </c>
      <c r="Z859" s="358">
        <f>Y859*W859/1000</f>
        <v>131.14881350697482</v>
      </c>
    </row>
    <row r="860" spans="1:26" ht="12.75" customHeight="1" x14ac:dyDescent="0.2">
      <c r="A860" s="417"/>
      <c r="B860" s="24">
        <v>855</v>
      </c>
      <c r="C860" s="359" t="s">
        <v>772</v>
      </c>
      <c r="D860" s="24" t="s">
        <v>773</v>
      </c>
      <c r="E860" s="344">
        <v>-6.6</v>
      </c>
      <c r="F860" s="361">
        <v>1.9578000000000002E-2</v>
      </c>
      <c r="G860" s="346">
        <v>1.1778999999999999</v>
      </c>
      <c r="H860" s="365">
        <v>688.8</v>
      </c>
      <c r="I860" s="362" t="s">
        <v>808</v>
      </c>
      <c r="J860" s="362" t="s">
        <v>47</v>
      </c>
      <c r="K860" s="337">
        <v>6</v>
      </c>
      <c r="L860" s="337">
        <v>1936</v>
      </c>
      <c r="M860" s="353">
        <v>9.4619999999999997</v>
      </c>
      <c r="N860" s="353">
        <v>0.31446000000000002</v>
      </c>
      <c r="O860" s="353">
        <v>1.1529240000000001</v>
      </c>
      <c r="P860" s="353">
        <v>0.297539</v>
      </c>
      <c r="Q860" s="353">
        <v>7.6970770000000002</v>
      </c>
      <c r="R860" s="353">
        <v>0</v>
      </c>
      <c r="S860" s="353">
        <v>266.57</v>
      </c>
      <c r="T860" s="353">
        <v>7.6970770000000002</v>
      </c>
      <c r="U860" s="353">
        <v>266.57</v>
      </c>
      <c r="V860" s="363">
        <f>T860/U860</f>
        <v>2.8874505758337398E-2</v>
      </c>
      <c r="W860" s="356">
        <v>60.167999999999999</v>
      </c>
      <c r="X860" s="357">
        <f>V860*W860</f>
        <v>1.7373212624676446</v>
      </c>
      <c r="Y860" s="357">
        <f>V860*60*1000</f>
        <v>1732.4703455002439</v>
      </c>
      <c r="Z860" s="358">
        <f>Y860*W860/1000</f>
        <v>104.23927574805867</v>
      </c>
    </row>
    <row r="861" spans="1:26" ht="12.75" customHeight="1" x14ac:dyDescent="0.2">
      <c r="A861" s="417"/>
      <c r="B861" s="24">
        <v>856</v>
      </c>
      <c r="C861" s="359" t="s">
        <v>1080</v>
      </c>
      <c r="D861" s="24" t="s">
        <v>1081</v>
      </c>
      <c r="E861" s="360">
        <v>-5.4</v>
      </c>
      <c r="F861" s="361">
        <v>1.6788000000000001E-2</v>
      </c>
      <c r="G861" s="346">
        <f>F861*W861</f>
        <v>1.323011916</v>
      </c>
      <c r="H861" s="347">
        <v>655.20000000000005</v>
      </c>
      <c r="I861" s="366" t="s">
        <v>1117</v>
      </c>
      <c r="J861" s="362" t="s">
        <v>47</v>
      </c>
      <c r="K861" s="367">
        <v>6</v>
      </c>
      <c r="L861" s="337">
        <v>1968</v>
      </c>
      <c r="M861" s="353">
        <f>N861+O861+P861+Q861+R861</f>
        <v>7.3179990000000004</v>
      </c>
      <c r="N861" s="368">
        <v>0</v>
      </c>
      <c r="O861" s="368">
        <v>0</v>
      </c>
      <c r="P861" s="368">
        <v>0</v>
      </c>
      <c r="Q861" s="353">
        <v>0</v>
      </c>
      <c r="R861" s="368">
        <v>7.3179990000000004</v>
      </c>
      <c r="S861" s="368">
        <v>252.14000000000001</v>
      </c>
      <c r="T861" s="368">
        <v>7.3179990000000004</v>
      </c>
      <c r="U861" s="368">
        <v>252.14000000000001</v>
      </c>
      <c r="V861" s="363">
        <f>T861/U861</f>
        <v>2.9023554374553819E-2</v>
      </c>
      <c r="W861" s="356">
        <v>78.807000000000002</v>
      </c>
      <c r="X861" s="357">
        <f>V861*W861</f>
        <v>2.2872592495954627</v>
      </c>
      <c r="Y861" s="357">
        <f>V861*60*1000</f>
        <v>1741.413262473229</v>
      </c>
      <c r="Z861" s="358">
        <f>Y861*W861/1000</f>
        <v>137.23555497572775</v>
      </c>
    </row>
    <row r="862" spans="1:26" ht="12.75" customHeight="1" x14ac:dyDescent="0.2">
      <c r="A862" s="417"/>
      <c r="B862" s="330">
        <v>857</v>
      </c>
      <c r="C862" s="359" t="s">
        <v>772</v>
      </c>
      <c r="D862" s="24" t="s">
        <v>773</v>
      </c>
      <c r="E862" s="344">
        <v>-6.6</v>
      </c>
      <c r="F862" s="361">
        <v>1.9578000000000002E-2</v>
      </c>
      <c r="G862" s="346">
        <v>1.1778999999999999</v>
      </c>
      <c r="H862" s="365">
        <v>688.8</v>
      </c>
      <c r="I862" s="362" t="s">
        <v>809</v>
      </c>
      <c r="J862" s="362" t="s">
        <v>47</v>
      </c>
      <c r="K862" s="337">
        <v>12</v>
      </c>
      <c r="L862" s="337">
        <v>1956</v>
      </c>
      <c r="M862" s="353">
        <v>17.623998</v>
      </c>
      <c r="N862" s="353">
        <v>0.78615000000000002</v>
      </c>
      <c r="O862" s="353">
        <v>0.179484</v>
      </c>
      <c r="P862" s="353">
        <v>2.9850999999999999E-2</v>
      </c>
      <c r="Q862" s="353">
        <v>16.628513000000002</v>
      </c>
      <c r="R862" s="353">
        <v>0</v>
      </c>
      <c r="S862" s="353">
        <v>569.76</v>
      </c>
      <c r="T862" s="353">
        <v>16.628513000000002</v>
      </c>
      <c r="U862" s="353">
        <v>569.76</v>
      </c>
      <c r="V862" s="363">
        <f>T862/U862</f>
        <v>2.9185118295422637E-2</v>
      </c>
      <c r="W862" s="356">
        <v>60.167999999999999</v>
      </c>
      <c r="X862" s="357">
        <f>V862*W862</f>
        <v>1.7560101975989892</v>
      </c>
      <c r="Y862" s="357">
        <f>V862*60*1000</f>
        <v>1751.1070977253582</v>
      </c>
      <c r="Z862" s="358">
        <f>Y862*W862/1000</f>
        <v>105.36061185593935</v>
      </c>
    </row>
    <row r="863" spans="1:26" ht="12.75" customHeight="1" x14ac:dyDescent="0.2">
      <c r="A863" s="417"/>
      <c r="B863" s="337">
        <v>858</v>
      </c>
      <c r="C863" s="323" t="s">
        <v>1153</v>
      </c>
      <c r="D863" s="324" t="s">
        <v>909</v>
      </c>
      <c r="E863" s="325">
        <v>-6.5</v>
      </c>
      <c r="F863" s="326">
        <v>1.8100000000000002E-2</v>
      </c>
      <c r="G863" s="336">
        <v>1.4280900000000003</v>
      </c>
      <c r="H863" s="339">
        <v>686</v>
      </c>
      <c r="I863" s="329" t="s">
        <v>941</v>
      </c>
      <c r="J863" s="329" t="s">
        <v>417</v>
      </c>
      <c r="K863" s="330">
        <v>10</v>
      </c>
      <c r="L863" s="330">
        <v>1925</v>
      </c>
      <c r="M863" s="331">
        <v>15.940000000000001</v>
      </c>
      <c r="N863" s="331">
        <v>0.82</v>
      </c>
      <c r="O863" s="331">
        <v>1.75</v>
      </c>
      <c r="P863" s="331">
        <v>-0.01</v>
      </c>
      <c r="Q863" s="331">
        <v>0</v>
      </c>
      <c r="R863" s="331">
        <v>13.38</v>
      </c>
      <c r="S863" s="331">
        <v>547.66999999999996</v>
      </c>
      <c r="T863" s="331">
        <v>13.38</v>
      </c>
      <c r="U863" s="331">
        <v>458.42</v>
      </c>
      <c r="V863" s="332">
        <v>2.9187208236987915E-2</v>
      </c>
      <c r="W863" s="333">
        <v>78.900000000000006</v>
      </c>
      <c r="X863" s="334">
        <v>2.3028707298983466</v>
      </c>
      <c r="Y863" s="334">
        <v>1751.2324942192749</v>
      </c>
      <c r="Z863" s="335">
        <v>138.1722437939008</v>
      </c>
    </row>
    <row r="864" spans="1:26" ht="12.75" customHeight="1" x14ac:dyDescent="0.2">
      <c r="A864" s="417"/>
      <c r="B864" s="24">
        <v>859</v>
      </c>
      <c r="C864" s="359" t="s">
        <v>772</v>
      </c>
      <c r="D864" s="24" t="s">
        <v>773</v>
      </c>
      <c r="E864" s="344">
        <v>-6.6</v>
      </c>
      <c r="F864" s="361">
        <v>1.9578000000000002E-2</v>
      </c>
      <c r="G864" s="346">
        <v>1.1778999999999999</v>
      </c>
      <c r="H864" s="365">
        <v>688.8</v>
      </c>
      <c r="I864" s="362" t="s">
        <v>810</v>
      </c>
      <c r="J864" s="362" t="s">
        <v>47</v>
      </c>
      <c r="K864" s="337">
        <v>12</v>
      </c>
      <c r="L864" s="337">
        <v>1958</v>
      </c>
      <c r="M864" s="353">
        <v>21.490997999999998</v>
      </c>
      <c r="N864" s="353">
        <v>0.99578999999999995</v>
      </c>
      <c r="O864" s="353">
        <v>1.7537020000000001</v>
      </c>
      <c r="P864" s="353">
        <v>-2.6790000000000001E-2</v>
      </c>
      <c r="Q864" s="353">
        <v>18.768295999999999</v>
      </c>
      <c r="R864" s="353">
        <v>0</v>
      </c>
      <c r="S864" s="353">
        <v>641.11</v>
      </c>
      <c r="T864" s="353">
        <v>18.768295999999999</v>
      </c>
      <c r="U864" s="353">
        <v>641.11</v>
      </c>
      <c r="V864" s="363">
        <f>T864/U864</f>
        <v>2.9274689210899846E-2</v>
      </c>
      <c r="W864" s="356">
        <v>60.167999999999999</v>
      </c>
      <c r="X864" s="357">
        <f>V864*W864</f>
        <v>1.7613995004414218</v>
      </c>
      <c r="Y864" s="357">
        <f>V864*60*1000</f>
        <v>1756.4813526539908</v>
      </c>
      <c r="Z864" s="358">
        <f>Y864*W864/1000</f>
        <v>105.68397002648531</v>
      </c>
    </row>
    <row r="865" spans="1:26" ht="12.75" customHeight="1" x14ac:dyDescent="0.2">
      <c r="A865" s="417"/>
      <c r="B865" s="24">
        <v>860</v>
      </c>
      <c r="C865" s="323" t="s">
        <v>601</v>
      </c>
      <c r="D865" s="324" t="s">
        <v>602</v>
      </c>
      <c r="E865" s="325">
        <v>-4.5999999999999996</v>
      </c>
      <c r="F865" s="326">
        <v>1.4E-2</v>
      </c>
      <c r="G865" s="336">
        <v>9.0579999999999994E-2</v>
      </c>
      <c r="H865" s="328">
        <v>632.79999999999995</v>
      </c>
      <c r="I865" s="329" t="s">
        <v>639</v>
      </c>
      <c r="J865" s="329" t="s">
        <v>604</v>
      </c>
      <c r="K865" s="330">
        <v>12</v>
      </c>
      <c r="L865" s="330"/>
      <c r="M865" s="331">
        <v>9.1000000000000014</v>
      </c>
      <c r="N865" s="331">
        <v>1.3</v>
      </c>
      <c r="O865" s="331">
        <v>0.4</v>
      </c>
      <c r="P865" s="331">
        <v>-0.5</v>
      </c>
      <c r="Q865" s="331">
        <v>1.2</v>
      </c>
      <c r="R865" s="331">
        <v>6.7</v>
      </c>
      <c r="S865" s="331">
        <v>330.16</v>
      </c>
      <c r="T865" s="331">
        <v>7.9</v>
      </c>
      <c r="U865" s="331">
        <v>269.06</v>
      </c>
      <c r="V865" s="332">
        <v>2.9361480710622168E-2</v>
      </c>
      <c r="W865" s="333">
        <v>64.7</v>
      </c>
      <c r="X865" s="334">
        <f>V865*W865</f>
        <v>1.8996878019772543</v>
      </c>
      <c r="Y865" s="334">
        <v>1761.68884263733</v>
      </c>
      <c r="Z865" s="335">
        <f>W865*Y865/1000</f>
        <v>113.98126811863526</v>
      </c>
    </row>
    <row r="866" spans="1:26" ht="12.75" customHeight="1" x14ac:dyDescent="0.2">
      <c r="A866" s="417"/>
      <c r="B866" s="330">
        <v>861</v>
      </c>
      <c r="C866" s="359" t="s">
        <v>992</v>
      </c>
      <c r="D866" s="24" t="s">
        <v>993</v>
      </c>
      <c r="E866" s="360">
        <v>-6.9</v>
      </c>
      <c r="F866" s="361">
        <v>1.9810000000000001E-2</v>
      </c>
      <c r="G866" s="346">
        <v>0.87</v>
      </c>
      <c r="H866" s="347">
        <v>697.2</v>
      </c>
      <c r="I866" s="362" t="s">
        <v>1024</v>
      </c>
      <c r="J866" s="362" t="s">
        <v>417</v>
      </c>
      <c r="K866" s="337">
        <v>5</v>
      </c>
      <c r="L866" s="337" t="s">
        <v>58</v>
      </c>
      <c r="M866" s="353">
        <f>SUM(N866:R866)</f>
        <v>8.5</v>
      </c>
      <c r="N866" s="353">
        <v>0.27089999999999997</v>
      </c>
      <c r="O866" s="353">
        <v>1.0694999999999999</v>
      </c>
      <c r="P866" s="353">
        <v>3.5099999999999999E-2</v>
      </c>
      <c r="Q866" s="353">
        <v>0</v>
      </c>
      <c r="R866" s="353">
        <v>7.1245000000000003</v>
      </c>
      <c r="S866" s="353">
        <v>241.96</v>
      </c>
      <c r="T866" s="353">
        <f>R866</f>
        <v>7.1245000000000003</v>
      </c>
      <c r="U866" s="353">
        <f>S866</f>
        <v>241.96</v>
      </c>
      <c r="V866" s="363">
        <f>T866/U866</f>
        <v>2.9444949578442719E-2</v>
      </c>
      <c r="W866" s="356">
        <v>43.9</v>
      </c>
      <c r="X866" s="357">
        <f>V866*W866</f>
        <v>1.2926332864936354</v>
      </c>
      <c r="Y866" s="357">
        <f>V866*60*1000</f>
        <v>1766.696974706563</v>
      </c>
      <c r="Z866" s="358">
        <f>Y866*W866/1000</f>
        <v>77.557997189618106</v>
      </c>
    </row>
    <row r="867" spans="1:26" ht="12.75" customHeight="1" x14ac:dyDescent="0.2">
      <c r="A867" s="417"/>
      <c r="B867" s="337">
        <v>862</v>
      </c>
      <c r="C867" s="359" t="s">
        <v>992</v>
      </c>
      <c r="D867" s="24" t="s">
        <v>993</v>
      </c>
      <c r="E867" s="360">
        <v>-6.9</v>
      </c>
      <c r="F867" s="361">
        <v>1.9810000000000001E-2</v>
      </c>
      <c r="G867" s="346">
        <v>0.87</v>
      </c>
      <c r="H867" s="347">
        <v>697.2</v>
      </c>
      <c r="I867" s="362" t="s">
        <v>1025</v>
      </c>
      <c r="J867" s="362" t="s">
        <v>417</v>
      </c>
      <c r="K867" s="337">
        <v>6</v>
      </c>
      <c r="L867" s="337" t="s">
        <v>58</v>
      </c>
      <c r="M867" s="353">
        <f>SUM(N867:R867)</f>
        <v>11.399899999999999</v>
      </c>
      <c r="N867" s="353">
        <v>0.67720000000000002</v>
      </c>
      <c r="O867" s="353">
        <v>1.1399999999999999</v>
      </c>
      <c r="P867" s="353">
        <v>-6.5299999999999997E-2</v>
      </c>
      <c r="Q867" s="353">
        <v>0</v>
      </c>
      <c r="R867" s="353">
        <v>9.6479999999999997</v>
      </c>
      <c r="S867" s="353">
        <v>326.97000000000003</v>
      </c>
      <c r="T867" s="353">
        <f>R867</f>
        <v>9.6479999999999997</v>
      </c>
      <c r="U867" s="353">
        <f>S867</f>
        <v>326.97000000000003</v>
      </c>
      <c r="V867" s="363">
        <f>T867/U867</f>
        <v>2.9507294247178639E-2</v>
      </c>
      <c r="W867" s="356">
        <v>43.9</v>
      </c>
      <c r="X867" s="357">
        <f>V867*W867</f>
        <v>1.2953702174511421</v>
      </c>
      <c r="Y867" s="357">
        <f>V867*60*1000</f>
        <v>1770.4376548307184</v>
      </c>
      <c r="Z867" s="358">
        <f>Y867*W867/1000</f>
        <v>77.722213047068536</v>
      </c>
    </row>
    <row r="868" spans="1:26" ht="12.75" customHeight="1" x14ac:dyDescent="0.2">
      <c r="A868" s="417"/>
      <c r="B868" s="24">
        <v>863</v>
      </c>
      <c r="C868" s="323" t="s">
        <v>729</v>
      </c>
      <c r="D868" s="324" t="s">
        <v>730</v>
      </c>
      <c r="E868" s="325">
        <v>-6.2</v>
      </c>
      <c r="F868" s="326">
        <v>1.8950000000000002E-2</v>
      </c>
      <c r="G868" s="327">
        <v>1.19</v>
      </c>
      <c r="H868" s="328">
        <v>677.6</v>
      </c>
      <c r="I868" s="341" t="s">
        <v>766</v>
      </c>
      <c r="J868" s="324" t="s">
        <v>47</v>
      </c>
      <c r="K868" s="324">
        <v>16</v>
      </c>
      <c r="L868" s="324">
        <v>1964</v>
      </c>
      <c r="M868" s="331">
        <v>17.98</v>
      </c>
      <c r="N868" s="331"/>
      <c r="O868" s="331"/>
      <c r="P868" s="331"/>
      <c r="Q868" s="331"/>
      <c r="R868" s="331">
        <v>17.98</v>
      </c>
      <c r="S868" s="338">
        <v>606.77</v>
      </c>
      <c r="T868" s="331">
        <v>17.98</v>
      </c>
      <c r="U868" s="338">
        <v>606.77</v>
      </c>
      <c r="V868" s="332">
        <v>2.9632315374853734E-2</v>
      </c>
      <c r="W868" s="333">
        <v>62.783999999999999</v>
      </c>
      <c r="X868" s="334">
        <v>1.8604352884948168</v>
      </c>
      <c r="Y868" s="334">
        <v>1777.938922491224</v>
      </c>
      <c r="Z868" s="335">
        <v>111.62611730968901</v>
      </c>
    </row>
    <row r="869" spans="1:26" ht="12.75" customHeight="1" x14ac:dyDescent="0.2">
      <c r="A869" s="417"/>
      <c r="B869" s="24">
        <v>864</v>
      </c>
      <c r="C869" s="323" t="s">
        <v>685</v>
      </c>
      <c r="D869" s="324" t="s">
        <v>686</v>
      </c>
      <c r="E869" s="338">
        <v>-5.2</v>
      </c>
      <c r="F869" s="340">
        <v>1.9012000000000001E-2</v>
      </c>
      <c r="G869" s="336">
        <v>1.45688956</v>
      </c>
      <c r="H869" s="339">
        <v>649.6</v>
      </c>
      <c r="I869" s="329" t="s">
        <v>675</v>
      </c>
      <c r="J869" s="329" t="s">
        <v>417</v>
      </c>
      <c r="K869" s="330">
        <v>5</v>
      </c>
      <c r="L869" s="330">
        <v>1890</v>
      </c>
      <c r="M869" s="331">
        <v>11.332000000000001</v>
      </c>
      <c r="N869" s="331">
        <v>0.19267799999999999</v>
      </c>
      <c r="O869" s="331">
        <v>1.15663</v>
      </c>
      <c r="P869" s="331">
        <v>0</v>
      </c>
      <c r="Q869" s="331">
        <v>0</v>
      </c>
      <c r="R869" s="331">
        <v>9.9826920000000001</v>
      </c>
      <c r="S869" s="331">
        <v>336.82000000000005</v>
      </c>
      <c r="T869" s="325">
        <v>5.3576724447479362</v>
      </c>
      <c r="U869" s="331">
        <v>180.77</v>
      </c>
      <c r="V869" s="332">
        <v>2.9638061872810401E-2</v>
      </c>
      <c r="W869" s="333">
        <v>76.63</v>
      </c>
      <c r="X869" s="334">
        <v>2.2711646813134609</v>
      </c>
      <c r="Y869" s="334">
        <v>1778.283712368624</v>
      </c>
      <c r="Z869" s="335">
        <v>136.26988087880767</v>
      </c>
    </row>
    <row r="870" spans="1:26" ht="12.75" customHeight="1" x14ac:dyDescent="0.2">
      <c r="A870" s="417"/>
      <c r="B870" s="330">
        <v>865</v>
      </c>
      <c r="C870" s="323" t="s">
        <v>279</v>
      </c>
      <c r="D870" s="324" t="s">
        <v>280</v>
      </c>
      <c r="E870" s="338">
        <v>-5.4</v>
      </c>
      <c r="F870" s="340">
        <v>2.9665109186287664E-2</v>
      </c>
      <c r="G870" s="324">
        <v>1.69</v>
      </c>
      <c r="H870" s="339">
        <v>655.20000000000005</v>
      </c>
      <c r="I870" s="341" t="s">
        <v>321</v>
      </c>
      <c r="J870" s="341" t="s">
        <v>303</v>
      </c>
      <c r="K870" s="341">
        <v>5</v>
      </c>
      <c r="L870" s="330">
        <v>1924</v>
      </c>
      <c r="M870" s="338">
        <v>7.5679999999999996</v>
      </c>
      <c r="N870" s="338">
        <v>0.27305299999999999</v>
      </c>
      <c r="O870" s="338">
        <v>0</v>
      </c>
      <c r="P870" s="331">
        <v>0</v>
      </c>
      <c r="Q870" s="338">
        <v>0</v>
      </c>
      <c r="R870" s="338">
        <v>7.2949469999999996</v>
      </c>
      <c r="S870" s="338">
        <v>245.91</v>
      </c>
      <c r="T870" s="338">
        <v>7.2949469999999996</v>
      </c>
      <c r="U870" s="338">
        <v>245.91</v>
      </c>
      <c r="V870" s="332">
        <v>2.9665109186287664E-2</v>
      </c>
      <c r="W870" s="339">
        <v>56.898000000000003</v>
      </c>
      <c r="X870" s="339">
        <v>1.69</v>
      </c>
      <c r="Y870" s="334">
        <v>1779.9065511772599</v>
      </c>
      <c r="Z870" s="335">
        <v>101.27312294888374</v>
      </c>
    </row>
    <row r="871" spans="1:26" ht="12.75" customHeight="1" x14ac:dyDescent="0.2">
      <c r="A871" s="417"/>
      <c r="B871" s="337">
        <v>866</v>
      </c>
      <c r="C871" s="323" t="s">
        <v>687</v>
      </c>
      <c r="D871" s="324" t="s">
        <v>688</v>
      </c>
      <c r="E871" s="325">
        <v>-6.6</v>
      </c>
      <c r="F871" s="326">
        <v>1.7299999999999999E-2</v>
      </c>
      <c r="G871" s="336">
        <v>1.1383399999999999</v>
      </c>
      <c r="H871" s="328">
        <v>688.80000000000007</v>
      </c>
      <c r="I871" s="329" t="s">
        <v>722</v>
      </c>
      <c r="J871" s="329" t="s">
        <v>47</v>
      </c>
      <c r="K871" s="330">
        <v>9</v>
      </c>
      <c r="L871" s="330" t="s">
        <v>58</v>
      </c>
      <c r="M871" s="331">
        <v>17.140999999999998</v>
      </c>
      <c r="N871" s="331">
        <v>0.81599999999999995</v>
      </c>
      <c r="O871" s="331">
        <v>1.008</v>
      </c>
      <c r="P871" s="331">
        <v>0</v>
      </c>
      <c r="Q871" s="331">
        <v>0</v>
      </c>
      <c r="R871" s="331">
        <v>15.317</v>
      </c>
      <c r="S871" s="331">
        <v>515.76</v>
      </c>
      <c r="T871" s="331">
        <v>15.317</v>
      </c>
      <c r="U871" s="331">
        <v>515.76</v>
      </c>
      <c r="V871" s="332">
        <v>2.9697921513882428E-2</v>
      </c>
      <c r="W871" s="333">
        <v>65.8</v>
      </c>
      <c r="X871" s="334">
        <v>1.9541232356134637</v>
      </c>
      <c r="Y871" s="334">
        <v>1781.8752908329457</v>
      </c>
      <c r="Z871" s="335">
        <v>117.24739413680783</v>
      </c>
    </row>
    <row r="872" spans="1:26" ht="12.75" customHeight="1" x14ac:dyDescent="0.2">
      <c r="A872" s="417"/>
      <c r="B872" s="24">
        <v>867</v>
      </c>
      <c r="C872" s="323" t="s">
        <v>685</v>
      </c>
      <c r="D872" s="324" t="s">
        <v>686</v>
      </c>
      <c r="E872" s="338">
        <v>-5.2</v>
      </c>
      <c r="F872" s="340">
        <v>1.9012000000000001E-2</v>
      </c>
      <c r="G872" s="336">
        <v>1.45688956</v>
      </c>
      <c r="H872" s="339">
        <v>649.6</v>
      </c>
      <c r="I872" s="329" t="s">
        <v>676</v>
      </c>
      <c r="J872" s="329" t="s">
        <v>417</v>
      </c>
      <c r="K872" s="330">
        <v>4</v>
      </c>
      <c r="L872" s="330">
        <v>1938</v>
      </c>
      <c r="M872" s="331">
        <v>6.2960000000000003</v>
      </c>
      <c r="N872" s="331">
        <v>0.230877</v>
      </c>
      <c r="O872" s="331">
        <v>0.81390200000000001</v>
      </c>
      <c r="P872" s="331">
        <v>0</v>
      </c>
      <c r="Q872" s="331">
        <v>0</v>
      </c>
      <c r="R872" s="331">
        <v>5.2512210000000001</v>
      </c>
      <c r="S872" s="331">
        <v>176.22</v>
      </c>
      <c r="T872" s="325">
        <v>2.3919845061287028</v>
      </c>
      <c r="U872" s="331">
        <v>80.27</v>
      </c>
      <c r="V872" s="332">
        <v>2.9799233912155262E-2</v>
      </c>
      <c r="W872" s="333">
        <v>76.63</v>
      </c>
      <c r="X872" s="334">
        <v>2.2835152946884576</v>
      </c>
      <c r="Y872" s="334">
        <v>1787.9540347293157</v>
      </c>
      <c r="Z872" s="335">
        <v>137.01091768130743</v>
      </c>
    </row>
    <row r="873" spans="1:26" ht="12.75" customHeight="1" x14ac:dyDescent="0.2">
      <c r="A873" s="417"/>
      <c r="B873" s="24">
        <v>868</v>
      </c>
      <c r="C873" s="359" t="s">
        <v>950</v>
      </c>
      <c r="D873" s="24" t="s">
        <v>951</v>
      </c>
      <c r="E873" s="360">
        <v>-6.1</v>
      </c>
      <c r="F873" s="361">
        <v>1.9765580000000001E-2</v>
      </c>
      <c r="G873" s="346">
        <f>F873*W873</f>
        <v>1.5041606379999999</v>
      </c>
      <c r="H873" s="347">
        <v>674.8</v>
      </c>
      <c r="I873" s="362" t="s">
        <v>983</v>
      </c>
      <c r="J873" s="362" t="s">
        <v>47</v>
      </c>
      <c r="K873" s="337">
        <v>13</v>
      </c>
      <c r="L873" s="337">
        <v>1960</v>
      </c>
      <c r="M873" s="353">
        <v>15.7</v>
      </c>
      <c r="N873" s="353">
        <v>0</v>
      </c>
      <c r="O873" s="353">
        <v>0</v>
      </c>
      <c r="P873" s="353">
        <v>0</v>
      </c>
      <c r="Q873" s="353">
        <v>0</v>
      </c>
      <c r="R873" s="353">
        <v>15.7</v>
      </c>
      <c r="S873" s="353">
        <v>526.47</v>
      </c>
      <c r="T873" s="353">
        <v>15.7</v>
      </c>
      <c r="U873" s="353">
        <v>526.47</v>
      </c>
      <c r="V873" s="363">
        <f>T873/U873</f>
        <v>2.9821262370125549E-2</v>
      </c>
      <c r="W873" s="356">
        <v>76.099999999999994</v>
      </c>
      <c r="X873" s="357">
        <f>V873*W873</f>
        <v>2.2693980663665543</v>
      </c>
      <c r="Y873" s="357">
        <f>V873*60*1000</f>
        <v>1789.2757422075329</v>
      </c>
      <c r="Z873" s="358">
        <f>Y873*W873/1000</f>
        <v>136.16388398199325</v>
      </c>
    </row>
    <row r="874" spans="1:26" ht="12.75" customHeight="1" x14ac:dyDescent="0.2">
      <c r="A874" s="417"/>
      <c r="B874" s="330">
        <v>869</v>
      </c>
      <c r="C874" s="323" t="s">
        <v>685</v>
      </c>
      <c r="D874" s="324" t="s">
        <v>686</v>
      </c>
      <c r="E874" s="338">
        <v>-5.2</v>
      </c>
      <c r="F874" s="340">
        <v>1.9012000000000001E-2</v>
      </c>
      <c r="G874" s="336">
        <v>1.45688956</v>
      </c>
      <c r="H874" s="339">
        <v>649.6</v>
      </c>
      <c r="I874" s="329" t="s">
        <v>677</v>
      </c>
      <c r="J874" s="329" t="s">
        <v>417</v>
      </c>
      <c r="K874" s="330">
        <v>12</v>
      </c>
      <c r="L874" s="330">
        <v>1977</v>
      </c>
      <c r="M874" s="331">
        <v>20.521999999999998</v>
      </c>
      <c r="N874" s="331">
        <v>0.29911500000000002</v>
      </c>
      <c r="O874" s="331">
        <v>1.92</v>
      </c>
      <c r="P874" s="331">
        <v>0</v>
      </c>
      <c r="Q874" s="331">
        <v>0</v>
      </c>
      <c r="R874" s="331">
        <v>18.302884999999996</v>
      </c>
      <c r="S874" s="331">
        <v>611.77</v>
      </c>
      <c r="T874" s="325">
        <v>18.302884999999996</v>
      </c>
      <c r="U874" s="331">
        <v>611.77</v>
      </c>
      <c r="V874" s="332">
        <v>2.9917918498782219E-2</v>
      </c>
      <c r="W874" s="333">
        <v>76.63</v>
      </c>
      <c r="X874" s="334">
        <v>2.2926100945616814</v>
      </c>
      <c r="Y874" s="334">
        <v>1795.075109926933</v>
      </c>
      <c r="Z874" s="335">
        <v>137.55660567370086</v>
      </c>
    </row>
    <row r="875" spans="1:26" ht="12.75" customHeight="1" x14ac:dyDescent="0.2">
      <c r="A875" s="417"/>
      <c r="B875" s="337">
        <v>870</v>
      </c>
      <c r="C875" s="359" t="s">
        <v>772</v>
      </c>
      <c r="D875" s="24" t="s">
        <v>773</v>
      </c>
      <c r="E875" s="344">
        <v>-6.6</v>
      </c>
      <c r="F875" s="361">
        <v>1.9578000000000002E-2</v>
      </c>
      <c r="G875" s="346">
        <v>1.1778999999999999</v>
      </c>
      <c r="H875" s="365">
        <v>688.8</v>
      </c>
      <c r="I875" s="362" t="s">
        <v>811</v>
      </c>
      <c r="J875" s="362" t="s">
        <v>47</v>
      </c>
      <c r="K875" s="337">
        <v>9</v>
      </c>
      <c r="L875" s="337">
        <v>1953</v>
      </c>
      <c r="M875" s="353">
        <v>14.208002</v>
      </c>
      <c r="N875" s="353">
        <v>0.10482</v>
      </c>
      <c r="O875" s="353">
        <v>5.3864000000000002E-2</v>
      </c>
      <c r="P875" s="353">
        <v>4.8179E-2</v>
      </c>
      <c r="Q875" s="353">
        <v>14.001139</v>
      </c>
      <c r="R875" s="353">
        <v>0</v>
      </c>
      <c r="S875" s="353">
        <v>467.4</v>
      </c>
      <c r="T875" s="353">
        <v>14.001139</v>
      </c>
      <c r="U875" s="353">
        <v>467.4</v>
      </c>
      <c r="V875" s="363">
        <f>T875/U875</f>
        <v>2.9955367993153618E-2</v>
      </c>
      <c r="W875" s="356">
        <v>60.167999999999999</v>
      </c>
      <c r="X875" s="357">
        <f>V875*W875</f>
        <v>1.8023545814120669</v>
      </c>
      <c r="Y875" s="357">
        <f>V875*60*1000</f>
        <v>1797.3220795892171</v>
      </c>
      <c r="Z875" s="358">
        <f>Y875*W875/1000</f>
        <v>108.14127488472401</v>
      </c>
    </row>
    <row r="876" spans="1:26" ht="12.75" customHeight="1" x14ac:dyDescent="0.2">
      <c r="A876" s="417"/>
      <c r="B876" s="24">
        <v>871</v>
      </c>
      <c r="C876" s="323" t="s">
        <v>685</v>
      </c>
      <c r="D876" s="324" t="s">
        <v>686</v>
      </c>
      <c r="E876" s="338">
        <v>-5.2</v>
      </c>
      <c r="F876" s="340">
        <v>1.9012000000000001E-2</v>
      </c>
      <c r="G876" s="336">
        <v>1.45688956</v>
      </c>
      <c r="H876" s="339">
        <v>649.6</v>
      </c>
      <c r="I876" s="329" t="s">
        <v>678</v>
      </c>
      <c r="J876" s="329" t="s">
        <v>417</v>
      </c>
      <c r="K876" s="330">
        <v>7</v>
      </c>
      <c r="L876" s="330">
        <v>1928</v>
      </c>
      <c r="M876" s="331">
        <v>6.0789999999999997</v>
      </c>
      <c r="N876" s="331">
        <v>0.80794200000000005</v>
      </c>
      <c r="O876" s="331">
        <v>7.5792999999999999E-2</v>
      </c>
      <c r="P876" s="331">
        <v>0</v>
      </c>
      <c r="Q876" s="331">
        <v>0.93514900000000001</v>
      </c>
      <c r="R876" s="331">
        <v>5.195265</v>
      </c>
      <c r="S876" s="331">
        <v>195.07</v>
      </c>
      <c r="T876" s="325">
        <v>5.0709109999999997</v>
      </c>
      <c r="U876" s="331">
        <v>169.13</v>
      </c>
      <c r="V876" s="332">
        <v>2.9982327203925973E-2</v>
      </c>
      <c r="W876" s="333">
        <v>76.63</v>
      </c>
      <c r="X876" s="334">
        <v>2.2975457336368472</v>
      </c>
      <c r="Y876" s="334">
        <v>1798.9396322355585</v>
      </c>
      <c r="Z876" s="335">
        <v>137.85274401821084</v>
      </c>
    </row>
    <row r="877" spans="1:26" ht="12.75" customHeight="1" x14ac:dyDescent="0.2">
      <c r="A877" s="417"/>
      <c r="B877" s="24">
        <v>872</v>
      </c>
      <c r="C877" s="359" t="s">
        <v>772</v>
      </c>
      <c r="D877" s="24" t="s">
        <v>773</v>
      </c>
      <c r="E877" s="344">
        <v>-6.6</v>
      </c>
      <c r="F877" s="361">
        <v>1.9578000000000002E-2</v>
      </c>
      <c r="G877" s="346">
        <v>1.1778999999999999</v>
      </c>
      <c r="H877" s="365">
        <v>688.8</v>
      </c>
      <c r="I877" s="362" t="s">
        <v>812</v>
      </c>
      <c r="J877" s="362" t="s">
        <v>47</v>
      </c>
      <c r="K877" s="337">
        <v>10</v>
      </c>
      <c r="L877" s="337">
        <v>1958</v>
      </c>
      <c r="M877" s="353">
        <v>17.536999000000002</v>
      </c>
      <c r="N877" s="353">
        <v>0.41927999999999999</v>
      </c>
      <c r="O877" s="353">
        <v>1.480448</v>
      </c>
      <c r="P877" s="353">
        <v>-0.113279</v>
      </c>
      <c r="Q877" s="353">
        <v>15.75055</v>
      </c>
      <c r="R877" s="353">
        <v>0</v>
      </c>
      <c r="S877" s="353">
        <v>525.29999999999995</v>
      </c>
      <c r="T877" s="353">
        <v>15.75055</v>
      </c>
      <c r="U877" s="353">
        <v>525.29999999999995</v>
      </c>
      <c r="V877" s="363">
        <f>T877/U877</f>
        <v>2.9983913953931091E-2</v>
      </c>
      <c r="W877" s="356">
        <v>60.167999999999999</v>
      </c>
      <c r="X877" s="357">
        <f>V877*W877</f>
        <v>1.8040721347801258</v>
      </c>
      <c r="Y877" s="357">
        <f>V877*60*1000</f>
        <v>1799.0348372358656</v>
      </c>
      <c r="Z877" s="358">
        <f>Y877*W877/1000</f>
        <v>108.24432808680756</v>
      </c>
    </row>
    <row r="878" spans="1:26" ht="12.75" customHeight="1" x14ac:dyDescent="0.2">
      <c r="A878" s="417"/>
      <c r="B878" s="330">
        <v>873</v>
      </c>
      <c r="C878" s="323" t="s">
        <v>729</v>
      </c>
      <c r="D878" s="324" t="s">
        <v>730</v>
      </c>
      <c r="E878" s="325">
        <v>-6.2</v>
      </c>
      <c r="F878" s="326">
        <v>1.8950000000000002E-2</v>
      </c>
      <c r="G878" s="327">
        <v>1.19</v>
      </c>
      <c r="H878" s="328">
        <v>677.6</v>
      </c>
      <c r="I878" s="341" t="s">
        <v>767</v>
      </c>
      <c r="J878" s="324" t="s">
        <v>47</v>
      </c>
      <c r="K878" s="324">
        <v>24</v>
      </c>
      <c r="L878" s="324">
        <v>1960</v>
      </c>
      <c r="M878" s="331">
        <v>27.45</v>
      </c>
      <c r="N878" s="331"/>
      <c r="O878" s="331"/>
      <c r="P878" s="331"/>
      <c r="Q878" s="331"/>
      <c r="R878" s="331">
        <v>27.45</v>
      </c>
      <c r="S878" s="338">
        <v>914.41</v>
      </c>
      <c r="T878" s="331">
        <v>27.45</v>
      </c>
      <c r="U878" s="338">
        <v>914.41</v>
      </c>
      <c r="V878" s="332">
        <v>3.0019356743692653E-2</v>
      </c>
      <c r="W878" s="333">
        <v>62.783999999999999</v>
      </c>
      <c r="X878" s="334">
        <v>1.8847352937959996</v>
      </c>
      <c r="Y878" s="334">
        <v>1801.1614046215591</v>
      </c>
      <c r="Z878" s="335">
        <v>113.08411762775997</v>
      </c>
    </row>
    <row r="879" spans="1:26" ht="12.75" customHeight="1" x14ac:dyDescent="0.2">
      <c r="A879" s="417"/>
      <c r="B879" s="337">
        <v>874</v>
      </c>
      <c r="C879" s="359" t="s">
        <v>1080</v>
      </c>
      <c r="D879" s="24" t="s">
        <v>1081</v>
      </c>
      <c r="E879" s="360">
        <v>-5.4</v>
      </c>
      <c r="F879" s="361">
        <v>1.6788000000000001E-2</v>
      </c>
      <c r="G879" s="346">
        <f>F879*W879</f>
        <v>1.323011916</v>
      </c>
      <c r="H879" s="347">
        <v>655.20000000000005</v>
      </c>
      <c r="I879" s="366" t="s">
        <v>1118</v>
      </c>
      <c r="J879" s="362" t="s">
        <v>47</v>
      </c>
      <c r="K879" s="367">
        <v>41</v>
      </c>
      <c r="L879" s="337">
        <v>1964</v>
      </c>
      <c r="M879" s="353">
        <f>N879+O879+P879+Q879+R879</f>
        <v>28.130473000000002</v>
      </c>
      <c r="N879" s="368">
        <v>2.1456569999999999</v>
      </c>
      <c r="O879" s="368">
        <v>0</v>
      </c>
      <c r="P879" s="368">
        <v>3.3366E-2</v>
      </c>
      <c r="Q879" s="353">
        <v>0</v>
      </c>
      <c r="R879" s="368">
        <v>25.951450000000001</v>
      </c>
      <c r="S879" s="368">
        <v>1215.6300000000001</v>
      </c>
      <c r="T879" s="368">
        <v>25.951450000000001</v>
      </c>
      <c r="U879" s="368">
        <v>863.98</v>
      </c>
      <c r="V879" s="363">
        <f>T879/U879</f>
        <v>3.0037095766105696E-2</v>
      </c>
      <c r="W879" s="356">
        <v>78.807000000000002</v>
      </c>
      <c r="X879" s="357">
        <f>V879*W879</f>
        <v>2.3671334060394917</v>
      </c>
      <c r="Y879" s="357">
        <f>V879*60*1000</f>
        <v>1802.2257459663417</v>
      </c>
      <c r="Z879" s="358">
        <f>Y879*W879/1000</f>
        <v>142.0280043623695</v>
      </c>
    </row>
    <row r="880" spans="1:26" ht="12.75" customHeight="1" x14ac:dyDescent="0.2">
      <c r="A880" s="417"/>
      <c r="B880" s="24">
        <v>875</v>
      </c>
      <c r="C880" s="323" t="s">
        <v>729</v>
      </c>
      <c r="D880" s="324" t="s">
        <v>730</v>
      </c>
      <c r="E880" s="325">
        <v>-6.2</v>
      </c>
      <c r="F880" s="326">
        <v>1.8950000000000002E-2</v>
      </c>
      <c r="G880" s="327">
        <v>1.19</v>
      </c>
      <c r="H880" s="328">
        <v>677.6</v>
      </c>
      <c r="I880" s="341" t="s">
        <v>770</v>
      </c>
      <c r="J880" s="324" t="s">
        <v>47</v>
      </c>
      <c r="K880" s="324">
        <v>6</v>
      </c>
      <c r="L880" s="324">
        <v>1962</v>
      </c>
      <c r="M880" s="331">
        <v>9.39</v>
      </c>
      <c r="N880" s="331"/>
      <c r="O880" s="331"/>
      <c r="P880" s="331"/>
      <c r="Q880" s="331"/>
      <c r="R880" s="331">
        <v>9.39</v>
      </c>
      <c r="S880" s="338">
        <v>248.28</v>
      </c>
      <c r="T880" s="331">
        <v>9.39</v>
      </c>
      <c r="U880" s="338">
        <v>312.16000000000003</v>
      </c>
      <c r="V880" s="332">
        <v>3.0080727831881086E-2</v>
      </c>
      <c r="W880" s="333">
        <v>62.783999999999999</v>
      </c>
      <c r="X880" s="334">
        <v>1.8885884161968221</v>
      </c>
      <c r="Y880" s="334">
        <v>1804.8436699128652</v>
      </c>
      <c r="Z880" s="335">
        <v>113.31530497180933</v>
      </c>
    </row>
    <row r="881" spans="1:26" ht="12.75" customHeight="1" x14ac:dyDescent="0.2">
      <c r="A881" s="417"/>
      <c r="B881" s="24">
        <v>876</v>
      </c>
      <c r="C881" s="359" t="s">
        <v>1080</v>
      </c>
      <c r="D881" s="24" t="s">
        <v>1081</v>
      </c>
      <c r="E881" s="360">
        <v>-5.4</v>
      </c>
      <c r="F881" s="361">
        <v>1.6788000000000001E-2</v>
      </c>
      <c r="G881" s="346">
        <f>F881*W881</f>
        <v>1.323011916</v>
      </c>
      <c r="H881" s="347">
        <v>655.20000000000005</v>
      </c>
      <c r="I881" s="366" t="s">
        <v>1119</v>
      </c>
      <c r="J881" s="362" t="s">
        <v>47</v>
      </c>
      <c r="K881" s="367">
        <v>8</v>
      </c>
      <c r="L881" s="337">
        <v>1972</v>
      </c>
      <c r="M881" s="353">
        <f>N881+O881+P881+Q881+R881</f>
        <v>14.355998999999999</v>
      </c>
      <c r="N881" s="368">
        <v>0.36149599999999998</v>
      </c>
      <c r="O881" s="368">
        <v>0.66047800000000001</v>
      </c>
      <c r="P881" s="368">
        <v>0</v>
      </c>
      <c r="Q881" s="353">
        <v>0</v>
      </c>
      <c r="R881" s="368">
        <v>13.334024999999999</v>
      </c>
      <c r="S881" s="368">
        <v>443.18</v>
      </c>
      <c r="T881" s="368">
        <v>13.334024999999999</v>
      </c>
      <c r="U881" s="368">
        <v>443.18</v>
      </c>
      <c r="V881" s="363">
        <f>T881/U881</f>
        <v>3.0087154203709551E-2</v>
      </c>
      <c r="W881" s="356">
        <v>78.807000000000002</v>
      </c>
      <c r="X881" s="357">
        <f>V881*W881</f>
        <v>2.3710783613317385</v>
      </c>
      <c r="Y881" s="357">
        <f>V881*60*1000</f>
        <v>1805.229252222573</v>
      </c>
      <c r="Z881" s="358">
        <f>Y881*W881/1000</f>
        <v>142.26470167990431</v>
      </c>
    </row>
    <row r="882" spans="1:26" ht="12.75" customHeight="1" x14ac:dyDescent="0.2">
      <c r="A882" s="417"/>
      <c r="B882" s="330">
        <v>877</v>
      </c>
      <c r="C882" s="371" t="s">
        <v>813</v>
      </c>
      <c r="D882" s="24" t="s">
        <v>814</v>
      </c>
      <c r="E882" s="344">
        <v>-6.5</v>
      </c>
      <c r="F882" s="361">
        <v>2.14617E-2</v>
      </c>
      <c r="G882" s="346">
        <v>1.27</v>
      </c>
      <c r="H882" s="365">
        <v>686</v>
      </c>
      <c r="I882" s="372" t="s">
        <v>837</v>
      </c>
      <c r="J882" s="362" t="s">
        <v>47</v>
      </c>
      <c r="K882" s="373">
        <v>6</v>
      </c>
      <c r="L882" s="373" t="s">
        <v>838</v>
      </c>
      <c r="M882" s="353">
        <f>SUM(N882+O882+P882+Q882+R882)</f>
        <v>9.82</v>
      </c>
      <c r="N882" s="353">
        <v>0.4</v>
      </c>
      <c r="O882" s="353">
        <v>1.9</v>
      </c>
      <c r="P882" s="353">
        <v>-0.08</v>
      </c>
      <c r="Q882" s="353"/>
      <c r="R882" s="353">
        <v>7.6</v>
      </c>
      <c r="S882" s="374">
        <v>252.5</v>
      </c>
      <c r="T882" s="353">
        <v>7.6</v>
      </c>
      <c r="U882" s="374">
        <v>252.5</v>
      </c>
      <c r="V882" s="363">
        <f>T882/U882</f>
        <v>3.0099009900990098E-2</v>
      </c>
      <c r="W882" s="356">
        <v>59.405000000000001</v>
      </c>
      <c r="X882" s="357">
        <f>V882*W882</f>
        <v>1.7880316831683167</v>
      </c>
      <c r="Y882" s="357">
        <f>V882*60*1000</f>
        <v>1805.9405940594058</v>
      </c>
      <c r="Z882" s="358">
        <f>Y882*W882/1000</f>
        <v>107.281900990099</v>
      </c>
    </row>
    <row r="883" spans="1:26" ht="12.75" customHeight="1" x14ac:dyDescent="0.2">
      <c r="A883" s="417"/>
      <c r="B883" s="337">
        <v>878</v>
      </c>
      <c r="C883" s="359" t="s">
        <v>950</v>
      </c>
      <c r="D883" s="24" t="s">
        <v>951</v>
      </c>
      <c r="E883" s="360">
        <v>-6.1</v>
      </c>
      <c r="F883" s="361">
        <v>1.9765580000000001E-2</v>
      </c>
      <c r="G883" s="346">
        <f>F883*W883</f>
        <v>1.5041606379999999</v>
      </c>
      <c r="H883" s="347">
        <v>674.8</v>
      </c>
      <c r="I883" s="362" t="s">
        <v>984</v>
      </c>
      <c r="J883" s="362" t="s">
        <v>47</v>
      </c>
      <c r="K883" s="337">
        <v>8</v>
      </c>
      <c r="L883" s="337">
        <v>1955</v>
      </c>
      <c r="M883" s="353">
        <v>14.5</v>
      </c>
      <c r="N883" s="353">
        <v>0.89</v>
      </c>
      <c r="O883" s="353">
        <v>2.16</v>
      </c>
      <c r="P883" s="353">
        <v>-0.28000000000000003</v>
      </c>
      <c r="Q883" s="353">
        <v>0</v>
      </c>
      <c r="R883" s="353">
        <v>11.72</v>
      </c>
      <c r="S883" s="353">
        <v>390.37</v>
      </c>
      <c r="T883" s="353">
        <v>11.75</v>
      </c>
      <c r="U883" s="353">
        <v>390.37</v>
      </c>
      <c r="V883" s="363">
        <f>T883/U883</f>
        <v>3.0099649050900429E-2</v>
      </c>
      <c r="W883" s="356">
        <v>76.099999999999994</v>
      </c>
      <c r="X883" s="357">
        <f>V883*W883</f>
        <v>2.2905832927735226</v>
      </c>
      <c r="Y883" s="357">
        <f>V883*60*1000</f>
        <v>1805.9789430540256</v>
      </c>
      <c r="Z883" s="358">
        <f>Y883*W883/1000</f>
        <v>137.43499756641134</v>
      </c>
    </row>
    <row r="884" spans="1:26" ht="12.75" customHeight="1" x14ac:dyDescent="0.2">
      <c r="A884" s="417"/>
      <c r="B884" s="24">
        <v>879</v>
      </c>
      <c r="C884" s="359" t="s">
        <v>992</v>
      </c>
      <c r="D884" s="24" t="s">
        <v>993</v>
      </c>
      <c r="E884" s="360">
        <v>-6.9</v>
      </c>
      <c r="F884" s="361">
        <v>1.9810000000000001E-2</v>
      </c>
      <c r="G884" s="346">
        <v>0.87</v>
      </c>
      <c r="H884" s="347">
        <v>697.2</v>
      </c>
      <c r="I884" s="362" t="s">
        <v>1026</v>
      </c>
      <c r="J884" s="362" t="s">
        <v>417</v>
      </c>
      <c r="K884" s="337">
        <v>4</v>
      </c>
      <c r="L884" s="337" t="s">
        <v>58</v>
      </c>
      <c r="M884" s="353">
        <f>SUM(N884:R884)</f>
        <v>7.98</v>
      </c>
      <c r="N884" s="353">
        <v>0.37930000000000003</v>
      </c>
      <c r="O884" s="353">
        <v>0.80700000000000005</v>
      </c>
      <c r="P884" s="353">
        <v>-0.12429999999999999</v>
      </c>
      <c r="Q884" s="353">
        <v>0</v>
      </c>
      <c r="R884" s="353">
        <v>6.9180000000000001</v>
      </c>
      <c r="S884" s="353">
        <v>228.92</v>
      </c>
      <c r="T884" s="353">
        <f>R884</f>
        <v>6.9180000000000001</v>
      </c>
      <c r="U884" s="353">
        <f>S884</f>
        <v>228.92</v>
      </c>
      <c r="V884" s="363">
        <f>T884/U884</f>
        <v>3.0220164249519486E-2</v>
      </c>
      <c r="W884" s="356">
        <v>43.9</v>
      </c>
      <c r="X884" s="357">
        <f>V884*W884</f>
        <v>1.3266652105539054</v>
      </c>
      <c r="Y884" s="357">
        <f>V884*60*1000</f>
        <v>1813.2098549711691</v>
      </c>
      <c r="Z884" s="358">
        <f>Y884*W884/1000</f>
        <v>79.599912633234311</v>
      </c>
    </row>
    <row r="885" spans="1:26" ht="12.75" customHeight="1" x14ac:dyDescent="0.2">
      <c r="A885" s="417"/>
      <c r="B885" s="24">
        <v>880</v>
      </c>
      <c r="C885" s="359" t="s">
        <v>950</v>
      </c>
      <c r="D885" s="24" t="s">
        <v>951</v>
      </c>
      <c r="E885" s="360">
        <v>-6.1</v>
      </c>
      <c r="F885" s="361">
        <v>1.9765580000000001E-2</v>
      </c>
      <c r="G885" s="346">
        <f>F885*W885</f>
        <v>1.5041606379999999</v>
      </c>
      <c r="H885" s="347">
        <v>674.8</v>
      </c>
      <c r="I885" s="362" t="s">
        <v>985</v>
      </c>
      <c r="J885" s="362" t="s">
        <v>47</v>
      </c>
      <c r="K885" s="337">
        <v>7</v>
      </c>
      <c r="L885" s="337">
        <v>1986</v>
      </c>
      <c r="M885" s="353">
        <v>13.17</v>
      </c>
      <c r="N885" s="353">
        <v>0.35</v>
      </c>
      <c r="O885" s="353">
        <v>1.47</v>
      </c>
      <c r="P885" s="353">
        <v>-0.09</v>
      </c>
      <c r="Q885" s="353">
        <v>0</v>
      </c>
      <c r="R885" s="353">
        <v>11.44</v>
      </c>
      <c r="S885" s="353">
        <v>378.43</v>
      </c>
      <c r="T885" s="353">
        <v>11.44</v>
      </c>
      <c r="U885" s="353">
        <v>378.43</v>
      </c>
      <c r="V885" s="363">
        <f>T885/U885</f>
        <v>3.0230161456544141E-2</v>
      </c>
      <c r="W885" s="356">
        <v>76.099999999999994</v>
      </c>
      <c r="X885" s="357">
        <f>V885*W885</f>
        <v>2.3005152868430088</v>
      </c>
      <c r="Y885" s="357">
        <f>V885*60*1000</f>
        <v>1813.8096873926486</v>
      </c>
      <c r="Z885" s="358">
        <f>Y885*W885/1000</f>
        <v>138.03091721058055</v>
      </c>
    </row>
    <row r="886" spans="1:26" ht="12.75" customHeight="1" x14ac:dyDescent="0.2">
      <c r="A886" s="417"/>
      <c r="B886" s="330">
        <v>881</v>
      </c>
      <c r="C886" s="323" t="s">
        <v>601</v>
      </c>
      <c r="D886" s="324" t="s">
        <v>602</v>
      </c>
      <c r="E886" s="325">
        <v>-4.5999999999999996</v>
      </c>
      <c r="F886" s="326">
        <v>1.4E-2</v>
      </c>
      <c r="G886" s="336">
        <v>9.0579999999999994E-2</v>
      </c>
      <c r="H886" s="328">
        <v>632.79999999999995</v>
      </c>
      <c r="I886" s="329" t="s">
        <v>638</v>
      </c>
      <c r="J886" s="329" t="s">
        <v>625</v>
      </c>
      <c r="K886" s="330">
        <v>7</v>
      </c>
      <c r="L886" s="330"/>
      <c r="M886" s="331">
        <v>12.389999999999999</v>
      </c>
      <c r="N886" s="331">
        <v>0.5</v>
      </c>
      <c r="O886" s="331">
        <v>0.09</v>
      </c>
      <c r="P886" s="331">
        <v>-0.3</v>
      </c>
      <c r="Q886" s="331">
        <v>0</v>
      </c>
      <c r="R886" s="331">
        <v>12.1</v>
      </c>
      <c r="S886" s="331">
        <v>400.03</v>
      </c>
      <c r="T886" s="331">
        <v>12.1</v>
      </c>
      <c r="U886" s="331">
        <v>400.03</v>
      </c>
      <c r="V886" s="332">
        <v>3.0247731420143489E-2</v>
      </c>
      <c r="W886" s="333">
        <v>64.7</v>
      </c>
      <c r="X886" s="334">
        <f>V886*W886</f>
        <v>1.9570282228832838</v>
      </c>
      <c r="Y886" s="334">
        <v>1814.8638852086094</v>
      </c>
      <c r="Z886" s="335">
        <f>W886*Y886/1000</f>
        <v>117.42169337299703</v>
      </c>
    </row>
    <row r="887" spans="1:26" ht="12.75" customHeight="1" x14ac:dyDescent="0.2">
      <c r="A887" s="417"/>
      <c r="B887" s="337">
        <v>882</v>
      </c>
      <c r="C887" s="323" t="s">
        <v>685</v>
      </c>
      <c r="D887" s="324" t="s">
        <v>686</v>
      </c>
      <c r="E887" s="338">
        <v>-5.2</v>
      </c>
      <c r="F887" s="340">
        <v>1.9012000000000001E-2</v>
      </c>
      <c r="G887" s="336">
        <v>1.45688956</v>
      </c>
      <c r="H887" s="339">
        <v>649.6</v>
      </c>
      <c r="I887" s="329" t="s">
        <v>679</v>
      </c>
      <c r="J887" s="329" t="s">
        <v>417</v>
      </c>
      <c r="K887" s="330">
        <v>7</v>
      </c>
      <c r="L887" s="330">
        <v>1959</v>
      </c>
      <c r="M887" s="331">
        <v>11.428000000000001</v>
      </c>
      <c r="N887" s="331">
        <v>0.42034199999999999</v>
      </c>
      <c r="O887" s="331">
        <v>1.50874</v>
      </c>
      <c r="P887" s="331">
        <v>0</v>
      </c>
      <c r="Q887" s="331">
        <v>1.709805</v>
      </c>
      <c r="R887" s="331">
        <v>9.4989180000000015</v>
      </c>
      <c r="S887" s="331">
        <v>313.25</v>
      </c>
      <c r="T887" s="325">
        <v>9.4989180000000015</v>
      </c>
      <c r="U887" s="331">
        <v>313.25</v>
      </c>
      <c r="V887" s="332">
        <v>3.0323760574620915E-2</v>
      </c>
      <c r="W887" s="333">
        <v>76.63</v>
      </c>
      <c r="X887" s="334">
        <v>2.3237097728332006</v>
      </c>
      <c r="Y887" s="334">
        <v>1819.4256344772548</v>
      </c>
      <c r="Z887" s="335">
        <v>139.42258636999202</v>
      </c>
    </row>
    <row r="888" spans="1:26" ht="12.75" customHeight="1" x14ac:dyDescent="0.2">
      <c r="A888" s="417"/>
      <c r="B888" s="24">
        <v>883</v>
      </c>
      <c r="C888" s="359" t="s">
        <v>950</v>
      </c>
      <c r="D888" s="24" t="s">
        <v>951</v>
      </c>
      <c r="E888" s="360">
        <v>-6.1</v>
      </c>
      <c r="F888" s="361">
        <v>1.9765580000000001E-2</v>
      </c>
      <c r="G888" s="346">
        <f>F888*W888</f>
        <v>1.5041606379999999</v>
      </c>
      <c r="H888" s="347">
        <v>674.8</v>
      </c>
      <c r="I888" s="362" t="s">
        <v>986</v>
      </c>
      <c r="J888" s="362" t="s">
        <v>47</v>
      </c>
      <c r="K888" s="337">
        <v>9</v>
      </c>
      <c r="L888" s="337">
        <v>1977</v>
      </c>
      <c r="M888" s="353">
        <v>16.7</v>
      </c>
      <c r="N888" s="353">
        <v>0.38</v>
      </c>
      <c r="O888" s="353">
        <v>2.4</v>
      </c>
      <c r="P888" s="353">
        <v>-0.08</v>
      </c>
      <c r="Q888" s="353">
        <v>0</v>
      </c>
      <c r="R888" s="353">
        <v>13.98</v>
      </c>
      <c r="S888" s="353">
        <v>460.02</v>
      </c>
      <c r="T888" s="353">
        <v>13.98</v>
      </c>
      <c r="U888" s="353">
        <v>460.02</v>
      </c>
      <c r="V888" s="363">
        <f>T888/U888</f>
        <v>3.038998304421547E-2</v>
      </c>
      <c r="W888" s="356">
        <v>76.099999999999994</v>
      </c>
      <c r="X888" s="357">
        <f>V888*W888</f>
        <v>2.312677709664797</v>
      </c>
      <c r="Y888" s="357">
        <f>V888*60*1000</f>
        <v>1823.3989826529282</v>
      </c>
      <c r="Z888" s="358">
        <f>Y888*W888/1000</f>
        <v>138.76066257988785</v>
      </c>
    </row>
    <row r="889" spans="1:26" ht="12.75" customHeight="1" x14ac:dyDescent="0.2">
      <c r="A889" s="417"/>
      <c r="B889" s="24">
        <v>884</v>
      </c>
      <c r="C889" s="323" t="s">
        <v>1153</v>
      </c>
      <c r="D889" s="324" t="s">
        <v>909</v>
      </c>
      <c r="E889" s="325">
        <v>-6.5</v>
      </c>
      <c r="F889" s="326">
        <v>1.8100000000000002E-2</v>
      </c>
      <c r="G889" s="336">
        <v>1.4280900000000003</v>
      </c>
      <c r="H889" s="339">
        <v>686</v>
      </c>
      <c r="I889" s="329" t="s">
        <v>942</v>
      </c>
      <c r="J889" s="329" t="s">
        <v>417</v>
      </c>
      <c r="K889" s="330">
        <v>6</v>
      </c>
      <c r="L889" s="330">
        <v>1956</v>
      </c>
      <c r="M889" s="331">
        <v>11.799999999999999</v>
      </c>
      <c r="N889" s="331">
        <v>0.8</v>
      </c>
      <c r="O889" s="331">
        <v>1.04</v>
      </c>
      <c r="P889" s="331">
        <v>0.01</v>
      </c>
      <c r="Q889" s="331">
        <v>0</v>
      </c>
      <c r="R889" s="331">
        <v>9.9499999999999993</v>
      </c>
      <c r="S889" s="331">
        <v>327.26</v>
      </c>
      <c r="T889" s="331">
        <v>9.9499999999999993</v>
      </c>
      <c r="U889" s="331">
        <v>327.26</v>
      </c>
      <c r="V889" s="332">
        <v>3.0403960154005989E-2</v>
      </c>
      <c r="W889" s="333">
        <v>78.900000000000006</v>
      </c>
      <c r="X889" s="334">
        <v>2.3988724561510728</v>
      </c>
      <c r="Y889" s="334">
        <v>1824.2376092403595</v>
      </c>
      <c r="Z889" s="335">
        <v>143.93234736906436</v>
      </c>
    </row>
    <row r="890" spans="1:26" ht="12.75" customHeight="1" x14ac:dyDescent="0.2">
      <c r="A890" s="417"/>
      <c r="B890" s="330">
        <v>885</v>
      </c>
      <c r="C890" s="359" t="s">
        <v>1150</v>
      </c>
      <c r="D890" s="24" t="s">
        <v>1151</v>
      </c>
      <c r="E890" s="375">
        <v>-5.8</v>
      </c>
      <c r="F890" s="345"/>
      <c r="G890" s="24"/>
      <c r="H890" s="376">
        <v>641.6</v>
      </c>
      <c r="I890" s="54" t="s">
        <v>1144</v>
      </c>
      <c r="J890" s="55"/>
      <c r="K890" s="55">
        <v>14</v>
      </c>
      <c r="L890" s="55">
        <v>1966</v>
      </c>
      <c r="M890" s="86">
        <v>14.2</v>
      </c>
      <c r="N890" s="86">
        <v>0</v>
      </c>
      <c r="O890" s="86">
        <v>0</v>
      </c>
      <c r="P890" s="86"/>
      <c r="Q890" s="86"/>
      <c r="R890" s="86">
        <v>14.2</v>
      </c>
      <c r="S890" s="86">
        <v>466.51</v>
      </c>
      <c r="T890" s="86">
        <v>14.2</v>
      </c>
      <c r="U890" s="86">
        <v>466.51</v>
      </c>
      <c r="V890" s="56">
        <v>3.0438790165269767E-2</v>
      </c>
      <c r="W890" s="95">
        <v>73.099999999999994</v>
      </c>
      <c r="X890" s="95">
        <v>2.2250755610812196</v>
      </c>
      <c r="Y890" s="95">
        <v>1826.3274099161858</v>
      </c>
      <c r="Z890" s="377">
        <v>133.50453366487315</v>
      </c>
    </row>
    <row r="891" spans="1:26" ht="12.75" customHeight="1" x14ac:dyDescent="0.2">
      <c r="A891" s="417"/>
      <c r="B891" s="337">
        <v>886</v>
      </c>
      <c r="C891" s="323" t="s">
        <v>105</v>
      </c>
      <c r="D891" s="324" t="s">
        <v>106</v>
      </c>
      <c r="E891" s="325">
        <v>-5.8</v>
      </c>
      <c r="F891" s="326">
        <v>0.02</v>
      </c>
      <c r="G891" s="336">
        <v>1.226</v>
      </c>
      <c r="H891" s="328">
        <v>666.4</v>
      </c>
      <c r="I891" s="329" t="s">
        <v>138</v>
      </c>
      <c r="J891" s="329"/>
      <c r="K891" s="330">
        <v>22</v>
      </c>
      <c r="L891" s="330">
        <v>1958</v>
      </c>
      <c r="M891" s="331">
        <v>46.59</v>
      </c>
      <c r="N891" s="331">
        <v>0</v>
      </c>
      <c r="O891" s="331">
        <v>0</v>
      </c>
      <c r="P891" s="331">
        <v>0</v>
      </c>
      <c r="Q891" s="331">
        <v>0</v>
      </c>
      <c r="R891" s="331">
        <v>46.590001999999998</v>
      </c>
      <c r="S891" s="331">
        <v>1528.27</v>
      </c>
      <c r="T891" s="331">
        <v>33.950733527020752</v>
      </c>
      <c r="U891" s="331">
        <v>1113.67</v>
      </c>
      <c r="V891" s="332">
        <v>3.048545217795285E-2</v>
      </c>
      <c r="W891" s="333">
        <v>61.3</v>
      </c>
      <c r="X891" s="334">
        <v>1.8687582185085096</v>
      </c>
      <c r="Y891" s="334">
        <v>1829.127130677171</v>
      </c>
      <c r="Z891" s="335">
        <v>112.12549311051058</v>
      </c>
    </row>
    <row r="892" spans="1:26" ht="12.75" customHeight="1" x14ac:dyDescent="0.2">
      <c r="A892" s="417"/>
      <c r="B892" s="24">
        <v>887</v>
      </c>
      <c r="C892" s="323" t="s">
        <v>431</v>
      </c>
      <c r="D892" s="324" t="s">
        <v>432</v>
      </c>
      <c r="E892" s="325">
        <v>-6.9</v>
      </c>
      <c r="F892" s="326">
        <v>2.498218E-2</v>
      </c>
      <c r="G892" s="336">
        <v>1.6910437642</v>
      </c>
      <c r="H892" s="328">
        <v>697.2</v>
      </c>
      <c r="I892" s="329" t="s">
        <v>464</v>
      </c>
      <c r="J892" s="329" t="s">
        <v>47</v>
      </c>
      <c r="K892" s="330">
        <v>8</v>
      </c>
      <c r="L892" s="330">
        <v>1974</v>
      </c>
      <c r="M892" s="331">
        <v>13.51</v>
      </c>
      <c r="N892" s="331">
        <v>0.40038600000000002</v>
      </c>
      <c r="O892" s="331">
        <v>9.9351999999999996E-2</v>
      </c>
      <c r="P892" s="331">
        <v>7.6140000000000001E-3</v>
      </c>
      <c r="Q892" s="331">
        <v>0</v>
      </c>
      <c r="R892" s="331">
        <v>13.002648000000001</v>
      </c>
      <c r="S892" s="331">
        <v>425.83</v>
      </c>
      <c r="T892" s="331">
        <v>13.002648000000001</v>
      </c>
      <c r="U892" s="331">
        <v>425.83</v>
      </c>
      <c r="V892" s="332">
        <v>3.0534833149378864E-2</v>
      </c>
      <c r="W892" s="333">
        <v>67.69</v>
      </c>
      <c r="X892" s="334">
        <v>2.0669028558814553</v>
      </c>
      <c r="Y892" s="334">
        <v>1832.0899889627317</v>
      </c>
      <c r="Z892" s="335">
        <v>124.0141713528873</v>
      </c>
    </row>
    <row r="893" spans="1:26" ht="12.75" customHeight="1" x14ac:dyDescent="0.2">
      <c r="A893" s="417"/>
      <c r="B893" s="24">
        <v>888</v>
      </c>
      <c r="C893" s="359" t="s">
        <v>1034</v>
      </c>
      <c r="D893" s="24" t="s">
        <v>1071</v>
      </c>
      <c r="E893" s="360">
        <v>-5.6</v>
      </c>
      <c r="F893" s="361">
        <v>2.0730000000000002E-3</v>
      </c>
      <c r="G893" s="346">
        <v>1.1499999999999999</v>
      </c>
      <c r="H893" s="347">
        <v>660.8</v>
      </c>
      <c r="I893" s="362" t="s">
        <v>1072</v>
      </c>
      <c r="J893" s="362" t="s">
        <v>417</v>
      </c>
      <c r="K893" s="337">
        <v>8</v>
      </c>
      <c r="L893" s="337"/>
      <c r="M893" s="353">
        <f>SUM(N893+O893+P893+R893)</f>
        <v>11.686999999999999</v>
      </c>
      <c r="N893" s="353">
        <v>0</v>
      </c>
      <c r="O893" s="353">
        <v>0</v>
      </c>
      <c r="P893" s="353">
        <v>0</v>
      </c>
      <c r="Q893" s="353"/>
      <c r="R893" s="353">
        <v>11.686999999999999</v>
      </c>
      <c r="S893" s="353"/>
      <c r="T893" s="353">
        <v>11.686999999999999</v>
      </c>
      <c r="U893" s="353">
        <v>381.84</v>
      </c>
      <c r="V893" s="363">
        <f>T893/U893</f>
        <v>3.0607060548921015E-2</v>
      </c>
      <c r="W893" s="356">
        <v>55.48</v>
      </c>
      <c r="X893" s="357">
        <f>V893*W893</f>
        <v>1.6980797192541377</v>
      </c>
      <c r="Y893" s="357">
        <f>V893*60*1000</f>
        <v>1836.4236329352607</v>
      </c>
      <c r="Z893" s="358">
        <f>Y893*W893/1000</f>
        <v>101.88478315524826</v>
      </c>
    </row>
    <row r="894" spans="1:26" ht="12.75" customHeight="1" x14ac:dyDescent="0.2">
      <c r="A894" s="417"/>
      <c r="B894" s="330">
        <v>889</v>
      </c>
      <c r="C894" s="359" t="s">
        <v>1080</v>
      </c>
      <c r="D894" s="24" t="s">
        <v>1081</v>
      </c>
      <c r="E894" s="360">
        <v>-5.4</v>
      </c>
      <c r="F894" s="361">
        <v>1.6788000000000001E-2</v>
      </c>
      <c r="G894" s="346">
        <f>F894*W894</f>
        <v>1.323011916</v>
      </c>
      <c r="H894" s="347">
        <v>655.20000000000005</v>
      </c>
      <c r="I894" s="366" t="s">
        <v>1120</v>
      </c>
      <c r="J894" s="362" t="s">
        <v>47</v>
      </c>
      <c r="K894" s="367">
        <v>12</v>
      </c>
      <c r="L894" s="337">
        <v>1976</v>
      </c>
      <c r="M894" s="353">
        <f>N894+O894+P894+Q894+R894</f>
        <v>17.197001</v>
      </c>
      <c r="N894" s="368">
        <v>0.37746000000000002</v>
      </c>
      <c r="O894" s="368">
        <v>0.36513000000000001</v>
      </c>
      <c r="P894" s="368">
        <v>0</v>
      </c>
      <c r="Q894" s="353">
        <v>0</v>
      </c>
      <c r="R894" s="368">
        <v>16.454411</v>
      </c>
      <c r="S894" s="368">
        <v>536.97</v>
      </c>
      <c r="T894" s="368">
        <v>16.454411</v>
      </c>
      <c r="U894" s="368">
        <v>536.97</v>
      </c>
      <c r="V894" s="363">
        <f>T894/U894</f>
        <v>3.0643073169823266E-2</v>
      </c>
      <c r="W894" s="356">
        <v>78.807000000000002</v>
      </c>
      <c r="X894" s="357">
        <f>V894*W894</f>
        <v>2.4148886672942624</v>
      </c>
      <c r="Y894" s="357">
        <f>V894*60*1000</f>
        <v>1838.5843901893959</v>
      </c>
      <c r="Z894" s="358">
        <f>Y894*W894/1000</f>
        <v>144.89332003765574</v>
      </c>
    </row>
    <row r="895" spans="1:26" ht="12.75" customHeight="1" x14ac:dyDescent="0.2">
      <c r="A895" s="417"/>
      <c r="B895" s="337">
        <v>890</v>
      </c>
      <c r="C895" s="359" t="s">
        <v>323</v>
      </c>
      <c r="D895" s="24" t="s">
        <v>324</v>
      </c>
      <c r="E895" s="360">
        <v>-5.8</v>
      </c>
      <c r="F895" s="361">
        <v>1.6835861436862869E-2</v>
      </c>
      <c r="G895" s="346">
        <f>F895*W895</f>
        <v>0.8404798746510681</v>
      </c>
      <c r="H895" s="347">
        <v>666.4</v>
      </c>
      <c r="I895" s="362" t="s">
        <v>361</v>
      </c>
      <c r="J895" s="362" t="s">
        <v>47</v>
      </c>
      <c r="K895" s="337">
        <v>7</v>
      </c>
      <c r="L895" s="337">
        <v>1986</v>
      </c>
      <c r="M895" s="353">
        <f>SUM(N895:R895)</f>
        <v>13.69614</v>
      </c>
      <c r="N895" s="353">
        <v>1.1220000000000001</v>
      </c>
      <c r="O895" s="353">
        <v>1.1200000000000001</v>
      </c>
      <c r="P895" s="353">
        <v>-6.7860000000000004E-2</v>
      </c>
      <c r="Q895" s="353"/>
      <c r="R895" s="353">
        <v>11.522</v>
      </c>
      <c r="S895" s="353">
        <v>374.89</v>
      </c>
      <c r="T895" s="353">
        <v>11.522</v>
      </c>
      <c r="U895" s="353">
        <v>374.89</v>
      </c>
      <c r="V895" s="363">
        <f>T895/U895</f>
        <v>3.0734348742297742E-2</v>
      </c>
      <c r="W895" s="356">
        <v>49.921999999999997</v>
      </c>
      <c r="X895" s="357">
        <f>V895*W895</f>
        <v>1.5343201579129877</v>
      </c>
      <c r="Y895" s="357">
        <f>V895*60*1000</f>
        <v>1844.0609245378646</v>
      </c>
      <c r="Z895" s="358">
        <f>Y895*W895/1000</f>
        <v>92.059209474779266</v>
      </c>
    </row>
    <row r="896" spans="1:26" ht="12.75" customHeight="1" x14ac:dyDescent="0.2">
      <c r="A896" s="417"/>
      <c r="B896" s="24">
        <v>891</v>
      </c>
      <c r="C896" s="323" t="s">
        <v>279</v>
      </c>
      <c r="D896" s="324" t="s">
        <v>280</v>
      </c>
      <c r="E896" s="338">
        <v>-5.4</v>
      </c>
      <c r="F896" s="340">
        <v>3.0800678802838634E-2</v>
      </c>
      <c r="G896" s="324">
        <v>1.75</v>
      </c>
      <c r="H896" s="339">
        <v>655.20000000000005</v>
      </c>
      <c r="I896" s="341" t="s">
        <v>322</v>
      </c>
      <c r="J896" s="341" t="s">
        <v>303</v>
      </c>
      <c r="K896" s="341">
        <v>6</v>
      </c>
      <c r="L896" s="330">
        <v>1900</v>
      </c>
      <c r="M896" s="338">
        <v>7.9859999999999998</v>
      </c>
      <c r="N896" s="338">
        <v>0</v>
      </c>
      <c r="O896" s="338">
        <v>0</v>
      </c>
      <c r="P896" s="331">
        <v>0</v>
      </c>
      <c r="Q896" s="338">
        <v>0</v>
      </c>
      <c r="R896" s="338">
        <v>7.9859999999999998</v>
      </c>
      <c r="S896" s="338">
        <v>259.27999999999997</v>
      </c>
      <c r="T896" s="338">
        <v>7.9859999999999998</v>
      </c>
      <c r="U896" s="338">
        <v>259.27999999999997</v>
      </c>
      <c r="V896" s="332">
        <v>3.0800678802838634E-2</v>
      </c>
      <c r="W896" s="339">
        <v>56.898000000000003</v>
      </c>
      <c r="X896" s="339">
        <v>1.75</v>
      </c>
      <c r="Y896" s="334">
        <v>1848.0407281703178</v>
      </c>
      <c r="Z896" s="335">
        <v>105.14982135143474</v>
      </c>
    </row>
    <row r="897" spans="1:26" ht="12.75" customHeight="1" x14ac:dyDescent="0.2">
      <c r="A897" s="417"/>
      <c r="B897" s="24">
        <v>892</v>
      </c>
      <c r="C897" s="323" t="s">
        <v>877</v>
      </c>
      <c r="D897" s="324" t="s">
        <v>841</v>
      </c>
      <c r="E897" s="325">
        <v>-5.0999999999999996</v>
      </c>
      <c r="F897" s="326">
        <v>2.1000000000000001E-2</v>
      </c>
      <c r="G897" s="336">
        <v>1.38</v>
      </c>
      <c r="H897" s="328">
        <v>646.79999999999995</v>
      </c>
      <c r="I897" s="329" t="s">
        <v>876</v>
      </c>
      <c r="J897" s="329" t="s">
        <v>47</v>
      </c>
      <c r="K897" s="330">
        <v>5</v>
      </c>
      <c r="L897" s="330">
        <v>1948</v>
      </c>
      <c r="M897" s="331">
        <v>9.3620000000000001</v>
      </c>
      <c r="N897" s="331">
        <v>1.7999999999999999E-2</v>
      </c>
      <c r="O897" s="331">
        <v>1.042</v>
      </c>
      <c r="P897" s="331">
        <v>0.28799999999999998</v>
      </c>
      <c r="Q897" s="331">
        <v>1.4430000000000001</v>
      </c>
      <c r="R897" s="331">
        <v>6.5720000000000001</v>
      </c>
      <c r="S897" s="331">
        <v>302.7</v>
      </c>
      <c r="T897" s="331">
        <v>5.23</v>
      </c>
      <c r="U897" s="331">
        <v>169</v>
      </c>
      <c r="V897" s="332">
        <v>3.094674556213018E-2</v>
      </c>
      <c r="W897" s="333">
        <v>64.200999999999993</v>
      </c>
      <c r="X897" s="334">
        <v>1.9868120118343195</v>
      </c>
      <c r="Y897" s="334">
        <v>1856.8047337278108</v>
      </c>
      <c r="Z897" s="335">
        <v>119.20872071005917</v>
      </c>
    </row>
    <row r="898" spans="1:26" ht="12.75" customHeight="1" x14ac:dyDescent="0.2">
      <c r="A898" s="417"/>
      <c r="B898" s="330">
        <v>893</v>
      </c>
      <c r="C898" s="323" t="s">
        <v>601</v>
      </c>
      <c r="D898" s="324" t="s">
        <v>602</v>
      </c>
      <c r="E898" s="325">
        <v>-4.5999999999999996</v>
      </c>
      <c r="F898" s="326">
        <v>1.4E-2</v>
      </c>
      <c r="G898" s="336">
        <v>9.0579999999999994E-2</v>
      </c>
      <c r="H898" s="328">
        <v>632.79999999999995</v>
      </c>
      <c r="I898" s="329" t="s">
        <v>637</v>
      </c>
      <c r="J898" s="329" t="s">
        <v>625</v>
      </c>
      <c r="K898" s="330">
        <v>7</v>
      </c>
      <c r="L898" s="330"/>
      <c r="M898" s="331">
        <v>14.5</v>
      </c>
      <c r="N898" s="331">
        <v>0.3</v>
      </c>
      <c r="O898" s="331">
        <v>1.4</v>
      </c>
      <c r="P898" s="331">
        <v>0</v>
      </c>
      <c r="Q898" s="331">
        <v>2.2999999999999998</v>
      </c>
      <c r="R898" s="331">
        <v>10.5</v>
      </c>
      <c r="S898" s="331">
        <v>464.42</v>
      </c>
      <c r="T898" s="331">
        <v>12.8</v>
      </c>
      <c r="U898" s="331">
        <v>412.66</v>
      </c>
      <c r="V898" s="332">
        <v>3.1018271700673679E-2</v>
      </c>
      <c r="W898" s="333">
        <v>64.7</v>
      </c>
      <c r="X898" s="334">
        <f>V898*W898</f>
        <v>2.0068821790335871</v>
      </c>
      <c r="Y898" s="334">
        <v>1861.0963020404208</v>
      </c>
      <c r="Z898" s="335">
        <f>W898*Y898/1000</f>
        <v>120.41293074201523</v>
      </c>
    </row>
    <row r="899" spans="1:26" ht="12.75" customHeight="1" x14ac:dyDescent="0.2">
      <c r="A899" s="417"/>
      <c r="B899" s="337">
        <v>894</v>
      </c>
      <c r="C899" s="323" t="s">
        <v>431</v>
      </c>
      <c r="D899" s="324" t="s">
        <v>432</v>
      </c>
      <c r="E899" s="325">
        <v>-6.9</v>
      </c>
      <c r="F899" s="326">
        <v>2.498218E-2</v>
      </c>
      <c r="G899" s="336">
        <v>1.6910437642</v>
      </c>
      <c r="H899" s="328">
        <v>697.2</v>
      </c>
      <c r="I899" s="329" t="s">
        <v>462</v>
      </c>
      <c r="J899" s="329" t="s">
        <v>47</v>
      </c>
      <c r="K899" s="330">
        <v>4</v>
      </c>
      <c r="L899" s="330">
        <v>1954</v>
      </c>
      <c r="M899" s="331">
        <v>11.56</v>
      </c>
      <c r="N899" s="331">
        <v>0.36191299999999998</v>
      </c>
      <c r="O899" s="331">
        <v>0.995506</v>
      </c>
      <c r="P899" s="331">
        <v>-4.9129999999999998E-3</v>
      </c>
      <c r="Q899" s="331">
        <v>0</v>
      </c>
      <c r="R899" s="331">
        <v>10.207494000000001</v>
      </c>
      <c r="S899" s="331">
        <v>328.77</v>
      </c>
      <c r="T899" s="331">
        <v>10.207494000000001</v>
      </c>
      <c r="U899" s="331">
        <v>328.77</v>
      </c>
      <c r="V899" s="332">
        <v>3.1047522584177391E-2</v>
      </c>
      <c r="W899" s="333">
        <v>67.69</v>
      </c>
      <c r="X899" s="334">
        <v>2.1016068037229676</v>
      </c>
      <c r="Y899" s="334">
        <v>1862.8513550506436</v>
      </c>
      <c r="Z899" s="335">
        <v>126.09640822337806</v>
      </c>
    </row>
    <row r="900" spans="1:26" ht="12.75" customHeight="1" x14ac:dyDescent="0.2">
      <c r="A900" s="417"/>
      <c r="B900" s="24">
        <v>895</v>
      </c>
      <c r="C900" s="359" t="s">
        <v>1150</v>
      </c>
      <c r="D900" s="24" t="s">
        <v>1151</v>
      </c>
      <c r="E900" s="375">
        <v>-5.8</v>
      </c>
      <c r="F900" s="345"/>
      <c r="G900" s="24"/>
      <c r="H900" s="376">
        <v>641.6</v>
      </c>
      <c r="I900" s="54" t="s">
        <v>1143</v>
      </c>
      <c r="J900" s="55"/>
      <c r="K900" s="55">
        <v>12</v>
      </c>
      <c r="L900" s="55">
        <v>1984</v>
      </c>
      <c r="M900" s="86">
        <v>10.199999999999999</v>
      </c>
      <c r="N900" s="86">
        <v>0</v>
      </c>
      <c r="O900" s="86">
        <v>0</v>
      </c>
      <c r="P900" s="86"/>
      <c r="Q900" s="86"/>
      <c r="R900" s="86">
        <v>10.199999999999999</v>
      </c>
      <c r="S900" s="86">
        <v>327.84</v>
      </c>
      <c r="T900" s="86">
        <v>10.199999999999999</v>
      </c>
      <c r="U900" s="86">
        <v>327.84</v>
      </c>
      <c r="V900" s="56">
        <v>3.1112737920937043E-2</v>
      </c>
      <c r="W900" s="95">
        <v>73.099999999999994</v>
      </c>
      <c r="X900" s="95">
        <v>2.2743411420204978</v>
      </c>
      <c r="Y900" s="95">
        <v>1866.7642752562226</v>
      </c>
      <c r="Z900" s="377">
        <v>136.46046852122987</v>
      </c>
    </row>
    <row r="901" spans="1:26" ht="12.75" customHeight="1" x14ac:dyDescent="0.2">
      <c r="A901" s="417"/>
      <c r="B901" s="24">
        <v>896</v>
      </c>
      <c r="C901" s="323" t="s">
        <v>877</v>
      </c>
      <c r="D901" s="324" t="s">
        <v>841</v>
      </c>
      <c r="E901" s="325">
        <v>-5.0999999999999996</v>
      </c>
      <c r="F901" s="326">
        <v>2.1000000000000001E-2</v>
      </c>
      <c r="G901" s="336">
        <v>1.38</v>
      </c>
      <c r="H901" s="328">
        <v>646.79999999999995</v>
      </c>
      <c r="I901" s="329" t="s">
        <v>875</v>
      </c>
      <c r="J901" s="329" t="s">
        <v>47</v>
      </c>
      <c r="K901" s="330">
        <v>5</v>
      </c>
      <c r="L901" s="330">
        <v>1932</v>
      </c>
      <c r="M901" s="331">
        <v>8.3569999999999993</v>
      </c>
      <c r="N901" s="331">
        <v>0.16600000000000001</v>
      </c>
      <c r="O901" s="331">
        <v>0.19900000000000001</v>
      </c>
      <c r="P901" s="331">
        <v>8.8999999999999996E-2</v>
      </c>
      <c r="Q901" s="331">
        <v>0.79</v>
      </c>
      <c r="R901" s="331">
        <v>7.1130000000000004</v>
      </c>
      <c r="S901" s="331">
        <v>253.41</v>
      </c>
      <c r="T901" s="331">
        <v>5.0970000000000004</v>
      </c>
      <c r="U901" s="331">
        <v>163.44</v>
      </c>
      <c r="V901" s="332">
        <v>3.1185756240822322E-2</v>
      </c>
      <c r="W901" s="333">
        <v>64.200999999999993</v>
      </c>
      <c r="X901" s="334">
        <v>2.0021567364170338</v>
      </c>
      <c r="Y901" s="334">
        <v>1871.1453744493394</v>
      </c>
      <c r="Z901" s="335">
        <v>120.12940418502203</v>
      </c>
    </row>
    <row r="902" spans="1:26" ht="12.75" customHeight="1" x14ac:dyDescent="0.2">
      <c r="A902" s="417"/>
      <c r="B902" s="330">
        <v>897</v>
      </c>
      <c r="C902" s="359" t="s">
        <v>1034</v>
      </c>
      <c r="D902" s="24" t="s">
        <v>1075</v>
      </c>
      <c r="E902" s="360">
        <v>-5.6</v>
      </c>
      <c r="F902" s="361">
        <v>2.0730000000000002E-3</v>
      </c>
      <c r="G902" s="346">
        <v>1.1499999999999999</v>
      </c>
      <c r="H902" s="347">
        <v>660.8</v>
      </c>
      <c r="I902" s="362" t="s">
        <v>1076</v>
      </c>
      <c r="J902" s="362" t="s">
        <v>417</v>
      </c>
      <c r="K902" s="337">
        <v>4</v>
      </c>
      <c r="L902" s="337"/>
      <c r="M902" s="353">
        <f>SUM(N902+O902+P902+R902)</f>
        <v>5.2439999999999998</v>
      </c>
      <c r="N902" s="353">
        <v>0</v>
      </c>
      <c r="O902" s="353">
        <v>0</v>
      </c>
      <c r="P902" s="353">
        <v>0</v>
      </c>
      <c r="Q902" s="353"/>
      <c r="R902" s="353">
        <v>5.2439999999999998</v>
      </c>
      <c r="S902" s="353"/>
      <c r="T902" s="353">
        <v>5.2439999999999998</v>
      </c>
      <c r="U902" s="353">
        <v>167.13</v>
      </c>
      <c r="V902" s="363">
        <f>T902/U902</f>
        <v>3.1376772572249148E-2</v>
      </c>
      <c r="W902" s="356">
        <v>55.48</v>
      </c>
      <c r="X902" s="357">
        <f>V902*W902</f>
        <v>1.7407833423083827</v>
      </c>
      <c r="Y902" s="357">
        <f>V902*60*1000</f>
        <v>1882.6063543349489</v>
      </c>
      <c r="Z902" s="358">
        <f>Y902*W902/1000</f>
        <v>104.44700053850296</v>
      </c>
    </row>
    <row r="903" spans="1:26" ht="12.75" customHeight="1" x14ac:dyDescent="0.2">
      <c r="A903" s="417"/>
      <c r="B903" s="337">
        <v>898</v>
      </c>
      <c r="C903" s="323" t="s">
        <v>877</v>
      </c>
      <c r="D903" s="324" t="s">
        <v>841</v>
      </c>
      <c r="E903" s="325">
        <v>-5.0999999999999996</v>
      </c>
      <c r="F903" s="326">
        <v>2.1000000000000001E-2</v>
      </c>
      <c r="G903" s="336">
        <v>1.38</v>
      </c>
      <c r="H903" s="328">
        <v>646.79999999999995</v>
      </c>
      <c r="I903" s="329" t="s">
        <v>874</v>
      </c>
      <c r="J903" s="329" t="s">
        <v>47</v>
      </c>
      <c r="K903" s="330">
        <v>8</v>
      </c>
      <c r="L903" s="330">
        <v>1936</v>
      </c>
      <c r="M903" s="331">
        <v>7.375</v>
      </c>
      <c r="N903" s="331">
        <v>0.222</v>
      </c>
      <c r="O903" s="331">
        <v>0.67300000000000004</v>
      </c>
      <c r="P903" s="331">
        <v>8.4000000000000005E-2</v>
      </c>
      <c r="Q903" s="331">
        <v>1.151</v>
      </c>
      <c r="R903" s="331">
        <v>5.2450000000000001</v>
      </c>
      <c r="S903" s="331">
        <v>203.07</v>
      </c>
      <c r="T903" s="331">
        <v>5.5720000000000001</v>
      </c>
      <c r="U903" s="331">
        <v>176.89</v>
      </c>
      <c r="V903" s="332">
        <v>3.1499802136921252E-2</v>
      </c>
      <c r="W903" s="333">
        <v>64.200999999999993</v>
      </c>
      <c r="X903" s="334">
        <v>2.0223187969924812</v>
      </c>
      <c r="Y903" s="334">
        <v>1889.9881282152751</v>
      </c>
      <c r="Z903" s="335">
        <v>121.33912781954886</v>
      </c>
    </row>
    <row r="904" spans="1:26" ht="12.75" customHeight="1" x14ac:dyDescent="0.2">
      <c r="A904" s="417"/>
      <c r="B904" s="24">
        <v>899</v>
      </c>
      <c r="C904" s="323" t="s">
        <v>105</v>
      </c>
      <c r="D904" s="324" t="s">
        <v>106</v>
      </c>
      <c r="E904" s="325">
        <v>-5.8</v>
      </c>
      <c r="F904" s="326">
        <v>0.02</v>
      </c>
      <c r="G904" s="336">
        <v>1.226</v>
      </c>
      <c r="H904" s="328">
        <v>666.4</v>
      </c>
      <c r="I904" s="329" t="s">
        <v>137</v>
      </c>
      <c r="J904" s="329"/>
      <c r="K904" s="330">
        <v>28</v>
      </c>
      <c r="L904" s="330">
        <v>1957</v>
      </c>
      <c r="M904" s="331">
        <v>46.12</v>
      </c>
      <c r="N904" s="331">
        <v>0</v>
      </c>
      <c r="O904" s="331">
        <v>0</v>
      </c>
      <c r="P904" s="331">
        <v>0</v>
      </c>
      <c r="Q904" s="331">
        <v>0</v>
      </c>
      <c r="R904" s="331">
        <v>46.120001000000002</v>
      </c>
      <c r="S904" s="331">
        <v>1462.5</v>
      </c>
      <c r="T904" s="331">
        <v>41.029929641770941</v>
      </c>
      <c r="U904" s="331">
        <v>1301.0899999999999</v>
      </c>
      <c r="V904" s="332">
        <v>3.1535043418803421E-2</v>
      </c>
      <c r="W904" s="333">
        <v>61.3</v>
      </c>
      <c r="X904" s="334">
        <v>1.9330981615726497</v>
      </c>
      <c r="Y904" s="334">
        <v>1892.1026051282054</v>
      </c>
      <c r="Z904" s="335">
        <v>115.98588969435897</v>
      </c>
    </row>
    <row r="905" spans="1:26" ht="12.75" customHeight="1" x14ac:dyDescent="0.2">
      <c r="A905" s="417"/>
      <c r="B905" s="24">
        <v>900</v>
      </c>
      <c r="C905" s="323" t="s">
        <v>1153</v>
      </c>
      <c r="D905" s="324" t="s">
        <v>909</v>
      </c>
      <c r="E905" s="325">
        <v>-6.5</v>
      </c>
      <c r="F905" s="326">
        <v>1.8100000000000002E-2</v>
      </c>
      <c r="G905" s="336">
        <v>1.4280900000000003</v>
      </c>
      <c r="H905" s="339">
        <v>686</v>
      </c>
      <c r="I905" s="329" t="s">
        <v>944</v>
      </c>
      <c r="J905" s="329" t="s">
        <v>417</v>
      </c>
      <c r="K905" s="330">
        <v>8</v>
      </c>
      <c r="L905" s="330">
        <v>1959</v>
      </c>
      <c r="M905" s="331">
        <v>12.65</v>
      </c>
      <c r="N905" s="331">
        <v>0</v>
      </c>
      <c r="O905" s="331">
        <v>0</v>
      </c>
      <c r="P905" s="331">
        <v>0</v>
      </c>
      <c r="Q905" s="331">
        <v>0</v>
      </c>
      <c r="R905" s="331">
        <v>12.65</v>
      </c>
      <c r="S905" s="331">
        <v>441.56</v>
      </c>
      <c r="T905" s="331">
        <v>12.65</v>
      </c>
      <c r="U905" s="331">
        <v>400.91</v>
      </c>
      <c r="V905" s="332">
        <v>3.1553216432615799E-2</v>
      </c>
      <c r="W905" s="333">
        <v>78.900000000000006</v>
      </c>
      <c r="X905" s="334">
        <v>2.4895487765333866</v>
      </c>
      <c r="Y905" s="334">
        <v>1893.1929859569482</v>
      </c>
      <c r="Z905" s="335">
        <v>149.37292659200324</v>
      </c>
    </row>
    <row r="906" spans="1:26" ht="12.75" customHeight="1" x14ac:dyDescent="0.2">
      <c r="A906" s="417"/>
      <c r="B906" s="330">
        <v>901</v>
      </c>
      <c r="C906" s="323" t="s">
        <v>877</v>
      </c>
      <c r="D906" s="324" t="s">
        <v>841</v>
      </c>
      <c r="E906" s="325">
        <v>-5.0999999999999996</v>
      </c>
      <c r="F906" s="326">
        <v>2.1000000000000001E-2</v>
      </c>
      <c r="G906" s="336">
        <v>1.38</v>
      </c>
      <c r="H906" s="328">
        <v>646.79999999999995</v>
      </c>
      <c r="I906" s="329" t="s">
        <v>873</v>
      </c>
      <c r="J906" s="329" t="s">
        <v>47</v>
      </c>
      <c r="K906" s="330">
        <v>6</v>
      </c>
      <c r="L906" s="330">
        <v>1934</v>
      </c>
      <c r="M906" s="331">
        <v>7.8929999999999998</v>
      </c>
      <c r="N906" s="331">
        <v>0.77700000000000002</v>
      </c>
      <c r="O906" s="331">
        <v>2.9000000000000001E-2</v>
      </c>
      <c r="P906" s="331">
        <v>-0.16500000000000001</v>
      </c>
      <c r="Q906" s="331">
        <v>1.3049999999999999</v>
      </c>
      <c r="R906" s="331">
        <v>5.9459999999999997</v>
      </c>
      <c r="S906" s="331">
        <v>229.18</v>
      </c>
      <c r="T906" s="331">
        <v>7.2519999999999998</v>
      </c>
      <c r="U906" s="331">
        <v>229.18</v>
      </c>
      <c r="V906" s="332">
        <v>3.1643249847281611E-2</v>
      </c>
      <c r="W906" s="333">
        <v>64.200999999999993</v>
      </c>
      <c r="X906" s="334">
        <v>2.0315282834453265</v>
      </c>
      <c r="Y906" s="334">
        <v>1898.5949908368966</v>
      </c>
      <c r="Z906" s="335">
        <v>121.89169700671958</v>
      </c>
    </row>
    <row r="907" spans="1:26" ht="12.75" customHeight="1" x14ac:dyDescent="0.2">
      <c r="A907" s="417"/>
      <c r="B907" s="337">
        <v>902</v>
      </c>
      <c r="C907" s="323" t="s">
        <v>687</v>
      </c>
      <c r="D907" s="324" t="s">
        <v>688</v>
      </c>
      <c r="E907" s="325">
        <v>-6.6</v>
      </c>
      <c r="F907" s="326">
        <v>1.7299999999999999E-2</v>
      </c>
      <c r="G907" s="336">
        <v>1.1383399999999999</v>
      </c>
      <c r="H907" s="328">
        <v>688.80000000000007</v>
      </c>
      <c r="I907" s="329" t="s">
        <v>723</v>
      </c>
      <c r="J907" s="329" t="s">
        <v>47</v>
      </c>
      <c r="K907" s="330">
        <v>5</v>
      </c>
      <c r="L907" s="330" t="s">
        <v>58</v>
      </c>
      <c r="M907" s="331">
        <v>6.0209999999999999</v>
      </c>
      <c r="N907" s="331">
        <v>0</v>
      </c>
      <c r="O907" s="331">
        <v>0</v>
      </c>
      <c r="P907" s="331">
        <v>0</v>
      </c>
      <c r="Q907" s="331">
        <v>0</v>
      </c>
      <c r="R907" s="331">
        <v>6.0209999999999999</v>
      </c>
      <c r="S907" s="331">
        <v>190.21</v>
      </c>
      <c r="T907" s="331">
        <v>6.0209999999999999</v>
      </c>
      <c r="U907" s="331">
        <v>190.21</v>
      </c>
      <c r="V907" s="332">
        <v>3.1654487145786232E-2</v>
      </c>
      <c r="W907" s="333">
        <v>65.8</v>
      </c>
      <c r="X907" s="334">
        <v>2.0828652541927339</v>
      </c>
      <c r="Y907" s="334">
        <v>1899.2692287471739</v>
      </c>
      <c r="Z907" s="335">
        <v>124.97191525156403</v>
      </c>
    </row>
    <row r="908" spans="1:26" ht="12.75" customHeight="1" x14ac:dyDescent="0.2">
      <c r="A908" s="417"/>
      <c r="B908" s="24">
        <v>903</v>
      </c>
      <c r="C908" s="359" t="s">
        <v>1150</v>
      </c>
      <c r="D908" s="24" t="s">
        <v>1151</v>
      </c>
      <c r="E908" s="375">
        <v>-5.8</v>
      </c>
      <c r="F908" s="345"/>
      <c r="G908" s="24"/>
      <c r="H908" s="376">
        <v>641.6</v>
      </c>
      <c r="I908" s="54" t="s">
        <v>1145</v>
      </c>
      <c r="J908" s="55"/>
      <c r="K908" s="55">
        <v>6</v>
      </c>
      <c r="L908" s="55">
        <v>1971</v>
      </c>
      <c r="M908" s="86">
        <v>10.4</v>
      </c>
      <c r="N908" s="86">
        <v>0</v>
      </c>
      <c r="O908" s="86">
        <v>0</v>
      </c>
      <c r="P908" s="86"/>
      <c r="Q908" s="86"/>
      <c r="R908" s="86">
        <v>10.4</v>
      </c>
      <c r="S908" s="86">
        <v>328.45</v>
      </c>
      <c r="T908" s="86">
        <v>10.4</v>
      </c>
      <c r="U908" s="86">
        <v>328.45</v>
      </c>
      <c r="V908" s="56">
        <v>3.1663875780179637E-2</v>
      </c>
      <c r="W908" s="95">
        <v>73.099999999999994</v>
      </c>
      <c r="X908" s="95">
        <v>2.3146293195311314</v>
      </c>
      <c r="Y908" s="95">
        <v>1899.8325468107782</v>
      </c>
      <c r="Z908" s="377">
        <v>138.87775917186789</v>
      </c>
    </row>
    <row r="909" spans="1:26" ht="12.75" customHeight="1" x14ac:dyDescent="0.2">
      <c r="A909" s="417"/>
      <c r="B909" s="24">
        <v>904</v>
      </c>
      <c r="C909" s="371" t="s">
        <v>813</v>
      </c>
      <c r="D909" s="24" t="s">
        <v>814</v>
      </c>
      <c r="E909" s="344">
        <v>-6.5</v>
      </c>
      <c r="F909" s="361">
        <v>2.14617E-2</v>
      </c>
      <c r="G909" s="346">
        <v>1.27</v>
      </c>
      <c r="H909" s="365">
        <v>686</v>
      </c>
      <c r="I909" s="372" t="s">
        <v>839</v>
      </c>
      <c r="J909" s="362" t="s">
        <v>47</v>
      </c>
      <c r="K909" s="373">
        <v>9</v>
      </c>
      <c r="L909" s="373" t="s">
        <v>838</v>
      </c>
      <c r="M909" s="353">
        <f>SUM(N909+O909+P909+Q909+R909)</f>
        <v>8.1</v>
      </c>
      <c r="N909" s="353"/>
      <c r="O909" s="353"/>
      <c r="P909" s="353"/>
      <c r="Q909" s="353">
        <v>0.8</v>
      </c>
      <c r="R909" s="353">
        <v>7.3</v>
      </c>
      <c r="S909" s="374">
        <v>255.12</v>
      </c>
      <c r="T909" s="353">
        <v>8.1</v>
      </c>
      <c r="U909" s="374">
        <v>255.1</v>
      </c>
      <c r="V909" s="363">
        <f>T909/U909</f>
        <v>3.1752254018032146E-2</v>
      </c>
      <c r="W909" s="356">
        <v>54.61</v>
      </c>
      <c r="X909" s="357">
        <f>V909*W909</f>
        <v>1.7339905919247354</v>
      </c>
      <c r="Y909" s="357">
        <f>V909*60*1000</f>
        <v>1905.1352410819286</v>
      </c>
      <c r="Z909" s="358">
        <f>Y909*W909/1000</f>
        <v>104.03943551548412</v>
      </c>
    </row>
    <row r="910" spans="1:26" ht="12.75" customHeight="1" x14ac:dyDescent="0.2">
      <c r="A910" s="417"/>
      <c r="B910" s="330">
        <v>905</v>
      </c>
      <c r="C910" s="323" t="s">
        <v>729</v>
      </c>
      <c r="D910" s="324" t="s">
        <v>730</v>
      </c>
      <c r="E910" s="325">
        <v>-6.2</v>
      </c>
      <c r="F910" s="326">
        <v>1.8950000000000002E-2</v>
      </c>
      <c r="G910" s="327">
        <v>1.19</v>
      </c>
      <c r="H910" s="328">
        <v>677.6</v>
      </c>
      <c r="I910" s="341" t="s">
        <v>769</v>
      </c>
      <c r="J910" s="324" t="s">
        <v>47</v>
      </c>
      <c r="K910" s="324">
        <v>10</v>
      </c>
      <c r="L910" s="324">
        <v>1938</v>
      </c>
      <c r="M910" s="331">
        <v>11.98</v>
      </c>
      <c r="N910" s="331"/>
      <c r="O910" s="331"/>
      <c r="P910" s="331"/>
      <c r="Q910" s="331"/>
      <c r="R910" s="331">
        <v>11.98</v>
      </c>
      <c r="S910" s="338">
        <v>304.82</v>
      </c>
      <c r="T910" s="331">
        <v>11.98</v>
      </c>
      <c r="U910" s="338">
        <v>377.17</v>
      </c>
      <c r="V910" s="332">
        <v>3.1762865551342896E-2</v>
      </c>
      <c r="W910" s="333">
        <v>62.783999999999999</v>
      </c>
      <c r="X910" s="334">
        <v>1.9941997507755123</v>
      </c>
      <c r="Y910" s="334">
        <v>1905.7719330805737</v>
      </c>
      <c r="Z910" s="335">
        <v>119.65198504653074</v>
      </c>
    </row>
    <row r="911" spans="1:26" ht="12.75" customHeight="1" x14ac:dyDescent="0.2">
      <c r="A911" s="417"/>
      <c r="B911" s="337">
        <v>906</v>
      </c>
      <c r="C911" s="323" t="s">
        <v>431</v>
      </c>
      <c r="D911" s="324" t="s">
        <v>432</v>
      </c>
      <c r="E911" s="325">
        <v>-6.9</v>
      </c>
      <c r="F911" s="326">
        <v>2.498218E-2</v>
      </c>
      <c r="G911" s="336">
        <v>1.6910437642</v>
      </c>
      <c r="H911" s="328">
        <v>697.2</v>
      </c>
      <c r="I911" s="329" t="s">
        <v>463</v>
      </c>
      <c r="J911" s="329" t="s">
        <v>47</v>
      </c>
      <c r="K911" s="330">
        <v>11</v>
      </c>
      <c r="L911" s="330">
        <v>1960</v>
      </c>
      <c r="M911" s="331">
        <v>19.68</v>
      </c>
      <c r="N911" s="331">
        <v>0.39535599999999999</v>
      </c>
      <c r="O911" s="331">
        <v>1.9831559999999999</v>
      </c>
      <c r="P911" s="331">
        <v>0.114644</v>
      </c>
      <c r="Q911" s="331">
        <v>0</v>
      </c>
      <c r="R911" s="331">
        <v>17.186844000000001</v>
      </c>
      <c r="S911" s="331">
        <v>541.04999999999995</v>
      </c>
      <c r="T911" s="331">
        <v>17.186844000000001</v>
      </c>
      <c r="U911" s="331">
        <v>541.04999999999995</v>
      </c>
      <c r="V911" s="332">
        <v>3.1765722206820078E-2</v>
      </c>
      <c r="W911" s="333">
        <v>67.69</v>
      </c>
      <c r="X911" s="334">
        <v>2.1502217361796512</v>
      </c>
      <c r="Y911" s="334">
        <v>1905.9433324092047</v>
      </c>
      <c r="Z911" s="335">
        <v>129.01330417077907</v>
      </c>
    </row>
    <row r="912" spans="1:26" ht="12.75" customHeight="1" x14ac:dyDescent="0.2">
      <c r="A912" s="417"/>
      <c r="B912" s="24">
        <v>907</v>
      </c>
      <c r="C912" s="359" t="s">
        <v>1034</v>
      </c>
      <c r="D912" s="24" t="s">
        <v>1061</v>
      </c>
      <c r="E912" s="360">
        <v>-5.6</v>
      </c>
      <c r="F912" s="361">
        <v>2.0730000000000002E-3</v>
      </c>
      <c r="G912" s="346">
        <v>1.1499999999999999</v>
      </c>
      <c r="H912" s="347">
        <v>660.8</v>
      </c>
      <c r="I912" s="362" t="s">
        <v>1073</v>
      </c>
      <c r="J912" s="362" t="s">
        <v>417</v>
      </c>
      <c r="K912" s="337">
        <v>6</v>
      </c>
      <c r="L912" s="337"/>
      <c r="M912" s="353">
        <f>SUM(N912+O912+P912+R912)</f>
        <v>10.212999999999999</v>
      </c>
      <c r="N912" s="353">
        <v>0</v>
      </c>
      <c r="O912" s="353">
        <v>0</v>
      </c>
      <c r="P912" s="353">
        <v>0</v>
      </c>
      <c r="Q912" s="353"/>
      <c r="R912" s="353">
        <v>10.212999999999999</v>
      </c>
      <c r="S912" s="353"/>
      <c r="T912" s="353">
        <v>10.212999999999999</v>
      </c>
      <c r="U912" s="353">
        <v>321.16000000000003</v>
      </c>
      <c r="V912" s="363">
        <f>T912/U912</f>
        <v>3.1800348735832602E-2</v>
      </c>
      <c r="W912" s="356">
        <v>55.48</v>
      </c>
      <c r="X912" s="357">
        <f>V912*W912</f>
        <v>1.7642833478639928</v>
      </c>
      <c r="Y912" s="357">
        <f>V912*60*1000</f>
        <v>1908.0209241499563</v>
      </c>
      <c r="Z912" s="358">
        <f>Y912*W912/1000</f>
        <v>105.85700087183957</v>
      </c>
    </row>
    <row r="913" spans="1:26" ht="12.75" customHeight="1" x14ac:dyDescent="0.2">
      <c r="A913" s="417"/>
      <c r="B913" s="24">
        <v>908</v>
      </c>
      <c r="C913" s="342" t="s">
        <v>231</v>
      </c>
      <c r="D913" s="343" t="s">
        <v>232</v>
      </c>
      <c r="E913" s="344">
        <v>-6.5</v>
      </c>
      <c r="F913" s="345">
        <v>1.771E-2</v>
      </c>
      <c r="G913" s="346">
        <f>F913*W913</f>
        <v>1.0218670000000001</v>
      </c>
      <c r="H913" s="347">
        <v>686</v>
      </c>
      <c r="I913" s="348" t="s">
        <v>275</v>
      </c>
      <c r="J913" s="349"/>
      <c r="K913" s="350">
        <v>17</v>
      </c>
      <c r="L913" s="378" t="s">
        <v>58</v>
      </c>
      <c r="M913" s="352">
        <v>34.700000000000003</v>
      </c>
      <c r="N913" s="352">
        <v>1.96</v>
      </c>
      <c r="O913" s="352">
        <v>2.94137</v>
      </c>
      <c r="P913" s="352">
        <v>-0.43</v>
      </c>
      <c r="Q913" s="352">
        <v>5.4395999999999995</v>
      </c>
      <c r="R913" s="353">
        <v>24.78</v>
      </c>
      <c r="S913" s="379">
        <v>948</v>
      </c>
      <c r="T913" s="352">
        <v>25.93</v>
      </c>
      <c r="U913" s="379">
        <v>814.13</v>
      </c>
      <c r="V913" s="355">
        <f>T913/U913</f>
        <v>3.1849950253644996E-2</v>
      </c>
      <c r="W913" s="356">
        <v>57.7</v>
      </c>
      <c r="X913" s="357">
        <f>V913*W913</f>
        <v>1.8377421296353162</v>
      </c>
      <c r="Y913" s="357">
        <f>V913*60*1000</f>
        <v>1910.9970152186997</v>
      </c>
      <c r="Z913" s="358">
        <f>Y913*W913/1000</f>
        <v>110.26452777811897</v>
      </c>
    </row>
    <row r="914" spans="1:26" ht="12.75" customHeight="1" x14ac:dyDescent="0.2">
      <c r="A914" s="417"/>
      <c r="B914" s="330">
        <v>909</v>
      </c>
      <c r="C914" s="359" t="s">
        <v>555</v>
      </c>
      <c r="D914" s="24" t="s">
        <v>556</v>
      </c>
      <c r="E914" s="360">
        <v>-7.4</v>
      </c>
      <c r="F914" s="361">
        <v>1.443E-2</v>
      </c>
      <c r="G914" s="346">
        <v>0.98</v>
      </c>
      <c r="H914" s="347">
        <v>711.2</v>
      </c>
      <c r="I914" s="362" t="s">
        <v>568</v>
      </c>
      <c r="J914" s="362" t="s">
        <v>47</v>
      </c>
      <c r="K914" s="337">
        <v>24</v>
      </c>
      <c r="L914" s="337">
        <v>1981</v>
      </c>
      <c r="M914" s="353">
        <v>38.661999999999999</v>
      </c>
      <c r="N914" s="353">
        <v>1.3680000000000001</v>
      </c>
      <c r="O914" s="353">
        <v>5.3220000000000001</v>
      </c>
      <c r="P914" s="353">
        <v>-4.2000000000000003E-2</v>
      </c>
      <c r="Q914" s="353"/>
      <c r="R914" s="353">
        <v>32.014000000000003</v>
      </c>
      <c r="S914" s="353">
        <v>996.81</v>
      </c>
      <c r="T914" s="353">
        <v>32.014000000000003</v>
      </c>
      <c r="U914" s="353">
        <v>996.81</v>
      </c>
      <c r="V914" s="363">
        <f>T914/U914</f>
        <v>3.2116451480221915E-2</v>
      </c>
      <c r="W914" s="356">
        <v>67.900000000000006</v>
      </c>
      <c r="X914" s="357">
        <f>V914*W914</f>
        <v>2.1807070555070682</v>
      </c>
      <c r="Y914" s="357">
        <f>V914*60*1000</f>
        <v>1926.987088813315</v>
      </c>
      <c r="Z914" s="358">
        <f>Y914*W914/1000</f>
        <v>130.84242333042411</v>
      </c>
    </row>
    <row r="915" spans="1:26" ht="12.75" customHeight="1" x14ac:dyDescent="0.2">
      <c r="A915" s="417"/>
      <c r="B915" s="337">
        <v>910</v>
      </c>
      <c r="C915" s="359" t="s">
        <v>992</v>
      </c>
      <c r="D915" s="24" t="s">
        <v>993</v>
      </c>
      <c r="E915" s="360">
        <v>-6.9</v>
      </c>
      <c r="F915" s="361">
        <v>1.9810000000000001E-2</v>
      </c>
      <c r="G915" s="346">
        <v>0.87</v>
      </c>
      <c r="H915" s="347">
        <v>697.2</v>
      </c>
      <c r="I915" s="362" t="s">
        <v>1027</v>
      </c>
      <c r="J915" s="362" t="s">
        <v>417</v>
      </c>
      <c r="K915" s="337">
        <v>4</v>
      </c>
      <c r="L915" s="337" t="s">
        <v>58</v>
      </c>
      <c r="M915" s="353">
        <f>SUM(N915:R915)</f>
        <v>6.4</v>
      </c>
      <c r="N915" s="353">
        <v>0.28170000000000001</v>
      </c>
      <c r="O915" s="353">
        <v>1.0429999999999999</v>
      </c>
      <c r="P915" s="353">
        <v>2.4299999999999999E-2</v>
      </c>
      <c r="Q915" s="353">
        <v>0</v>
      </c>
      <c r="R915" s="353">
        <v>5.0510000000000002</v>
      </c>
      <c r="S915" s="353">
        <v>156.81</v>
      </c>
      <c r="T915" s="353">
        <f>R915</f>
        <v>5.0510000000000002</v>
      </c>
      <c r="U915" s="353">
        <f>S915</f>
        <v>156.81</v>
      </c>
      <c r="V915" s="363">
        <f>T915/U915</f>
        <v>3.2210955933932785E-2</v>
      </c>
      <c r="W915" s="356">
        <v>43.9</v>
      </c>
      <c r="X915" s="357">
        <f>V915*W915</f>
        <v>1.4140609654996492</v>
      </c>
      <c r="Y915" s="357">
        <f>V915*60*1000</f>
        <v>1932.657356035967</v>
      </c>
      <c r="Z915" s="358">
        <f>Y915*W915/1000</f>
        <v>84.843657929978946</v>
      </c>
    </row>
    <row r="916" spans="1:26" ht="12.75" customHeight="1" x14ac:dyDescent="0.2">
      <c r="A916" s="417"/>
      <c r="B916" s="24">
        <v>911</v>
      </c>
      <c r="C916" s="323" t="s">
        <v>687</v>
      </c>
      <c r="D916" s="324" t="s">
        <v>688</v>
      </c>
      <c r="E916" s="325">
        <v>-6.6</v>
      </c>
      <c r="F916" s="326">
        <v>1.7299999999999999E-2</v>
      </c>
      <c r="G916" s="336">
        <v>1.1383399999999999</v>
      </c>
      <c r="H916" s="328">
        <v>688.80000000000007</v>
      </c>
      <c r="I916" s="329" t="s">
        <v>724</v>
      </c>
      <c r="J916" s="329" t="s">
        <v>47</v>
      </c>
      <c r="K916" s="330">
        <v>8</v>
      </c>
      <c r="L916" s="330" t="s">
        <v>58</v>
      </c>
      <c r="M916" s="331">
        <v>11.801</v>
      </c>
      <c r="N916" s="331">
        <v>0</v>
      </c>
      <c r="O916" s="331">
        <v>0</v>
      </c>
      <c r="P916" s="331">
        <v>0</v>
      </c>
      <c r="Q916" s="331">
        <v>0</v>
      </c>
      <c r="R916" s="331">
        <v>11.801</v>
      </c>
      <c r="S916" s="331">
        <v>366.13</v>
      </c>
      <c r="T916" s="331">
        <v>11.801</v>
      </c>
      <c r="U916" s="331">
        <v>366.13</v>
      </c>
      <c r="V916" s="332">
        <v>3.2231720973424742E-2</v>
      </c>
      <c r="W916" s="333">
        <v>65.8</v>
      </c>
      <c r="X916" s="334">
        <v>2.1208472400513481</v>
      </c>
      <c r="Y916" s="334">
        <v>1933.9032584054844</v>
      </c>
      <c r="Z916" s="335">
        <v>127.25083440308086</v>
      </c>
    </row>
    <row r="917" spans="1:26" ht="12.75" customHeight="1" x14ac:dyDescent="0.2">
      <c r="A917" s="417"/>
      <c r="B917" s="24">
        <v>912</v>
      </c>
      <c r="C917" s="359" t="s">
        <v>1034</v>
      </c>
      <c r="D917" s="24" t="s">
        <v>1035</v>
      </c>
      <c r="E917" s="360">
        <v>-5.6</v>
      </c>
      <c r="F917" s="361">
        <v>2.0730000000000002E-3</v>
      </c>
      <c r="G917" s="346">
        <v>1.1499999999999999</v>
      </c>
      <c r="H917" s="347">
        <v>660.8</v>
      </c>
      <c r="I917" s="362" t="s">
        <v>1079</v>
      </c>
      <c r="J917" s="362" t="s">
        <v>417</v>
      </c>
      <c r="K917" s="337">
        <v>12</v>
      </c>
      <c r="L917" s="337">
        <v>1960</v>
      </c>
      <c r="M917" s="353">
        <f>SUM(N917+O917+P917+R917)</f>
        <v>12.712</v>
      </c>
      <c r="N917" s="353">
        <v>0</v>
      </c>
      <c r="O917" s="353">
        <v>0</v>
      </c>
      <c r="P917" s="353">
        <v>0</v>
      </c>
      <c r="Q917" s="353"/>
      <c r="R917" s="353">
        <v>12.712</v>
      </c>
      <c r="S917" s="353"/>
      <c r="T917" s="353">
        <v>12.712</v>
      </c>
      <c r="U917" s="353">
        <v>393.99</v>
      </c>
      <c r="V917" s="363">
        <f>T917/U917</f>
        <v>3.2264778293865322E-2</v>
      </c>
      <c r="W917" s="356">
        <v>55.48</v>
      </c>
      <c r="X917" s="357">
        <f>V917*W917</f>
        <v>1.790049899743648</v>
      </c>
      <c r="Y917" s="357">
        <f>V917*60*1000</f>
        <v>1935.8866976319193</v>
      </c>
      <c r="Z917" s="358">
        <f>Y917*W917/1000</f>
        <v>107.40299398461887</v>
      </c>
    </row>
    <row r="918" spans="1:26" ht="12.75" customHeight="1" x14ac:dyDescent="0.2">
      <c r="A918" s="417"/>
      <c r="B918" s="330">
        <v>913</v>
      </c>
      <c r="C918" s="323" t="s">
        <v>877</v>
      </c>
      <c r="D918" s="324" t="s">
        <v>841</v>
      </c>
      <c r="E918" s="325">
        <v>-5.0999999999999996</v>
      </c>
      <c r="F918" s="326">
        <v>2.1000000000000001E-2</v>
      </c>
      <c r="G918" s="336">
        <v>1.38</v>
      </c>
      <c r="H918" s="328">
        <v>646.79999999999995</v>
      </c>
      <c r="I918" s="329" t="s">
        <v>872</v>
      </c>
      <c r="J918" s="329" t="s">
        <v>47</v>
      </c>
      <c r="K918" s="330">
        <v>12</v>
      </c>
      <c r="L918" s="330">
        <v>1965</v>
      </c>
      <c r="M918" s="331">
        <v>17.353999999999999</v>
      </c>
      <c r="N918" s="331">
        <v>0.65</v>
      </c>
      <c r="O918" s="331">
        <v>2E-3</v>
      </c>
      <c r="P918" s="331">
        <v>-0.14000000000000001</v>
      </c>
      <c r="Q918" s="331">
        <v>3.1240000000000001</v>
      </c>
      <c r="R918" s="331">
        <v>14.23</v>
      </c>
      <c r="S918" s="331">
        <v>537.54999999999995</v>
      </c>
      <c r="T918" s="331">
        <v>15.986000000000001</v>
      </c>
      <c r="U918" s="331">
        <v>495.2</v>
      </c>
      <c r="V918" s="332">
        <v>3.2281906300484657E-2</v>
      </c>
      <c r="W918" s="333">
        <v>64.200999999999993</v>
      </c>
      <c r="X918" s="334">
        <v>2.0725306663974155</v>
      </c>
      <c r="Y918" s="334">
        <v>1936.9143780290794</v>
      </c>
      <c r="Z918" s="335">
        <v>124.35183998384491</v>
      </c>
    </row>
    <row r="919" spans="1:26" ht="12.75" customHeight="1" x14ac:dyDescent="0.2">
      <c r="A919" s="417"/>
      <c r="B919" s="337">
        <v>914</v>
      </c>
      <c r="C919" s="359" t="s">
        <v>323</v>
      </c>
      <c r="D919" s="24" t="s">
        <v>324</v>
      </c>
      <c r="E919" s="360">
        <v>-5.8</v>
      </c>
      <c r="F919" s="361">
        <v>1.6835861436862869E-2</v>
      </c>
      <c r="G919" s="346">
        <f>F919*W919</f>
        <v>0.8404798746510681</v>
      </c>
      <c r="H919" s="347">
        <v>666.4</v>
      </c>
      <c r="I919" s="362" t="s">
        <v>362</v>
      </c>
      <c r="J919" s="362" t="s">
        <v>47</v>
      </c>
      <c r="K919" s="337">
        <v>8</v>
      </c>
      <c r="L919" s="337" t="s">
        <v>58</v>
      </c>
      <c r="M919" s="353">
        <f>SUM(N919:R919)</f>
        <v>11.92</v>
      </c>
      <c r="N919" s="353">
        <v>0</v>
      </c>
      <c r="O919" s="353">
        <v>0</v>
      </c>
      <c r="P919" s="353">
        <v>0</v>
      </c>
      <c r="Q919" s="353"/>
      <c r="R919" s="353">
        <v>11.92</v>
      </c>
      <c r="S919" s="353">
        <v>368.07</v>
      </c>
      <c r="T919" s="353">
        <v>11.92</v>
      </c>
      <c r="U919" s="353">
        <v>368.07</v>
      </c>
      <c r="V919" s="363">
        <f>T919/U919</f>
        <v>3.2385144130192625E-2</v>
      </c>
      <c r="W919" s="356">
        <v>49.921999999999997</v>
      </c>
      <c r="X919" s="357">
        <f>V919*W919</f>
        <v>1.6167311652674761</v>
      </c>
      <c r="Y919" s="357">
        <f>V919*60*1000</f>
        <v>1943.1086478115576</v>
      </c>
      <c r="Z919" s="358">
        <f>Y919*W919/1000</f>
        <v>97.003869916048572</v>
      </c>
    </row>
    <row r="920" spans="1:26" ht="12.75" customHeight="1" x14ac:dyDescent="0.2">
      <c r="A920" s="417"/>
      <c r="B920" s="24">
        <v>915</v>
      </c>
      <c r="C920" s="323" t="s">
        <v>1153</v>
      </c>
      <c r="D920" s="324" t="s">
        <v>909</v>
      </c>
      <c r="E920" s="325">
        <v>-6.5</v>
      </c>
      <c r="F920" s="326">
        <v>1.8100000000000002E-2</v>
      </c>
      <c r="G920" s="336">
        <v>1.4280900000000003</v>
      </c>
      <c r="H920" s="339">
        <v>686</v>
      </c>
      <c r="I920" s="329" t="s">
        <v>945</v>
      </c>
      <c r="J920" s="329" t="s">
        <v>417</v>
      </c>
      <c r="K920" s="330">
        <v>5</v>
      </c>
      <c r="L920" s="330">
        <v>1964</v>
      </c>
      <c r="M920" s="331">
        <v>8.36</v>
      </c>
      <c r="N920" s="331">
        <v>0</v>
      </c>
      <c r="O920" s="331">
        <v>0</v>
      </c>
      <c r="P920" s="331">
        <v>0</v>
      </c>
      <c r="Q920" s="331">
        <v>0</v>
      </c>
      <c r="R920" s="331">
        <v>8.36</v>
      </c>
      <c r="S920" s="331">
        <v>1314.43</v>
      </c>
      <c r="T920" s="331">
        <v>8.36</v>
      </c>
      <c r="U920" s="331">
        <v>258.02</v>
      </c>
      <c r="V920" s="332">
        <v>3.2400589101620032E-2</v>
      </c>
      <c r="W920" s="333">
        <v>78.900000000000006</v>
      </c>
      <c r="X920" s="334">
        <v>2.5564064801178206</v>
      </c>
      <c r="Y920" s="334">
        <v>1944.0353460972019</v>
      </c>
      <c r="Z920" s="335">
        <v>153.38438880706926</v>
      </c>
    </row>
    <row r="921" spans="1:26" ht="12.75" customHeight="1" x14ac:dyDescent="0.2">
      <c r="A921" s="417"/>
      <c r="B921" s="24">
        <v>916</v>
      </c>
      <c r="C921" s="359" t="s">
        <v>1150</v>
      </c>
      <c r="D921" s="24" t="s">
        <v>1151</v>
      </c>
      <c r="E921" s="375">
        <v>-5.8</v>
      </c>
      <c r="F921" s="345"/>
      <c r="G921" s="24"/>
      <c r="H921" s="376">
        <v>641.6</v>
      </c>
      <c r="I921" s="54" t="s">
        <v>1146</v>
      </c>
      <c r="J921" s="55"/>
      <c r="K921" s="55">
        <v>8</v>
      </c>
      <c r="L921" s="55">
        <v>1966</v>
      </c>
      <c r="M921" s="86">
        <v>11.4</v>
      </c>
      <c r="N921" s="86">
        <v>0</v>
      </c>
      <c r="O921" s="86">
        <v>0</v>
      </c>
      <c r="P921" s="86"/>
      <c r="Q921" s="86"/>
      <c r="R921" s="86">
        <v>11.4</v>
      </c>
      <c r="S921" s="86">
        <v>350.82</v>
      </c>
      <c r="T921" s="86">
        <v>11.4</v>
      </c>
      <c r="U921" s="86">
        <v>350.82</v>
      </c>
      <c r="V921" s="56">
        <v>3.249529673336754E-2</v>
      </c>
      <c r="W921" s="95">
        <v>73.099999999999994</v>
      </c>
      <c r="X921" s="95">
        <v>2.3754061912091671</v>
      </c>
      <c r="Y921" s="95">
        <v>1949.7178040020524</v>
      </c>
      <c r="Z921" s="377">
        <v>142.52437147255003</v>
      </c>
    </row>
    <row r="922" spans="1:26" ht="12.75" customHeight="1" x14ac:dyDescent="0.2">
      <c r="A922" s="417"/>
      <c r="B922" s="330">
        <v>917</v>
      </c>
      <c r="C922" s="359" t="s">
        <v>992</v>
      </c>
      <c r="D922" s="24" t="s">
        <v>993</v>
      </c>
      <c r="E922" s="360">
        <v>-6.9</v>
      </c>
      <c r="F922" s="361">
        <v>1.9810000000000001E-2</v>
      </c>
      <c r="G922" s="346">
        <v>0.87</v>
      </c>
      <c r="H922" s="347">
        <v>697.2</v>
      </c>
      <c r="I922" s="362" t="s">
        <v>1028</v>
      </c>
      <c r="J922" s="362" t="s">
        <v>417</v>
      </c>
      <c r="K922" s="337">
        <v>7</v>
      </c>
      <c r="L922" s="337" t="s">
        <v>58</v>
      </c>
      <c r="M922" s="353">
        <f>SUM(N922:R922)</f>
        <v>13</v>
      </c>
      <c r="N922" s="353">
        <v>0.3251</v>
      </c>
      <c r="O922" s="353">
        <v>1.64</v>
      </c>
      <c r="P922" s="353">
        <v>0.28689999999999999</v>
      </c>
      <c r="Q922" s="353">
        <v>0</v>
      </c>
      <c r="R922" s="353">
        <v>10.747999999999999</v>
      </c>
      <c r="S922" s="353">
        <v>328.92</v>
      </c>
      <c r="T922" s="353">
        <f>R922</f>
        <v>10.747999999999999</v>
      </c>
      <c r="U922" s="353">
        <f>S922</f>
        <v>328.92</v>
      </c>
      <c r="V922" s="363">
        <f>T922/U922</f>
        <v>3.2676638696339529E-2</v>
      </c>
      <c r="W922" s="356">
        <v>43.9</v>
      </c>
      <c r="X922" s="357">
        <f>V922*W922</f>
        <v>1.4345044387693053</v>
      </c>
      <c r="Y922" s="357">
        <f>V922*60*1000</f>
        <v>1960.5983217803716</v>
      </c>
      <c r="Z922" s="358">
        <f>Y922*W922/1000</f>
        <v>86.070266326158304</v>
      </c>
    </row>
    <row r="923" spans="1:26" ht="12.75" customHeight="1" x14ac:dyDescent="0.2">
      <c r="A923" s="417"/>
      <c r="B923" s="337">
        <v>918</v>
      </c>
      <c r="C923" s="323" t="s">
        <v>147</v>
      </c>
      <c r="D923" s="324" t="s">
        <v>148</v>
      </c>
      <c r="E923" s="325">
        <v>-4.7</v>
      </c>
      <c r="F923" s="326">
        <v>1.8579999999999999E-2</v>
      </c>
      <c r="G923" s="336">
        <v>1.0646339999999999</v>
      </c>
      <c r="H923" s="328">
        <v>635.6</v>
      </c>
      <c r="I923" s="329" t="s">
        <v>179</v>
      </c>
      <c r="J923" s="329"/>
      <c r="K923" s="330">
        <v>57</v>
      </c>
      <c r="L923" s="330">
        <v>1963</v>
      </c>
      <c r="M923" s="331">
        <v>38.103999999999999</v>
      </c>
      <c r="N923" s="331">
        <v>4.3197999999999999</v>
      </c>
      <c r="O923" s="331">
        <v>-0.99050000000000005</v>
      </c>
      <c r="P923" s="331">
        <v>-5.28E-2</v>
      </c>
      <c r="Q923" s="331">
        <v>6.2689000000000004</v>
      </c>
      <c r="R923" s="331">
        <v>28.558599999999998</v>
      </c>
      <c r="S923" s="331">
        <v>1043.08</v>
      </c>
      <c r="T923" s="331">
        <v>33.686500000000002</v>
      </c>
      <c r="U923" s="331">
        <v>1024.69</v>
      </c>
      <c r="V923" s="332">
        <v>3.2874820677473188E-2</v>
      </c>
      <c r="W923" s="333">
        <v>57.3</v>
      </c>
      <c r="X923" s="334">
        <v>1.8837272248192136</v>
      </c>
      <c r="Y923" s="334">
        <v>1972.4892406483914</v>
      </c>
      <c r="Z923" s="335">
        <v>113.02363348915283</v>
      </c>
    </row>
    <row r="924" spans="1:26" ht="12.75" customHeight="1" x14ac:dyDescent="0.2">
      <c r="A924" s="417"/>
      <c r="B924" s="24">
        <v>919</v>
      </c>
      <c r="C924" s="323" t="s">
        <v>878</v>
      </c>
      <c r="D924" s="324" t="s">
        <v>879</v>
      </c>
      <c r="E924" s="325">
        <v>-6.1</v>
      </c>
      <c r="F924" s="326">
        <v>1.7999999999999999E-2</v>
      </c>
      <c r="G924" s="336">
        <v>1.274</v>
      </c>
      <c r="H924" s="328">
        <v>646.79999999999995</v>
      </c>
      <c r="I924" s="329" t="s">
        <v>906</v>
      </c>
      <c r="J924" s="329" t="s">
        <v>47</v>
      </c>
      <c r="K924" s="330">
        <v>18</v>
      </c>
      <c r="L924" s="330">
        <v>1987</v>
      </c>
      <c r="M924" s="331">
        <v>25.606000000000002</v>
      </c>
      <c r="N924" s="331">
        <v>1.64</v>
      </c>
      <c r="O924" s="331">
        <v>2.04</v>
      </c>
      <c r="P924" s="331">
        <v>0.5</v>
      </c>
      <c r="Q924" s="331"/>
      <c r="R924" s="331">
        <v>21.42</v>
      </c>
      <c r="S924" s="331">
        <v>651.44000000000005</v>
      </c>
      <c r="T924" s="331">
        <v>21.42</v>
      </c>
      <c r="U924" s="331">
        <v>651.44000000000005</v>
      </c>
      <c r="V924" s="332">
        <v>3.2881002087682673E-2</v>
      </c>
      <c r="W924" s="333">
        <v>70.959999999999994</v>
      </c>
      <c r="X924" s="334">
        <v>2.3332359081419622</v>
      </c>
      <c r="Y924" s="334">
        <v>1972.8601252609603</v>
      </c>
      <c r="Z924" s="335">
        <v>139.99415448851772</v>
      </c>
    </row>
    <row r="925" spans="1:26" ht="12.75" customHeight="1" x14ac:dyDescent="0.2">
      <c r="A925" s="417"/>
      <c r="B925" s="24">
        <v>920</v>
      </c>
      <c r="C925" s="323" t="s">
        <v>685</v>
      </c>
      <c r="D925" s="324" t="s">
        <v>686</v>
      </c>
      <c r="E925" s="338">
        <v>-5.2</v>
      </c>
      <c r="F925" s="340">
        <v>1.9012000000000001E-2</v>
      </c>
      <c r="G925" s="336">
        <v>1.45688956</v>
      </c>
      <c r="H925" s="339">
        <v>649.6</v>
      </c>
      <c r="I925" s="329" t="s">
        <v>680</v>
      </c>
      <c r="J925" s="329" t="s">
        <v>417</v>
      </c>
      <c r="K925" s="330">
        <v>8</v>
      </c>
      <c r="L925" s="330">
        <v>1966</v>
      </c>
      <c r="M925" s="331">
        <v>6.319</v>
      </c>
      <c r="N925" s="331">
        <v>0</v>
      </c>
      <c r="O925" s="331">
        <v>0</v>
      </c>
      <c r="P925" s="331">
        <v>0</v>
      </c>
      <c r="Q925" s="331">
        <v>1.137419</v>
      </c>
      <c r="R925" s="331">
        <v>6.319</v>
      </c>
      <c r="S925" s="331">
        <v>191.87</v>
      </c>
      <c r="T925" s="325">
        <v>6.319</v>
      </c>
      <c r="U925" s="331">
        <v>191.87</v>
      </c>
      <c r="V925" s="332">
        <v>3.2933757231458798E-2</v>
      </c>
      <c r="W925" s="333">
        <v>76.63</v>
      </c>
      <c r="X925" s="334">
        <v>2.5237138166466875</v>
      </c>
      <c r="Y925" s="334">
        <v>1976.0254338875279</v>
      </c>
      <c r="Z925" s="335">
        <v>151.42282899880126</v>
      </c>
    </row>
    <row r="926" spans="1:26" ht="12.75" customHeight="1" x14ac:dyDescent="0.2">
      <c r="A926" s="417"/>
      <c r="B926" s="330">
        <v>921</v>
      </c>
      <c r="C926" s="323" t="s">
        <v>601</v>
      </c>
      <c r="D926" s="324" t="s">
        <v>602</v>
      </c>
      <c r="E926" s="325">
        <v>-4.5999999999999996</v>
      </c>
      <c r="F926" s="326">
        <v>1.4E-2</v>
      </c>
      <c r="G926" s="336">
        <v>9.0579999999999994E-2</v>
      </c>
      <c r="H926" s="328">
        <v>632.79999999999995</v>
      </c>
      <c r="I926" s="329" t="s">
        <v>642</v>
      </c>
      <c r="J926" s="329" t="s">
        <v>625</v>
      </c>
      <c r="K926" s="330">
        <v>3</v>
      </c>
      <c r="L926" s="330"/>
      <c r="M926" s="331">
        <v>8.4</v>
      </c>
      <c r="N926" s="331">
        <v>0</v>
      </c>
      <c r="O926" s="331">
        <v>0</v>
      </c>
      <c r="P926" s="331">
        <v>0</v>
      </c>
      <c r="Q926" s="331">
        <v>0</v>
      </c>
      <c r="R926" s="331">
        <v>8.4</v>
      </c>
      <c r="S926" s="331">
        <v>254.76</v>
      </c>
      <c r="T926" s="331">
        <v>8.4</v>
      </c>
      <c r="U926" s="331">
        <v>254.76</v>
      </c>
      <c r="V926" s="332">
        <v>3.297220913801225E-2</v>
      </c>
      <c r="W926" s="333">
        <v>64.7</v>
      </c>
      <c r="X926" s="334">
        <f>V926*W926</f>
        <v>2.1333019312293926</v>
      </c>
      <c r="Y926" s="334">
        <v>1978.332548280735</v>
      </c>
      <c r="Z926" s="335">
        <f>W926*Y926/1000</f>
        <v>127.99811587376355</v>
      </c>
    </row>
    <row r="927" spans="1:26" ht="12.75" customHeight="1" x14ac:dyDescent="0.2">
      <c r="A927" s="417"/>
      <c r="B927" s="337">
        <v>922</v>
      </c>
      <c r="C927" s="323" t="s">
        <v>1153</v>
      </c>
      <c r="D927" s="324" t="s">
        <v>909</v>
      </c>
      <c r="E927" s="325">
        <v>-6.5</v>
      </c>
      <c r="F927" s="326">
        <v>1.8100000000000002E-2</v>
      </c>
      <c r="G927" s="336">
        <v>1.4280900000000003</v>
      </c>
      <c r="H927" s="339">
        <v>686</v>
      </c>
      <c r="I927" s="329" t="s">
        <v>947</v>
      </c>
      <c r="J927" s="329" t="s">
        <v>417</v>
      </c>
      <c r="K927" s="330">
        <v>5</v>
      </c>
      <c r="L927" s="330">
        <v>1923</v>
      </c>
      <c r="M927" s="331">
        <v>6.88</v>
      </c>
      <c r="N927" s="331">
        <v>0</v>
      </c>
      <c r="O927" s="331">
        <v>0</v>
      </c>
      <c r="P927" s="331">
        <v>0</v>
      </c>
      <c r="Q927" s="331">
        <v>0</v>
      </c>
      <c r="R927" s="331">
        <v>6.88</v>
      </c>
      <c r="S927" s="331">
        <v>208.38</v>
      </c>
      <c r="T927" s="331">
        <v>6.88</v>
      </c>
      <c r="U927" s="331">
        <v>208.38</v>
      </c>
      <c r="V927" s="332">
        <v>3.3016604280641133E-2</v>
      </c>
      <c r="W927" s="333">
        <v>78.900000000000006</v>
      </c>
      <c r="X927" s="334">
        <v>2.6050100777425858</v>
      </c>
      <c r="Y927" s="334">
        <v>1980.9962568384681</v>
      </c>
      <c r="Z927" s="335">
        <v>156.30060466455515</v>
      </c>
    </row>
    <row r="928" spans="1:26" ht="12.75" customHeight="1" x14ac:dyDescent="0.2">
      <c r="A928" s="417"/>
      <c r="B928" s="24">
        <v>923</v>
      </c>
      <c r="C928" s="323" t="s">
        <v>729</v>
      </c>
      <c r="D928" s="324" t="s">
        <v>730</v>
      </c>
      <c r="E928" s="325">
        <v>-6.2</v>
      </c>
      <c r="F928" s="326">
        <v>1.8950000000000002E-2</v>
      </c>
      <c r="G928" s="327">
        <v>1.19</v>
      </c>
      <c r="H928" s="328">
        <v>677.6</v>
      </c>
      <c r="I928" s="341" t="s">
        <v>768</v>
      </c>
      <c r="J928" s="324" t="s">
        <v>47</v>
      </c>
      <c r="K928" s="324">
        <v>24</v>
      </c>
      <c r="L928" s="324">
        <v>1961</v>
      </c>
      <c r="M928" s="331">
        <v>30.16</v>
      </c>
      <c r="N928" s="331"/>
      <c r="O928" s="331"/>
      <c r="P928" s="331"/>
      <c r="Q928" s="331"/>
      <c r="R928" s="331">
        <v>30.16</v>
      </c>
      <c r="S928" s="338">
        <v>909.58</v>
      </c>
      <c r="T928" s="331">
        <v>30.16</v>
      </c>
      <c r="U928" s="338">
        <v>909.58</v>
      </c>
      <c r="V928" s="332">
        <v>3.3158160909430724E-2</v>
      </c>
      <c r="W928" s="333">
        <v>62.783999999999999</v>
      </c>
      <c r="X928" s="334">
        <v>2.0818019745376986</v>
      </c>
      <c r="Y928" s="334">
        <v>1989.4896545658435</v>
      </c>
      <c r="Z928" s="335">
        <v>124.9081184722619</v>
      </c>
    </row>
    <row r="929" spans="1:26" ht="12.75" customHeight="1" x14ac:dyDescent="0.2">
      <c r="A929" s="417"/>
      <c r="B929" s="24">
        <v>924</v>
      </c>
      <c r="C929" s="359" t="s">
        <v>1150</v>
      </c>
      <c r="D929" s="24" t="s">
        <v>1151</v>
      </c>
      <c r="E929" s="375">
        <v>-5.8</v>
      </c>
      <c r="F929" s="345"/>
      <c r="G929" s="24"/>
      <c r="H929" s="376">
        <v>641.6</v>
      </c>
      <c r="I929" s="54" t="s">
        <v>1147</v>
      </c>
      <c r="J929" s="55"/>
      <c r="K929" s="55">
        <v>4</v>
      </c>
      <c r="L929" s="55">
        <v>1973</v>
      </c>
      <c r="M929" s="86">
        <v>5.8</v>
      </c>
      <c r="N929" s="86">
        <v>0</v>
      </c>
      <c r="O929" s="86">
        <v>0</v>
      </c>
      <c r="P929" s="86"/>
      <c r="Q929" s="86"/>
      <c r="R929" s="86">
        <v>5.8</v>
      </c>
      <c r="S929" s="86">
        <v>174.77</v>
      </c>
      <c r="T929" s="86">
        <v>5.8</v>
      </c>
      <c r="U929" s="86">
        <v>174.77</v>
      </c>
      <c r="V929" s="56">
        <v>3.3186473651084278E-2</v>
      </c>
      <c r="W929" s="95">
        <v>73.099999999999994</v>
      </c>
      <c r="X929" s="95">
        <v>2.4259312238942603</v>
      </c>
      <c r="Y929" s="95">
        <v>1991.1884190650567</v>
      </c>
      <c r="Z929" s="377">
        <v>145.55587343365562</v>
      </c>
    </row>
    <row r="930" spans="1:26" ht="12.75" customHeight="1" x14ac:dyDescent="0.2">
      <c r="A930" s="417"/>
      <c r="B930" s="330">
        <v>925</v>
      </c>
      <c r="C930" s="323" t="s">
        <v>431</v>
      </c>
      <c r="D930" s="324" t="s">
        <v>432</v>
      </c>
      <c r="E930" s="325">
        <v>-6.9</v>
      </c>
      <c r="F930" s="326">
        <v>2.498218E-2</v>
      </c>
      <c r="G930" s="336">
        <v>1.6910437642</v>
      </c>
      <c r="H930" s="328">
        <v>697.2</v>
      </c>
      <c r="I930" s="329" t="s">
        <v>460</v>
      </c>
      <c r="J930" s="329" t="s">
        <v>47</v>
      </c>
      <c r="K930" s="330">
        <v>7</v>
      </c>
      <c r="L930" s="330">
        <v>1976</v>
      </c>
      <c r="M930" s="331">
        <v>12.717000000000001</v>
      </c>
      <c r="N930" s="331">
        <v>0.59788200000000002</v>
      </c>
      <c r="O930" s="331">
        <v>1.084042</v>
      </c>
      <c r="P930" s="331">
        <v>6.5117999999999995E-2</v>
      </c>
      <c r="Q930" s="331">
        <v>1.974593</v>
      </c>
      <c r="R930" s="331">
        <v>8.9953660000000006</v>
      </c>
      <c r="S930" s="331">
        <v>328.29</v>
      </c>
      <c r="T930" s="331">
        <v>10.959959</v>
      </c>
      <c r="U930" s="331">
        <v>328.29</v>
      </c>
      <c r="V930" s="332">
        <v>3.3384991927868653E-2</v>
      </c>
      <c r="W930" s="333">
        <v>67.69</v>
      </c>
      <c r="X930" s="334">
        <v>2.2598301035974289</v>
      </c>
      <c r="Y930" s="334">
        <v>2003.099515672119</v>
      </c>
      <c r="Z930" s="335">
        <v>135.58980621584573</v>
      </c>
    </row>
    <row r="931" spans="1:26" ht="12.75" customHeight="1" x14ac:dyDescent="0.2">
      <c r="A931" s="417"/>
      <c r="B931" s="337">
        <v>926</v>
      </c>
      <c r="C931" s="359" t="s">
        <v>950</v>
      </c>
      <c r="D931" s="24" t="s">
        <v>951</v>
      </c>
      <c r="E931" s="360">
        <v>-6.1</v>
      </c>
      <c r="F931" s="361">
        <v>1.9765580000000001E-2</v>
      </c>
      <c r="G931" s="346">
        <f>F931*W931</f>
        <v>1.5041606379999999</v>
      </c>
      <c r="H931" s="347">
        <v>674.8</v>
      </c>
      <c r="I931" s="362" t="s">
        <v>987</v>
      </c>
      <c r="J931" s="362" t="s">
        <v>47</v>
      </c>
      <c r="K931" s="337">
        <v>12</v>
      </c>
      <c r="L931" s="337">
        <v>1965</v>
      </c>
      <c r="M931" s="353">
        <v>16.899999999999999</v>
      </c>
      <c r="N931" s="353">
        <v>0.84</v>
      </c>
      <c r="O931" s="353">
        <v>0.24</v>
      </c>
      <c r="P931" s="353">
        <v>0.37</v>
      </c>
      <c r="Q931" s="353">
        <v>0</v>
      </c>
      <c r="R931" s="353">
        <v>15.42</v>
      </c>
      <c r="S931" s="353">
        <v>461.73</v>
      </c>
      <c r="T931" s="353">
        <v>15.42</v>
      </c>
      <c r="U931" s="353">
        <v>461.73</v>
      </c>
      <c r="V931" s="363">
        <f>T931/U931</f>
        <v>3.3396140601650311E-2</v>
      </c>
      <c r="W931" s="356">
        <v>76.099999999999994</v>
      </c>
      <c r="X931" s="357">
        <f>V931*W931</f>
        <v>2.5414462997855884</v>
      </c>
      <c r="Y931" s="357">
        <f>V931*60*1000</f>
        <v>2003.7684360990186</v>
      </c>
      <c r="Z931" s="358">
        <f>Y931*W931/1000</f>
        <v>152.48677798713533</v>
      </c>
    </row>
    <row r="932" spans="1:26" ht="12.75" customHeight="1" x14ac:dyDescent="0.2">
      <c r="A932" s="417"/>
      <c r="B932" s="24">
        <v>927</v>
      </c>
      <c r="C932" s="323" t="s">
        <v>1153</v>
      </c>
      <c r="D932" s="324" t="s">
        <v>909</v>
      </c>
      <c r="E932" s="325">
        <v>-6.5</v>
      </c>
      <c r="F932" s="326">
        <v>1.8100000000000002E-2</v>
      </c>
      <c r="G932" s="336">
        <v>1.4280900000000003</v>
      </c>
      <c r="H932" s="339">
        <v>686</v>
      </c>
      <c r="I932" s="329" t="s">
        <v>948</v>
      </c>
      <c r="J932" s="329" t="s">
        <v>417</v>
      </c>
      <c r="K932" s="330">
        <v>7</v>
      </c>
      <c r="L932" s="330">
        <v>1942</v>
      </c>
      <c r="M932" s="331">
        <v>9.39</v>
      </c>
      <c r="N932" s="331">
        <v>0</v>
      </c>
      <c r="O932" s="331">
        <v>0</v>
      </c>
      <c r="P932" s="331">
        <v>0</v>
      </c>
      <c r="Q932" s="331">
        <v>0</v>
      </c>
      <c r="R932" s="331">
        <v>9.39</v>
      </c>
      <c r="S932" s="331">
        <v>280.83999999999997</v>
      </c>
      <c r="T932" s="331">
        <v>9.39</v>
      </c>
      <c r="U932" s="331">
        <v>280.83999999999997</v>
      </c>
      <c r="V932" s="332">
        <v>3.3435408061529705E-2</v>
      </c>
      <c r="W932" s="333">
        <v>78.900000000000006</v>
      </c>
      <c r="X932" s="334">
        <v>2.6380536960546941</v>
      </c>
      <c r="Y932" s="334">
        <v>2006.1244836917824</v>
      </c>
      <c r="Z932" s="335">
        <v>158.28322176328166</v>
      </c>
    </row>
    <row r="933" spans="1:26" ht="12.75" customHeight="1" x14ac:dyDescent="0.2">
      <c r="A933" s="417"/>
      <c r="B933" s="24">
        <v>928</v>
      </c>
      <c r="C933" s="323" t="s">
        <v>147</v>
      </c>
      <c r="D933" s="324" t="s">
        <v>148</v>
      </c>
      <c r="E933" s="325">
        <v>-4.7</v>
      </c>
      <c r="F933" s="326">
        <v>1.8579999999999999E-2</v>
      </c>
      <c r="G933" s="336">
        <v>1.0646339999999999</v>
      </c>
      <c r="H933" s="328">
        <v>635.6</v>
      </c>
      <c r="I933" s="329" t="s">
        <v>180</v>
      </c>
      <c r="J933" s="329"/>
      <c r="K933" s="330">
        <v>75</v>
      </c>
      <c r="L933" s="330">
        <v>1963</v>
      </c>
      <c r="M933" s="331">
        <v>50.482100000000003</v>
      </c>
      <c r="N933" s="331">
        <v>4.4183000000000003</v>
      </c>
      <c r="O933" s="331">
        <v>0.76</v>
      </c>
      <c r="P933" s="331">
        <v>0.59970000000000001</v>
      </c>
      <c r="Q933" s="331">
        <v>0</v>
      </c>
      <c r="R933" s="331">
        <v>44.704099999999997</v>
      </c>
      <c r="S933" s="331">
        <v>1323.17</v>
      </c>
      <c r="T933" s="331">
        <v>43.301200000000001</v>
      </c>
      <c r="U933" s="331">
        <v>1292.0899999999999</v>
      </c>
      <c r="V933" s="332">
        <v>3.3512526217213977E-2</v>
      </c>
      <c r="W933" s="333">
        <v>57.3</v>
      </c>
      <c r="X933" s="334">
        <v>1.9202677522463607</v>
      </c>
      <c r="Y933" s="334">
        <v>2010.7515730328385</v>
      </c>
      <c r="Z933" s="335">
        <v>115.21606513478163</v>
      </c>
    </row>
    <row r="934" spans="1:26" ht="12.75" customHeight="1" x14ac:dyDescent="0.2">
      <c r="A934" s="417"/>
      <c r="B934" s="330">
        <v>929</v>
      </c>
      <c r="C934" s="323" t="s">
        <v>1153</v>
      </c>
      <c r="D934" s="324" t="s">
        <v>909</v>
      </c>
      <c r="E934" s="325">
        <v>-6.5</v>
      </c>
      <c r="F934" s="326">
        <v>1.8100000000000002E-2</v>
      </c>
      <c r="G934" s="336">
        <v>1.4280900000000003</v>
      </c>
      <c r="H934" s="339">
        <v>686</v>
      </c>
      <c r="I934" s="329" t="s">
        <v>946</v>
      </c>
      <c r="J934" s="329" t="s">
        <v>417</v>
      </c>
      <c r="K934" s="330">
        <v>13</v>
      </c>
      <c r="L934" s="330">
        <v>1969</v>
      </c>
      <c r="M934" s="331">
        <v>16.100000000000001</v>
      </c>
      <c r="N934" s="331">
        <v>0.52</v>
      </c>
      <c r="O934" s="331">
        <v>0.34</v>
      </c>
      <c r="P934" s="331">
        <v>-0.01</v>
      </c>
      <c r="Q934" s="331">
        <v>2.7450000000000001</v>
      </c>
      <c r="R934" s="331">
        <v>12.505000000000001</v>
      </c>
      <c r="S934" s="331">
        <v>529.29</v>
      </c>
      <c r="T934" s="331">
        <v>15.25</v>
      </c>
      <c r="U934" s="331">
        <v>454.99</v>
      </c>
      <c r="V934" s="332">
        <v>3.3517220158684809E-2</v>
      </c>
      <c r="W934" s="333">
        <v>78.900000000000006</v>
      </c>
      <c r="X934" s="334">
        <v>2.6445086705202314</v>
      </c>
      <c r="Y934" s="334">
        <v>2011.0332095210883</v>
      </c>
      <c r="Z934" s="335">
        <v>158.67052023121389</v>
      </c>
    </row>
    <row r="935" spans="1:26" ht="12.75" customHeight="1" x14ac:dyDescent="0.2">
      <c r="A935" s="417"/>
      <c r="B935" s="337">
        <v>930</v>
      </c>
      <c r="C935" s="359" t="s">
        <v>189</v>
      </c>
      <c r="D935" s="24" t="s">
        <v>190</v>
      </c>
      <c r="E935" s="360">
        <v>-6.6</v>
      </c>
      <c r="F935" s="361">
        <v>1.9539999999999998E-2</v>
      </c>
      <c r="G935" s="346">
        <v>0.95</v>
      </c>
      <c r="H935" s="347">
        <v>688.8</v>
      </c>
      <c r="I935" s="362" t="s">
        <v>221</v>
      </c>
      <c r="J935" s="362" t="s">
        <v>47</v>
      </c>
      <c r="K935" s="337">
        <v>9</v>
      </c>
      <c r="L935" s="337">
        <v>1953</v>
      </c>
      <c r="M935" s="353">
        <f>N935+O935+R935</f>
        <v>9.9890000000000008</v>
      </c>
      <c r="N935" s="353">
        <v>0.81599999999999995</v>
      </c>
      <c r="O935" s="353"/>
      <c r="P935" s="353">
        <v>-0.40192</v>
      </c>
      <c r="Q935" s="353"/>
      <c r="R935" s="353">
        <v>9.173</v>
      </c>
      <c r="S935" s="353">
        <v>273.27999999999997</v>
      </c>
      <c r="T935" s="353">
        <v>5.8324800000000003</v>
      </c>
      <c r="U935" s="353">
        <v>173.76</v>
      </c>
      <c r="V935" s="363">
        <f>T935/U935</f>
        <v>3.3566298342541441E-2</v>
      </c>
      <c r="W935" s="356">
        <v>48.396000000000001</v>
      </c>
      <c r="X935" s="357">
        <f>V935*W935</f>
        <v>1.6244745745856357</v>
      </c>
      <c r="Y935" s="357">
        <f>V935*60*1000</f>
        <v>2013.9779005524865</v>
      </c>
      <c r="Z935" s="358">
        <f>Y935*W935/1000</f>
        <v>97.468474475138137</v>
      </c>
    </row>
    <row r="936" spans="1:26" ht="12.75" customHeight="1" x14ac:dyDescent="0.2">
      <c r="A936" s="417"/>
      <c r="B936" s="24">
        <v>931</v>
      </c>
      <c r="C936" s="359" t="s">
        <v>950</v>
      </c>
      <c r="D936" s="24" t="s">
        <v>951</v>
      </c>
      <c r="E936" s="360">
        <v>-6.1</v>
      </c>
      <c r="F936" s="361">
        <v>1.9765580000000001E-2</v>
      </c>
      <c r="G936" s="346">
        <f>F936*W936</f>
        <v>1.5041606379999999</v>
      </c>
      <c r="H936" s="347">
        <v>674.8</v>
      </c>
      <c r="I936" s="362" t="s">
        <v>988</v>
      </c>
      <c r="J936" s="362" t="s">
        <v>47</v>
      </c>
      <c r="K936" s="337">
        <v>9</v>
      </c>
      <c r="L936" s="337" t="s">
        <v>58</v>
      </c>
      <c r="M936" s="353">
        <v>14.208</v>
      </c>
      <c r="N936" s="353">
        <v>0</v>
      </c>
      <c r="O936" s="353">
        <v>0</v>
      </c>
      <c r="P936" s="353">
        <v>0</v>
      </c>
      <c r="Q936" s="353">
        <v>0</v>
      </c>
      <c r="R936" s="353">
        <v>14.2</v>
      </c>
      <c r="S936" s="353">
        <v>422.73</v>
      </c>
      <c r="T936" s="353">
        <v>14.2</v>
      </c>
      <c r="U936" s="353">
        <v>422.73</v>
      </c>
      <c r="V936" s="363">
        <f>T936/U936</f>
        <v>3.3591181132164735E-2</v>
      </c>
      <c r="W936" s="356">
        <v>76.099999999999994</v>
      </c>
      <c r="X936" s="357">
        <f>V936*W936</f>
        <v>2.5562888841577363</v>
      </c>
      <c r="Y936" s="357">
        <f>V936*60*1000</f>
        <v>2015.470867929884</v>
      </c>
      <c r="Z936" s="358">
        <f>Y936*W936/1000</f>
        <v>153.37733304946417</v>
      </c>
    </row>
    <row r="937" spans="1:26" ht="12.75" customHeight="1" x14ac:dyDescent="0.2">
      <c r="A937" s="417"/>
      <c r="B937" s="24">
        <v>932</v>
      </c>
      <c r="C937" s="359" t="s">
        <v>189</v>
      </c>
      <c r="D937" s="24" t="s">
        <v>190</v>
      </c>
      <c r="E937" s="344">
        <v>-6.6</v>
      </c>
      <c r="F937" s="361">
        <v>1.9539999999999998E-2</v>
      </c>
      <c r="G937" s="346">
        <v>0.95</v>
      </c>
      <c r="H937" s="347">
        <v>688.8</v>
      </c>
      <c r="I937" s="362" t="s">
        <v>222</v>
      </c>
      <c r="J937" s="362" t="s">
        <v>47</v>
      </c>
      <c r="K937" s="337">
        <v>6</v>
      </c>
      <c r="L937" s="337">
        <v>1953</v>
      </c>
      <c r="M937" s="353">
        <f>N937+O937+R937</f>
        <v>6.4399899999999999</v>
      </c>
      <c r="N937" s="353">
        <v>0.20399999999999999</v>
      </c>
      <c r="O937" s="353"/>
      <c r="P937" s="353">
        <v>0.17</v>
      </c>
      <c r="Q937" s="353"/>
      <c r="R937" s="353">
        <v>6.2359900000000001</v>
      </c>
      <c r="S937" s="353">
        <v>272.16000000000003</v>
      </c>
      <c r="T937" s="353">
        <v>4.8099999999999996</v>
      </c>
      <c r="U937" s="353">
        <v>142.96</v>
      </c>
      <c r="V937" s="363">
        <f>T937/U937</f>
        <v>3.3645775041969778E-2</v>
      </c>
      <c r="W937" s="356">
        <v>48.396000000000001</v>
      </c>
      <c r="X937" s="357">
        <f>V937*W937</f>
        <v>1.6283209289311693</v>
      </c>
      <c r="Y937" s="357">
        <f>V937*60*1000</f>
        <v>2018.7465025181868</v>
      </c>
      <c r="Z937" s="358">
        <f>Y937*W937/1000</f>
        <v>97.699255735870167</v>
      </c>
    </row>
    <row r="938" spans="1:26" ht="12.75" customHeight="1" x14ac:dyDescent="0.2">
      <c r="A938" s="417"/>
      <c r="B938" s="330">
        <v>933</v>
      </c>
      <c r="C938" s="323" t="s">
        <v>431</v>
      </c>
      <c r="D938" s="324" t="s">
        <v>432</v>
      </c>
      <c r="E938" s="325">
        <v>-6.9</v>
      </c>
      <c r="F938" s="326">
        <v>2.498218E-2</v>
      </c>
      <c r="G938" s="336">
        <v>1.6910437642</v>
      </c>
      <c r="H938" s="328">
        <v>697.2</v>
      </c>
      <c r="I938" s="329" t="s">
        <v>467</v>
      </c>
      <c r="J938" s="329" t="s">
        <v>47</v>
      </c>
      <c r="K938" s="330">
        <v>6</v>
      </c>
      <c r="L938" s="330">
        <v>1977</v>
      </c>
      <c r="M938" s="331">
        <v>10.56</v>
      </c>
      <c r="N938" s="331">
        <v>0.236955</v>
      </c>
      <c r="O938" s="331">
        <v>0.134629</v>
      </c>
      <c r="P938" s="331">
        <v>1.8044999999999999E-2</v>
      </c>
      <c r="Q938" s="331">
        <v>1.017037</v>
      </c>
      <c r="R938" s="331">
        <v>9.1533339999999992</v>
      </c>
      <c r="S938" s="331">
        <v>301.38</v>
      </c>
      <c r="T938" s="331">
        <v>10.170370999999999</v>
      </c>
      <c r="U938" s="331">
        <v>301.38</v>
      </c>
      <c r="V938" s="332">
        <v>3.3746005043466719E-2</v>
      </c>
      <c r="W938" s="333">
        <v>67.69</v>
      </c>
      <c r="X938" s="334">
        <v>2.2842670813922621</v>
      </c>
      <c r="Y938" s="334">
        <v>2024.7603026080033</v>
      </c>
      <c r="Z938" s="335">
        <v>137.05602488353574</v>
      </c>
    </row>
    <row r="939" spans="1:26" ht="12.75" customHeight="1" x14ac:dyDescent="0.2">
      <c r="A939" s="417"/>
      <c r="B939" s="337">
        <v>934</v>
      </c>
      <c r="C939" s="359" t="s">
        <v>950</v>
      </c>
      <c r="D939" s="24" t="s">
        <v>951</v>
      </c>
      <c r="E939" s="360">
        <v>-6.1</v>
      </c>
      <c r="F939" s="361">
        <v>1.9765580000000001E-2</v>
      </c>
      <c r="G939" s="346">
        <f>F939*W939</f>
        <v>1.5041606379999999</v>
      </c>
      <c r="H939" s="347">
        <v>674.8</v>
      </c>
      <c r="I939" s="362" t="s">
        <v>989</v>
      </c>
      <c r="J939" s="362" t="s">
        <v>47</v>
      </c>
      <c r="K939" s="337">
        <v>8</v>
      </c>
      <c r="L939" s="337">
        <v>1955</v>
      </c>
      <c r="M939" s="353">
        <v>11.7</v>
      </c>
      <c r="N939" s="353">
        <v>0</v>
      </c>
      <c r="O939" s="353">
        <v>0</v>
      </c>
      <c r="P939" s="353">
        <v>0</v>
      </c>
      <c r="Q939" s="353">
        <v>2.1</v>
      </c>
      <c r="R939" s="353">
        <v>9.59</v>
      </c>
      <c r="S939" s="353">
        <v>391.58</v>
      </c>
      <c r="T939" s="353">
        <v>11.4</v>
      </c>
      <c r="U939" s="353">
        <v>337.2</v>
      </c>
      <c r="V939" s="363">
        <f>T939/U939</f>
        <v>3.3807829181494664E-2</v>
      </c>
      <c r="W939" s="356">
        <v>76.099999999999994</v>
      </c>
      <c r="X939" s="357">
        <f>V939*W939</f>
        <v>2.5727758007117436</v>
      </c>
      <c r="Y939" s="357">
        <f>V939*60*1000</f>
        <v>2028.4697508896795</v>
      </c>
      <c r="Z939" s="358">
        <f>Y939*W939/1000</f>
        <v>154.36654804270461</v>
      </c>
    </row>
    <row r="940" spans="1:26" ht="12.75" customHeight="1" x14ac:dyDescent="0.2">
      <c r="A940" s="417"/>
      <c r="B940" s="24">
        <v>935</v>
      </c>
      <c r="C940" s="359" t="s">
        <v>189</v>
      </c>
      <c r="D940" s="24" t="s">
        <v>190</v>
      </c>
      <c r="E940" s="360">
        <v>-6.6</v>
      </c>
      <c r="F940" s="361">
        <v>1.9539999999999998E-2</v>
      </c>
      <c r="G940" s="346">
        <v>0.95</v>
      </c>
      <c r="H940" s="347">
        <v>688.8</v>
      </c>
      <c r="I940" s="362" t="s">
        <v>223</v>
      </c>
      <c r="J940" s="362" t="s">
        <v>47</v>
      </c>
      <c r="K940" s="337">
        <v>9</v>
      </c>
      <c r="L940" s="337">
        <v>1955</v>
      </c>
      <c r="M940" s="353">
        <f>N940+O940+R940</f>
        <v>13.931999999999999</v>
      </c>
      <c r="N940" s="353">
        <v>0.35699999999999998</v>
      </c>
      <c r="O940" s="353"/>
      <c r="P940" s="353">
        <v>9.9400000000000002E-2</v>
      </c>
      <c r="Q940" s="353"/>
      <c r="R940" s="353">
        <v>13.574999999999999</v>
      </c>
      <c r="S940" s="353">
        <v>399.33</v>
      </c>
      <c r="T940" s="353">
        <v>11.624739999999999</v>
      </c>
      <c r="U940" s="353">
        <v>341.96</v>
      </c>
      <c r="V940" s="363">
        <f>T940/U940</f>
        <v>3.3994443794595861E-2</v>
      </c>
      <c r="W940" s="356">
        <v>48.396000000000001</v>
      </c>
      <c r="X940" s="357">
        <f>V940*W940</f>
        <v>1.6451951018832613</v>
      </c>
      <c r="Y940" s="357">
        <f>V940*60*1000</f>
        <v>2039.6666276757519</v>
      </c>
      <c r="Z940" s="358">
        <f>Y940*W940/1000</f>
        <v>98.711706112995685</v>
      </c>
    </row>
    <row r="941" spans="1:26" ht="12.75" customHeight="1" x14ac:dyDescent="0.2">
      <c r="A941" s="417"/>
      <c r="B941" s="24">
        <v>936</v>
      </c>
      <c r="C941" s="359" t="s">
        <v>323</v>
      </c>
      <c r="D941" s="24" t="s">
        <v>324</v>
      </c>
      <c r="E941" s="360">
        <v>-5.8</v>
      </c>
      <c r="F941" s="361">
        <v>1.6835861436862869E-2</v>
      </c>
      <c r="G941" s="346">
        <f>F941*W941</f>
        <v>0.8404798746510681</v>
      </c>
      <c r="H941" s="347">
        <v>666.4</v>
      </c>
      <c r="I941" s="362" t="s">
        <v>363</v>
      </c>
      <c r="J941" s="362" t="s">
        <v>47</v>
      </c>
      <c r="K941" s="337">
        <v>9</v>
      </c>
      <c r="L941" s="337" t="s">
        <v>58</v>
      </c>
      <c r="M941" s="353">
        <f>SUM(N941:R941)</f>
        <v>17.562000000000001</v>
      </c>
      <c r="N941" s="353">
        <v>0</v>
      </c>
      <c r="O941" s="353">
        <v>0</v>
      </c>
      <c r="P941" s="353">
        <v>0</v>
      </c>
      <c r="Q941" s="353"/>
      <c r="R941" s="353">
        <v>17.562000000000001</v>
      </c>
      <c r="S941" s="353">
        <v>513.61</v>
      </c>
      <c r="T941" s="353">
        <v>17.562000000000001</v>
      </c>
      <c r="U941" s="353">
        <v>513.61</v>
      </c>
      <c r="V941" s="363">
        <f>T941/U941</f>
        <v>3.4193259477035103E-2</v>
      </c>
      <c r="W941" s="356">
        <v>49.921999999999997</v>
      </c>
      <c r="X941" s="357">
        <f>V941*W941</f>
        <v>1.7069958996125463</v>
      </c>
      <c r="Y941" s="357">
        <f>V941*60*1000</f>
        <v>2051.5955686221059</v>
      </c>
      <c r="Z941" s="358">
        <f>Y941*W941/1000</f>
        <v>102.41975397675276</v>
      </c>
    </row>
    <row r="942" spans="1:26" ht="12.75" customHeight="1" x14ac:dyDescent="0.2">
      <c r="A942" s="417"/>
      <c r="B942" s="330">
        <v>937</v>
      </c>
      <c r="C942" s="359" t="s">
        <v>992</v>
      </c>
      <c r="D942" s="24" t="s">
        <v>993</v>
      </c>
      <c r="E942" s="360">
        <v>-6.9</v>
      </c>
      <c r="F942" s="361">
        <v>1.9810000000000001E-2</v>
      </c>
      <c r="G942" s="346">
        <v>0.87</v>
      </c>
      <c r="H942" s="347">
        <v>697.2</v>
      </c>
      <c r="I942" s="362" t="s">
        <v>1029</v>
      </c>
      <c r="J942" s="362" t="s">
        <v>417</v>
      </c>
      <c r="K942" s="337">
        <v>5</v>
      </c>
      <c r="L942" s="337" t="s">
        <v>58</v>
      </c>
      <c r="M942" s="353">
        <f>SUM(N942:R942)</f>
        <v>8</v>
      </c>
      <c r="N942" s="353">
        <v>0.35220000000000001</v>
      </c>
      <c r="O942" s="353">
        <v>1.0960000000000001</v>
      </c>
      <c r="P942" s="353">
        <v>-4.6199999999999998E-2</v>
      </c>
      <c r="Q942" s="353">
        <v>0</v>
      </c>
      <c r="R942" s="353">
        <v>6.5979999999999999</v>
      </c>
      <c r="S942" s="353">
        <v>192.6</v>
      </c>
      <c r="T942" s="353">
        <f>R942</f>
        <v>6.5979999999999999</v>
      </c>
      <c r="U942" s="353">
        <f>S942</f>
        <v>192.6</v>
      </c>
      <c r="V942" s="363">
        <f>T942/U942</f>
        <v>3.4257528556593975E-2</v>
      </c>
      <c r="W942" s="356">
        <v>43.9</v>
      </c>
      <c r="X942" s="357">
        <f>V942*W942</f>
        <v>1.5039055036344755</v>
      </c>
      <c r="Y942" s="357">
        <f>V942*60*1000</f>
        <v>2055.4517133956383</v>
      </c>
      <c r="Z942" s="358">
        <f>Y942*W942/1000</f>
        <v>90.234330218068507</v>
      </c>
    </row>
    <row r="943" spans="1:26" ht="12.75" customHeight="1" x14ac:dyDescent="0.2">
      <c r="A943" s="417"/>
      <c r="B943" s="337">
        <v>938</v>
      </c>
      <c r="C943" s="323" t="s">
        <v>687</v>
      </c>
      <c r="D943" s="324" t="s">
        <v>688</v>
      </c>
      <c r="E943" s="325">
        <v>-6.6</v>
      </c>
      <c r="F943" s="326">
        <v>1.7299999999999999E-2</v>
      </c>
      <c r="G943" s="336">
        <v>1.1383399999999999</v>
      </c>
      <c r="H943" s="328">
        <v>688.80000000000007</v>
      </c>
      <c r="I943" s="329" t="s">
        <v>725</v>
      </c>
      <c r="J943" s="329" t="s">
        <v>47</v>
      </c>
      <c r="K943" s="330">
        <v>15</v>
      </c>
      <c r="L943" s="330" t="s">
        <v>58</v>
      </c>
      <c r="M943" s="331">
        <v>18.384989999999998</v>
      </c>
      <c r="N943" s="331">
        <v>0.45900000000000002</v>
      </c>
      <c r="O943" s="331">
        <v>0.56799999999999995</v>
      </c>
      <c r="P943" s="331">
        <v>0.15299000000000001</v>
      </c>
      <c r="Q943" s="331">
        <v>0</v>
      </c>
      <c r="R943" s="331">
        <v>17.204999999999998</v>
      </c>
      <c r="S943" s="331">
        <v>502.04</v>
      </c>
      <c r="T943" s="331">
        <v>17.204999999999998</v>
      </c>
      <c r="U943" s="331">
        <v>502.04</v>
      </c>
      <c r="V943" s="332">
        <v>3.4270177675085646E-2</v>
      </c>
      <c r="W943" s="333">
        <v>65.8</v>
      </c>
      <c r="X943" s="334">
        <v>2.2549776910206356</v>
      </c>
      <c r="Y943" s="334">
        <v>2056.2106605051385</v>
      </c>
      <c r="Z943" s="335">
        <v>135.29866146123811</v>
      </c>
    </row>
    <row r="944" spans="1:26" ht="12.75" customHeight="1" x14ac:dyDescent="0.2">
      <c r="A944" s="417"/>
      <c r="B944" s="24">
        <v>939</v>
      </c>
      <c r="C944" s="359" t="s">
        <v>189</v>
      </c>
      <c r="D944" s="24" t="s">
        <v>190</v>
      </c>
      <c r="E944" s="344">
        <v>-6.6</v>
      </c>
      <c r="F944" s="361">
        <v>1.9539999999999998E-2</v>
      </c>
      <c r="G944" s="346">
        <v>0.95</v>
      </c>
      <c r="H944" s="347">
        <v>688.8</v>
      </c>
      <c r="I944" s="362" t="s">
        <v>224</v>
      </c>
      <c r="J944" s="362" t="s">
        <v>47</v>
      </c>
      <c r="K944" s="337">
        <v>24</v>
      </c>
      <c r="L944" s="337">
        <v>1961</v>
      </c>
      <c r="M944" s="353">
        <f>N944+O944+R944</f>
        <v>32.241</v>
      </c>
      <c r="N944" s="353">
        <v>1.6830000000000001</v>
      </c>
      <c r="O944" s="353"/>
      <c r="P944" s="353">
        <v>-0.55967</v>
      </c>
      <c r="Q944" s="353"/>
      <c r="R944" s="353">
        <v>30.558</v>
      </c>
      <c r="S944" s="353">
        <v>886.96</v>
      </c>
      <c r="T944" s="353">
        <v>30.558</v>
      </c>
      <c r="U944" s="353">
        <v>886.96</v>
      </c>
      <c r="V944" s="363">
        <f>T944/U944</f>
        <v>3.4452511950933525E-2</v>
      </c>
      <c r="W944" s="356">
        <v>48.396000000000001</v>
      </c>
      <c r="X944" s="357">
        <f>V944*W944</f>
        <v>1.667363768377379</v>
      </c>
      <c r="Y944" s="357">
        <f>V944*60*1000</f>
        <v>2067.1507170560112</v>
      </c>
      <c r="Z944" s="358">
        <f>Y944*W944/1000</f>
        <v>100.04182610264272</v>
      </c>
    </row>
    <row r="945" spans="1:26" ht="12.75" customHeight="1" x14ac:dyDescent="0.2">
      <c r="A945" s="417"/>
      <c r="B945" s="24">
        <v>940</v>
      </c>
      <c r="C945" s="359" t="s">
        <v>1034</v>
      </c>
      <c r="D945" s="24" t="s">
        <v>1035</v>
      </c>
      <c r="E945" s="360">
        <v>-5.6</v>
      </c>
      <c r="F945" s="361">
        <v>2.0730000000000002E-3</v>
      </c>
      <c r="G945" s="346">
        <v>1.1499999999999999</v>
      </c>
      <c r="H945" s="347">
        <v>660.8</v>
      </c>
      <c r="I945" s="362" t="s">
        <v>1069</v>
      </c>
      <c r="J945" s="362" t="s">
        <v>417</v>
      </c>
      <c r="K945" s="337">
        <v>4</v>
      </c>
      <c r="L945" s="337"/>
      <c r="M945" s="353">
        <f>SUM(N945+O945+P945+R945)</f>
        <v>5.5289999999999999</v>
      </c>
      <c r="N945" s="353">
        <v>0</v>
      </c>
      <c r="O945" s="353">
        <v>0</v>
      </c>
      <c r="P945" s="353">
        <v>0</v>
      </c>
      <c r="Q945" s="353"/>
      <c r="R945" s="353">
        <v>5.5289999999999999</v>
      </c>
      <c r="S945" s="353"/>
      <c r="T945" s="353">
        <v>5.5289999999999999</v>
      </c>
      <c r="U945" s="353">
        <v>160.13</v>
      </c>
      <c r="V945" s="363">
        <f>T945/U945</f>
        <v>3.4528195840879287E-2</v>
      </c>
      <c r="W945" s="356">
        <v>55.48</v>
      </c>
      <c r="X945" s="357">
        <f>V945*W945</f>
        <v>1.9156243052519828</v>
      </c>
      <c r="Y945" s="357">
        <f>V945*60*1000</f>
        <v>2071.6917504527573</v>
      </c>
      <c r="Z945" s="358">
        <f>Y945*W945/1000</f>
        <v>114.93745831511897</v>
      </c>
    </row>
    <row r="946" spans="1:26" ht="12.75" customHeight="1" x14ac:dyDescent="0.2">
      <c r="A946" s="417"/>
      <c r="B946" s="330">
        <v>941</v>
      </c>
      <c r="C946" s="323" t="s">
        <v>147</v>
      </c>
      <c r="D946" s="324" t="s">
        <v>148</v>
      </c>
      <c r="E946" s="325">
        <v>-4.7</v>
      </c>
      <c r="F946" s="326">
        <v>1.8579999999999999E-2</v>
      </c>
      <c r="G946" s="336">
        <v>1.0646339999999999</v>
      </c>
      <c r="H946" s="328">
        <v>635.6</v>
      </c>
      <c r="I946" s="329" t="s">
        <v>181</v>
      </c>
      <c r="J946" s="329"/>
      <c r="K946" s="330">
        <v>13</v>
      </c>
      <c r="L946" s="330">
        <v>1959</v>
      </c>
      <c r="M946" s="331">
        <v>19.744900000000001</v>
      </c>
      <c r="N946" s="331">
        <v>0.87119999999999997</v>
      </c>
      <c r="O946" s="331">
        <v>0.13</v>
      </c>
      <c r="P946" s="331">
        <v>4.02E-2</v>
      </c>
      <c r="Q946" s="331">
        <v>3.3666</v>
      </c>
      <c r="R946" s="331">
        <v>15.3369</v>
      </c>
      <c r="S946" s="331">
        <v>533.41</v>
      </c>
      <c r="T946" s="331">
        <v>18.4239</v>
      </c>
      <c r="U946" s="331">
        <v>533.41</v>
      </c>
      <c r="V946" s="332">
        <v>3.453984739693669E-2</v>
      </c>
      <c r="W946" s="333">
        <v>57.3</v>
      </c>
      <c r="X946" s="334">
        <v>1.9791332558444723</v>
      </c>
      <c r="Y946" s="334">
        <v>2072.3908438162011</v>
      </c>
      <c r="Z946" s="335">
        <v>118.74799535066832</v>
      </c>
    </row>
    <row r="947" spans="1:26" ht="12.75" customHeight="1" x14ac:dyDescent="0.2">
      <c r="A947" s="417"/>
      <c r="B947" s="337">
        <v>942</v>
      </c>
      <c r="C947" s="323" t="s">
        <v>1153</v>
      </c>
      <c r="D947" s="324" t="s">
        <v>909</v>
      </c>
      <c r="E947" s="325">
        <v>-6.5</v>
      </c>
      <c r="F947" s="326">
        <v>1.8100000000000002E-2</v>
      </c>
      <c r="G947" s="336">
        <v>1.4280900000000003</v>
      </c>
      <c r="H947" s="339">
        <v>686</v>
      </c>
      <c r="I947" s="329" t="s">
        <v>943</v>
      </c>
      <c r="J947" s="329" t="s">
        <v>417</v>
      </c>
      <c r="K947" s="330">
        <v>7</v>
      </c>
      <c r="L947" s="330">
        <v>1958</v>
      </c>
      <c r="M947" s="331">
        <v>9.4370000000000012</v>
      </c>
      <c r="N947" s="331">
        <v>0</v>
      </c>
      <c r="O947" s="331">
        <v>0</v>
      </c>
      <c r="P947" s="331">
        <v>0</v>
      </c>
      <c r="Q947" s="331">
        <v>1.6990000000000001</v>
      </c>
      <c r="R947" s="331">
        <v>7.7380000000000004</v>
      </c>
      <c r="S947" s="331">
        <v>644.79</v>
      </c>
      <c r="T947" s="331">
        <v>9.4370000000000012</v>
      </c>
      <c r="U947" s="331">
        <v>272.31</v>
      </c>
      <c r="V947" s="332">
        <v>3.4655356028056264E-2</v>
      </c>
      <c r="W947" s="333">
        <v>78.900000000000006</v>
      </c>
      <c r="X947" s="334">
        <v>2.7343075906136396</v>
      </c>
      <c r="Y947" s="334">
        <v>2079.3213616833759</v>
      </c>
      <c r="Z947" s="335">
        <v>164.05845543681835</v>
      </c>
    </row>
    <row r="948" spans="1:26" ht="12.75" customHeight="1" x14ac:dyDescent="0.2">
      <c r="A948" s="417"/>
      <c r="B948" s="24">
        <v>943</v>
      </c>
      <c r="C948" s="323" t="s">
        <v>877</v>
      </c>
      <c r="D948" s="324" t="s">
        <v>841</v>
      </c>
      <c r="E948" s="325">
        <v>-5.0999999999999996</v>
      </c>
      <c r="F948" s="326">
        <v>2.1000000000000001E-2</v>
      </c>
      <c r="G948" s="336">
        <v>1.38</v>
      </c>
      <c r="H948" s="328">
        <v>646.79999999999995</v>
      </c>
      <c r="I948" s="329" t="s">
        <v>869</v>
      </c>
      <c r="J948" s="329" t="s">
        <v>47</v>
      </c>
      <c r="K948" s="330">
        <v>12</v>
      </c>
      <c r="L948" s="330">
        <v>1960</v>
      </c>
      <c r="M948" s="331">
        <v>22.303999999999998</v>
      </c>
      <c r="N948" s="331">
        <v>0.72099999999999997</v>
      </c>
      <c r="O948" s="331">
        <v>2.2189999999999999</v>
      </c>
      <c r="P948" s="331">
        <v>-7.0000000000000001E-3</v>
      </c>
      <c r="Q948" s="331">
        <v>3.4870000000000001</v>
      </c>
      <c r="R948" s="331">
        <v>15.884</v>
      </c>
      <c r="S948" s="331">
        <v>557.70000000000005</v>
      </c>
      <c r="T948" s="331">
        <v>14.670999999999999</v>
      </c>
      <c r="U948" s="331">
        <v>422.39</v>
      </c>
      <c r="V948" s="332">
        <v>3.4733303345249648E-2</v>
      </c>
      <c r="W948" s="333">
        <v>64.200999999999993</v>
      </c>
      <c r="X948" s="334">
        <v>2.2299128080683723</v>
      </c>
      <c r="Y948" s="334">
        <v>2083.9982007149792</v>
      </c>
      <c r="Z948" s="335">
        <v>133.79476848410235</v>
      </c>
    </row>
    <row r="949" spans="1:26" ht="12.75" customHeight="1" x14ac:dyDescent="0.2">
      <c r="A949" s="417"/>
      <c r="B949" s="24">
        <v>944</v>
      </c>
      <c r="C949" s="359" t="s">
        <v>992</v>
      </c>
      <c r="D949" s="24" t="s">
        <v>993</v>
      </c>
      <c r="E949" s="360">
        <v>-6.9</v>
      </c>
      <c r="F949" s="361">
        <v>1.9810000000000001E-2</v>
      </c>
      <c r="G949" s="346">
        <v>0.87</v>
      </c>
      <c r="H949" s="347">
        <v>697.2</v>
      </c>
      <c r="I949" s="362" t="s">
        <v>1030</v>
      </c>
      <c r="J949" s="362" t="s">
        <v>417</v>
      </c>
      <c r="K949" s="337">
        <v>17</v>
      </c>
      <c r="L949" s="337" t="s">
        <v>58</v>
      </c>
      <c r="M949" s="353">
        <f>SUM(N949:R949)</f>
        <v>28.2</v>
      </c>
      <c r="N949" s="353">
        <v>1.1649</v>
      </c>
      <c r="O949" s="353">
        <v>0</v>
      </c>
      <c r="P949" s="353">
        <v>-0.1449</v>
      </c>
      <c r="Q949" s="353">
        <v>0</v>
      </c>
      <c r="R949" s="353">
        <v>27.18</v>
      </c>
      <c r="S949" s="353">
        <v>781.76</v>
      </c>
      <c r="T949" s="353">
        <f>R949</f>
        <v>27.18</v>
      </c>
      <c r="U949" s="353">
        <f>S949</f>
        <v>781.76</v>
      </c>
      <c r="V949" s="363">
        <f>T949/U949</f>
        <v>3.4767703643061809E-2</v>
      </c>
      <c r="W949" s="356">
        <v>43.9</v>
      </c>
      <c r="X949" s="357">
        <f>V949*W949</f>
        <v>1.5263021899304134</v>
      </c>
      <c r="Y949" s="357">
        <f>V949*60*1000</f>
        <v>2086.0622185837087</v>
      </c>
      <c r="Z949" s="358">
        <f>Y949*W949/1000</f>
        <v>91.578131395824812</v>
      </c>
    </row>
    <row r="950" spans="1:26" ht="12.75" customHeight="1" x14ac:dyDescent="0.2">
      <c r="A950" s="417"/>
      <c r="B950" s="330">
        <v>945</v>
      </c>
      <c r="C950" s="342" t="s">
        <v>231</v>
      </c>
      <c r="D950" s="343" t="s">
        <v>232</v>
      </c>
      <c r="E950" s="344">
        <v>-6.5</v>
      </c>
      <c r="F950" s="345">
        <v>1.771E-2</v>
      </c>
      <c r="G950" s="346">
        <f>F950*W950</f>
        <v>1.0218670000000001</v>
      </c>
      <c r="H950" s="347">
        <v>686</v>
      </c>
      <c r="I950" s="348" t="s">
        <v>276</v>
      </c>
      <c r="J950" s="349"/>
      <c r="K950" s="364">
        <v>4</v>
      </c>
      <c r="L950" s="351" t="s">
        <v>58</v>
      </c>
      <c r="M950" s="352">
        <v>5.9880000000000004</v>
      </c>
      <c r="N950" s="352">
        <v>0.48</v>
      </c>
      <c r="O950" s="352">
        <v>0</v>
      </c>
      <c r="P950" s="352"/>
      <c r="Q950" s="352">
        <v>0.9917999999999999</v>
      </c>
      <c r="R950" s="353">
        <v>4.5162000000000013</v>
      </c>
      <c r="S950" s="354">
        <v>158.1</v>
      </c>
      <c r="T950" s="352">
        <v>5.51</v>
      </c>
      <c r="U950" s="354">
        <v>158.1</v>
      </c>
      <c r="V950" s="355">
        <f>T950/U950</f>
        <v>3.4851359898798229E-2</v>
      </c>
      <c r="W950" s="356">
        <v>57.7</v>
      </c>
      <c r="X950" s="357">
        <f>V950*W950</f>
        <v>2.0109234661606581</v>
      </c>
      <c r="Y950" s="357">
        <f>V950*60*1000</f>
        <v>2091.0815939278937</v>
      </c>
      <c r="Z950" s="358">
        <f>Y950*W950/1000</f>
        <v>120.65540796963947</v>
      </c>
    </row>
    <row r="951" spans="1:26" ht="12.75" customHeight="1" x14ac:dyDescent="0.2">
      <c r="A951" s="417"/>
      <c r="B951" s="337">
        <v>946</v>
      </c>
      <c r="C951" s="323" t="s">
        <v>431</v>
      </c>
      <c r="D951" s="324" t="s">
        <v>432</v>
      </c>
      <c r="E951" s="325">
        <v>-6.9</v>
      </c>
      <c r="F951" s="326">
        <v>2.498218E-2</v>
      </c>
      <c r="G951" s="336">
        <v>1.6910437642</v>
      </c>
      <c r="H951" s="328">
        <v>697.2</v>
      </c>
      <c r="I951" s="329" t="s">
        <v>461</v>
      </c>
      <c r="J951" s="329" t="s">
        <v>47</v>
      </c>
      <c r="K951" s="330">
        <v>6</v>
      </c>
      <c r="L951" s="330">
        <v>1987</v>
      </c>
      <c r="M951" s="331">
        <v>11.792</v>
      </c>
      <c r="N951" s="331">
        <v>3.5931999999999999E-2</v>
      </c>
      <c r="O951" s="331">
        <v>9.1840000000000005E-2</v>
      </c>
      <c r="P951" s="331">
        <v>6.6068000000000002E-2</v>
      </c>
      <c r="Q951" s="331">
        <v>2.087669</v>
      </c>
      <c r="R951" s="331">
        <v>9.510491</v>
      </c>
      <c r="S951" s="331">
        <v>332.66</v>
      </c>
      <c r="T951" s="331">
        <v>11.59816</v>
      </c>
      <c r="U951" s="331">
        <v>332.66</v>
      </c>
      <c r="V951" s="332">
        <v>3.4864907112366977E-2</v>
      </c>
      <c r="W951" s="333">
        <v>67.69</v>
      </c>
      <c r="X951" s="334">
        <v>2.3600055624361205</v>
      </c>
      <c r="Y951" s="334">
        <v>2091.8944267420184</v>
      </c>
      <c r="Z951" s="335">
        <v>141.60033374616722</v>
      </c>
    </row>
    <row r="952" spans="1:26" ht="12.75" customHeight="1" x14ac:dyDescent="0.2">
      <c r="A952" s="417"/>
      <c r="B952" s="24">
        <v>947</v>
      </c>
      <c r="C952" s="323" t="s">
        <v>105</v>
      </c>
      <c r="D952" s="324" t="s">
        <v>106</v>
      </c>
      <c r="E952" s="325">
        <v>-5.8</v>
      </c>
      <c r="F952" s="326">
        <v>0.02</v>
      </c>
      <c r="G952" s="336">
        <v>1.226</v>
      </c>
      <c r="H952" s="328">
        <v>666.4</v>
      </c>
      <c r="I952" s="329" t="s">
        <v>141</v>
      </c>
      <c r="J952" s="329"/>
      <c r="K952" s="330">
        <v>25</v>
      </c>
      <c r="L952" s="330">
        <v>1957</v>
      </c>
      <c r="M952" s="331">
        <v>54.64</v>
      </c>
      <c r="N952" s="331">
        <v>0</v>
      </c>
      <c r="O952" s="331">
        <v>0</v>
      </c>
      <c r="P952" s="331">
        <v>0</v>
      </c>
      <c r="Q952" s="331">
        <v>0</v>
      </c>
      <c r="R952" s="331">
        <v>54.640000999999998</v>
      </c>
      <c r="S952" s="331">
        <v>1561.46</v>
      </c>
      <c r="T952" s="331">
        <v>54.640000999999998</v>
      </c>
      <c r="U952" s="331">
        <v>1561.46</v>
      </c>
      <c r="V952" s="332">
        <v>3.4992891908854531E-2</v>
      </c>
      <c r="W952" s="333">
        <v>61.3</v>
      </c>
      <c r="X952" s="334">
        <v>2.1450642740127828</v>
      </c>
      <c r="Y952" s="334">
        <v>2099.5735145312719</v>
      </c>
      <c r="Z952" s="335">
        <v>128.70385644076697</v>
      </c>
    </row>
    <row r="953" spans="1:26" ht="12.75" customHeight="1" x14ac:dyDescent="0.2">
      <c r="A953" s="417"/>
      <c r="B953" s="24">
        <v>948</v>
      </c>
      <c r="C953" s="359" t="s">
        <v>950</v>
      </c>
      <c r="D953" s="24" t="s">
        <v>951</v>
      </c>
      <c r="E953" s="360">
        <v>-6.1</v>
      </c>
      <c r="F953" s="361">
        <v>1.9765580000000001E-2</v>
      </c>
      <c r="G953" s="346">
        <f>F953*W953</f>
        <v>1.5041606379999999</v>
      </c>
      <c r="H953" s="347">
        <v>674.8</v>
      </c>
      <c r="I953" s="362" t="s">
        <v>990</v>
      </c>
      <c r="J953" s="362" t="s">
        <v>47</v>
      </c>
      <c r="K953" s="337">
        <v>12</v>
      </c>
      <c r="L953" s="337">
        <v>1960</v>
      </c>
      <c r="M953" s="353">
        <v>18.7</v>
      </c>
      <c r="N953" s="353">
        <v>0</v>
      </c>
      <c r="O953" s="353">
        <v>0</v>
      </c>
      <c r="P953" s="353">
        <v>0</v>
      </c>
      <c r="Q953" s="353">
        <v>0</v>
      </c>
      <c r="R953" s="353">
        <v>18.690000000000001</v>
      </c>
      <c r="S953" s="353">
        <v>533.29</v>
      </c>
      <c r="T953" s="353">
        <v>18.690000000000001</v>
      </c>
      <c r="U953" s="353">
        <v>533.29</v>
      </c>
      <c r="V953" s="363">
        <f>T953/U953</f>
        <v>3.5046597536049807E-2</v>
      </c>
      <c r="W953" s="356">
        <v>76.099999999999994</v>
      </c>
      <c r="X953" s="357">
        <f>V953*W953</f>
        <v>2.66704607249339</v>
      </c>
      <c r="Y953" s="357">
        <f>V953*60*1000</f>
        <v>2102.7958521629885</v>
      </c>
      <c r="Z953" s="358">
        <f>Y953*W953/1000</f>
        <v>160.02276434960342</v>
      </c>
    </row>
    <row r="954" spans="1:26" ht="12.75" customHeight="1" x14ac:dyDescent="0.2">
      <c r="A954" s="417"/>
      <c r="B954" s="330">
        <v>949</v>
      </c>
      <c r="C954" s="323" t="s">
        <v>407</v>
      </c>
      <c r="D954" s="24" t="s">
        <v>419</v>
      </c>
      <c r="E954" s="360">
        <v>-6.6</v>
      </c>
      <c r="F954" s="380">
        <v>1.8806929999999999E-2</v>
      </c>
      <c r="G954" s="336">
        <v>1.0208777742599999</v>
      </c>
      <c r="H954" s="328">
        <v>688.8</v>
      </c>
      <c r="I954" s="362" t="s">
        <v>430</v>
      </c>
      <c r="J954" s="362" t="s">
        <v>417</v>
      </c>
      <c r="K954" s="337">
        <v>12</v>
      </c>
      <c r="L954" s="337" t="s">
        <v>425</v>
      </c>
      <c r="M954" s="353">
        <f>+N954+O954+P954+Q954+R954</f>
        <v>21.404992999999997</v>
      </c>
      <c r="N954" s="353">
        <v>0.71958</v>
      </c>
      <c r="O954" s="353">
        <v>1.0930409999999999</v>
      </c>
      <c r="P954" s="353">
        <v>-5.6580999999999999E-2</v>
      </c>
      <c r="Q954" s="353">
        <v>0</v>
      </c>
      <c r="R954" s="353">
        <v>19.648952999999999</v>
      </c>
      <c r="S954" s="353">
        <v>529.87</v>
      </c>
      <c r="T954" s="353">
        <v>18.648952999999999</v>
      </c>
      <c r="U954" s="353">
        <v>529.87</v>
      </c>
      <c r="V954" s="363">
        <f>T954/U954</f>
        <v>3.519533659199426E-2</v>
      </c>
      <c r="W954" s="356">
        <v>54.28</v>
      </c>
      <c r="X954" s="357">
        <f>V954*W954</f>
        <v>1.9104028702134486</v>
      </c>
      <c r="Y954" s="357">
        <f>V954*60*1000</f>
        <v>2111.7201955196556</v>
      </c>
      <c r="Z954" s="358">
        <f>Y954*W954/1000</f>
        <v>114.62417221280691</v>
      </c>
    </row>
    <row r="955" spans="1:26" ht="12.75" customHeight="1" x14ac:dyDescent="0.2">
      <c r="A955" s="417"/>
      <c r="B955" s="337">
        <v>950</v>
      </c>
      <c r="C955" s="323" t="s">
        <v>687</v>
      </c>
      <c r="D955" s="324" t="s">
        <v>688</v>
      </c>
      <c r="E955" s="325">
        <v>-6.6</v>
      </c>
      <c r="F955" s="326">
        <v>1.7299999999999999E-2</v>
      </c>
      <c r="G955" s="336">
        <v>1.1383399999999999</v>
      </c>
      <c r="H955" s="328">
        <v>688.80000000000007</v>
      </c>
      <c r="I955" s="329" t="s">
        <v>726</v>
      </c>
      <c r="J955" s="329" t="s">
        <v>47</v>
      </c>
      <c r="K955" s="330">
        <v>5</v>
      </c>
      <c r="L955" s="330" t="s">
        <v>58</v>
      </c>
      <c r="M955" s="331">
        <v>11.003</v>
      </c>
      <c r="N955" s="331">
        <v>0.45900000000000002</v>
      </c>
      <c r="O955" s="331">
        <v>1.1990000000000001</v>
      </c>
      <c r="P955" s="331">
        <v>0</v>
      </c>
      <c r="Q955" s="331">
        <v>0</v>
      </c>
      <c r="R955" s="331">
        <v>9.3450000000000006</v>
      </c>
      <c r="S955" s="331">
        <v>265.25</v>
      </c>
      <c r="T955" s="331">
        <v>9.3450000000000006</v>
      </c>
      <c r="U955" s="331">
        <v>265.25</v>
      </c>
      <c r="V955" s="332">
        <v>3.5230914231856744E-2</v>
      </c>
      <c r="W955" s="333">
        <v>65.8</v>
      </c>
      <c r="X955" s="334">
        <v>2.3181941564561739</v>
      </c>
      <c r="Y955" s="334">
        <v>2113.8548539114045</v>
      </c>
      <c r="Z955" s="335">
        <v>139.09164938737041</v>
      </c>
    </row>
    <row r="956" spans="1:26" ht="12.75" customHeight="1" x14ac:dyDescent="0.2">
      <c r="A956" s="417"/>
      <c r="B956" s="24">
        <v>951</v>
      </c>
      <c r="C956" s="359" t="s">
        <v>992</v>
      </c>
      <c r="D956" s="24" t="s">
        <v>993</v>
      </c>
      <c r="E956" s="360">
        <v>-6.9</v>
      </c>
      <c r="F956" s="361">
        <v>1.9810000000000001E-2</v>
      </c>
      <c r="G956" s="346">
        <v>0.87</v>
      </c>
      <c r="H956" s="347">
        <v>697.2</v>
      </c>
      <c r="I956" s="362" t="s">
        <v>1031</v>
      </c>
      <c r="J956" s="362" t="s">
        <v>417</v>
      </c>
      <c r="K956" s="337">
        <v>4</v>
      </c>
      <c r="L956" s="337" t="s">
        <v>58</v>
      </c>
      <c r="M956" s="353">
        <f>SUM(N956:R956)</f>
        <v>7.3000000000000007</v>
      </c>
      <c r="N956" s="353">
        <v>0.27089999999999997</v>
      </c>
      <c r="O956" s="353">
        <v>1.4245000000000001</v>
      </c>
      <c r="P956" s="353">
        <v>-0.16889999999999999</v>
      </c>
      <c r="Q956" s="353">
        <v>0</v>
      </c>
      <c r="R956" s="353">
        <v>5.7735000000000003</v>
      </c>
      <c r="S956" s="353">
        <v>162.94</v>
      </c>
      <c r="T956" s="353">
        <f>R956</f>
        <v>5.7735000000000003</v>
      </c>
      <c r="U956" s="353">
        <f>S956</f>
        <v>162.94</v>
      </c>
      <c r="V956" s="363">
        <f>T956/U956</f>
        <v>3.5433288326991531E-2</v>
      </c>
      <c r="W956" s="356">
        <v>43.9</v>
      </c>
      <c r="X956" s="357">
        <f>V956*W956</f>
        <v>1.5555213575549283</v>
      </c>
      <c r="Y956" s="357">
        <f>V956*60*1000</f>
        <v>2125.997299619492</v>
      </c>
      <c r="Z956" s="358">
        <f>Y956*W956/1000</f>
        <v>93.331281453295702</v>
      </c>
    </row>
    <row r="957" spans="1:26" ht="12.75" customHeight="1" x14ac:dyDescent="0.2">
      <c r="A957" s="417"/>
      <c r="B957" s="24">
        <v>952</v>
      </c>
      <c r="C957" s="323" t="s">
        <v>685</v>
      </c>
      <c r="D957" s="324" t="s">
        <v>686</v>
      </c>
      <c r="E957" s="338">
        <v>-5.2</v>
      </c>
      <c r="F957" s="340">
        <v>1.9012000000000001E-2</v>
      </c>
      <c r="G957" s="336">
        <v>1.45688956</v>
      </c>
      <c r="H957" s="339">
        <v>649.6</v>
      </c>
      <c r="I957" s="329" t="s">
        <v>681</v>
      </c>
      <c r="J957" s="329" t="s">
        <v>417</v>
      </c>
      <c r="K957" s="330">
        <v>4</v>
      </c>
      <c r="L957" s="330">
        <v>1870</v>
      </c>
      <c r="M957" s="331">
        <v>6.97</v>
      </c>
      <c r="N957" s="331">
        <v>0.29013899999999998</v>
      </c>
      <c r="O957" s="331">
        <v>0.97398799999999996</v>
      </c>
      <c r="P957" s="331">
        <v>0</v>
      </c>
      <c r="Q957" s="331">
        <v>0</v>
      </c>
      <c r="R957" s="331">
        <v>5.7058729999999995</v>
      </c>
      <c r="S957" s="331">
        <v>160.97</v>
      </c>
      <c r="T957" s="325">
        <v>5.7058729999999995</v>
      </c>
      <c r="U957" s="331">
        <v>160.97</v>
      </c>
      <c r="V957" s="332">
        <v>3.5446809964589675E-2</v>
      </c>
      <c r="W957" s="333">
        <v>76.63</v>
      </c>
      <c r="X957" s="334">
        <v>2.7162890475865065</v>
      </c>
      <c r="Y957" s="334">
        <v>2126.8085978753802</v>
      </c>
      <c r="Z957" s="335">
        <v>162.97734285519036</v>
      </c>
    </row>
    <row r="958" spans="1:26" ht="12.75" customHeight="1" x14ac:dyDescent="0.2">
      <c r="A958" s="417"/>
      <c r="B958" s="330">
        <v>953</v>
      </c>
      <c r="C958" s="323" t="s">
        <v>1152</v>
      </c>
      <c r="D958" s="324" t="s">
        <v>482</v>
      </c>
      <c r="E958" s="338">
        <v>-7.1</v>
      </c>
      <c r="F958" s="340">
        <v>1.7106E-2</v>
      </c>
      <c r="G958" s="339">
        <v>1.6240265339999997</v>
      </c>
      <c r="H958" s="339">
        <v>702.8</v>
      </c>
      <c r="I958" s="329" t="s">
        <v>519</v>
      </c>
      <c r="J958" s="329" t="s">
        <v>47</v>
      </c>
      <c r="K958" s="330">
        <v>3</v>
      </c>
      <c r="L958" s="330">
        <v>1914</v>
      </c>
      <c r="M958" s="331">
        <v>8.5069999999999997</v>
      </c>
      <c r="N958" s="331">
        <v>0.20399999999999999</v>
      </c>
      <c r="O958" s="331">
        <v>1.083</v>
      </c>
      <c r="P958" s="331"/>
      <c r="Q958" s="331"/>
      <c r="R958" s="331">
        <v>7.22</v>
      </c>
      <c r="S958" s="331">
        <v>203.32</v>
      </c>
      <c r="T958" s="331">
        <v>5.37</v>
      </c>
      <c r="U958" s="331">
        <v>151.16999999999999</v>
      </c>
      <c r="V958" s="332">
        <v>3.5522921214526694E-2</v>
      </c>
      <c r="W958" s="333">
        <v>94.938999999999993</v>
      </c>
      <c r="X958" s="334">
        <v>3.3725106171859496</v>
      </c>
      <c r="Y958" s="334">
        <v>2131.3752728716017</v>
      </c>
      <c r="Z958" s="335">
        <v>202.35063703115696</v>
      </c>
    </row>
    <row r="959" spans="1:26" ht="12.75" customHeight="1" x14ac:dyDescent="0.2">
      <c r="A959" s="417"/>
      <c r="B959" s="337">
        <v>954</v>
      </c>
      <c r="C959" s="359" t="s">
        <v>1150</v>
      </c>
      <c r="D959" s="24" t="s">
        <v>1151</v>
      </c>
      <c r="E959" s="375">
        <v>-5.8</v>
      </c>
      <c r="F959" s="345"/>
      <c r="G959" s="24"/>
      <c r="H959" s="376">
        <v>641.6</v>
      </c>
      <c r="I959" s="54" t="s">
        <v>1148</v>
      </c>
      <c r="J959" s="55"/>
      <c r="K959" s="55">
        <v>16</v>
      </c>
      <c r="L959" s="55">
        <v>1978</v>
      </c>
      <c r="M959" s="86">
        <v>15.8</v>
      </c>
      <c r="N959" s="86">
        <v>0</v>
      </c>
      <c r="O959" s="86">
        <v>0</v>
      </c>
      <c r="P959" s="86"/>
      <c r="Q959" s="86"/>
      <c r="R959" s="86">
        <v>15.8</v>
      </c>
      <c r="S959" s="86">
        <v>444.75</v>
      </c>
      <c r="T959" s="86">
        <v>15.8</v>
      </c>
      <c r="U959" s="86">
        <v>444.75</v>
      </c>
      <c r="V959" s="56">
        <v>3.552557616638561E-2</v>
      </c>
      <c r="W959" s="95">
        <v>73.099999999999994</v>
      </c>
      <c r="X959" s="95">
        <v>2.5969196177627878</v>
      </c>
      <c r="Y959" s="95">
        <v>2131.5345699831364</v>
      </c>
      <c r="Z959" s="377">
        <v>155.81517706576727</v>
      </c>
    </row>
    <row r="960" spans="1:26" ht="12.75" customHeight="1" x14ac:dyDescent="0.2">
      <c r="A960" s="417"/>
      <c r="B960" s="24">
        <v>955</v>
      </c>
      <c r="C960" s="323" t="s">
        <v>685</v>
      </c>
      <c r="D960" s="324" t="s">
        <v>686</v>
      </c>
      <c r="E960" s="338">
        <v>-5.2</v>
      </c>
      <c r="F960" s="340">
        <v>1.9012000000000001E-2</v>
      </c>
      <c r="G960" s="336">
        <v>1.45688956</v>
      </c>
      <c r="H960" s="339">
        <v>649.6</v>
      </c>
      <c r="I960" s="329" t="s">
        <v>682</v>
      </c>
      <c r="J960" s="329" t="s">
        <v>417</v>
      </c>
      <c r="K960" s="330">
        <v>7</v>
      </c>
      <c r="L960" s="330">
        <v>1963</v>
      </c>
      <c r="M960" s="331">
        <v>12.6326</v>
      </c>
      <c r="N960" s="331">
        <v>0.76500000000000001</v>
      </c>
      <c r="O960" s="331">
        <v>-2.2921E-2</v>
      </c>
      <c r="P960" s="331">
        <v>0</v>
      </c>
      <c r="Q960" s="331">
        <v>0</v>
      </c>
      <c r="R960" s="331">
        <v>11.890521</v>
      </c>
      <c r="S960" s="331">
        <v>334.67</v>
      </c>
      <c r="T960" s="325">
        <v>4.9495577150924781</v>
      </c>
      <c r="U960" s="331">
        <v>139.31</v>
      </c>
      <c r="V960" s="332">
        <v>3.5529091343711711E-2</v>
      </c>
      <c r="W960" s="333">
        <v>76.63</v>
      </c>
      <c r="X960" s="334">
        <v>2.7225942696686283</v>
      </c>
      <c r="Y960" s="334">
        <v>2131.7454806227024</v>
      </c>
      <c r="Z960" s="335">
        <v>163.35565618011768</v>
      </c>
    </row>
    <row r="961" spans="1:26" ht="12.75" customHeight="1" x14ac:dyDescent="0.2">
      <c r="A961" s="417"/>
      <c r="B961" s="24">
        <v>956</v>
      </c>
      <c r="C961" s="323" t="s">
        <v>407</v>
      </c>
      <c r="D961" s="24" t="s">
        <v>415</v>
      </c>
      <c r="E961" s="360">
        <v>-6.6</v>
      </c>
      <c r="F961" s="380">
        <v>1.8806929999999999E-2</v>
      </c>
      <c r="G961" s="336">
        <v>1.0208777742599999</v>
      </c>
      <c r="H961" s="328">
        <v>688.8</v>
      </c>
      <c r="I961" s="362" t="s">
        <v>429</v>
      </c>
      <c r="J961" s="362" t="s">
        <v>417</v>
      </c>
      <c r="K961" s="337">
        <v>12</v>
      </c>
      <c r="L961" s="337" t="s">
        <v>425</v>
      </c>
      <c r="M961" s="353">
        <f>+N961+O961+P961+Q961+R961</f>
        <v>18.820001000000001</v>
      </c>
      <c r="N961" s="353">
        <v>0</v>
      </c>
      <c r="O961" s="353">
        <v>0</v>
      </c>
      <c r="P961" s="353">
        <v>0</v>
      </c>
      <c r="Q961" s="353">
        <v>0</v>
      </c>
      <c r="R961" s="353">
        <v>18.820001000000001</v>
      </c>
      <c r="S961" s="353">
        <v>528.85</v>
      </c>
      <c r="T961" s="353">
        <v>18.820001000000001</v>
      </c>
      <c r="U961" s="353">
        <v>528.85</v>
      </c>
      <c r="V961" s="363">
        <f>T961/U961</f>
        <v>3.5586652169802405E-2</v>
      </c>
      <c r="W961" s="356">
        <v>54.281999999999996</v>
      </c>
      <c r="X961" s="357">
        <f>V961*W961</f>
        <v>1.9317146530812139</v>
      </c>
      <c r="Y961" s="357">
        <f>V961*60*1000</f>
        <v>2135.1991301881444</v>
      </c>
      <c r="Z961" s="358">
        <f>Y961*W961/1000</f>
        <v>115.90287918487284</v>
      </c>
    </row>
    <row r="962" spans="1:26" ht="12.75" customHeight="1" x14ac:dyDescent="0.2">
      <c r="A962" s="417"/>
      <c r="B962" s="330">
        <v>957</v>
      </c>
      <c r="C962" s="359" t="s">
        <v>1034</v>
      </c>
      <c r="D962" s="24" t="s">
        <v>1035</v>
      </c>
      <c r="E962" s="360">
        <v>-5.6</v>
      </c>
      <c r="F962" s="361">
        <v>2.0730000000000002E-3</v>
      </c>
      <c r="G962" s="346">
        <v>1.1499999999999999</v>
      </c>
      <c r="H962" s="347">
        <v>660.8</v>
      </c>
      <c r="I962" s="362" t="s">
        <v>1077</v>
      </c>
      <c r="J962" s="362" t="s">
        <v>417</v>
      </c>
      <c r="K962" s="337">
        <v>3</v>
      </c>
      <c r="L962" s="337"/>
      <c r="M962" s="353">
        <f>SUM(N962+O962+P962+R962)</f>
        <v>6.5140000000000002</v>
      </c>
      <c r="N962" s="353">
        <v>0</v>
      </c>
      <c r="O962" s="353">
        <v>0</v>
      </c>
      <c r="P962" s="353">
        <v>0</v>
      </c>
      <c r="Q962" s="353"/>
      <c r="R962" s="353">
        <v>6.5140000000000002</v>
      </c>
      <c r="S962" s="353"/>
      <c r="T962" s="353">
        <v>6.5140000000000002</v>
      </c>
      <c r="U962" s="353">
        <v>182.98</v>
      </c>
      <c r="V962" s="363">
        <f>T962/U962</f>
        <v>3.5599519073122747E-2</v>
      </c>
      <c r="W962" s="356">
        <v>55.48</v>
      </c>
      <c r="X962" s="357">
        <f>V962*W962</f>
        <v>1.9750613181768499</v>
      </c>
      <c r="Y962" s="357">
        <f>V962*60*1000</f>
        <v>2135.9711443873648</v>
      </c>
      <c r="Z962" s="358">
        <f>Y962*W962/1000</f>
        <v>118.503679090611</v>
      </c>
    </row>
    <row r="963" spans="1:26" ht="12.75" customHeight="1" x14ac:dyDescent="0.2">
      <c r="A963" s="417"/>
      <c r="B963" s="337">
        <v>958</v>
      </c>
      <c r="C963" s="371" t="s">
        <v>813</v>
      </c>
      <c r="D963" s="24" t="s">
        <v>814</v>
      </c>
      <c r="E963" s="344">
        <v>-6.5</v>
      </c>
      <c r="F963" s="361">
        <v>2.14617E-2</v>
      </c>
      <c r="G963" s="346">
        <v>1.27</v>
      </c>
      <c r="H963" s="365">
        <v>686</v>
      </c>
      <c r="I963" s="372" t="s">
        <v>836</v>
      </c>
      <c r="J963" s="362" t="s">
        <v>47</v>
      </c>
      <c r="K963" s="373">
        <v>8</v>
      </c>
      <c r="L963" s="373">
        <v>1959</v>
      </c>
      <c r="M963" s="353">
        <f>SUM(N963+O963+P963+Q963+R963)</f>
        <v>10.85</v>
      </c>
      <c r="N963" s="353"/>
      <c r="O963" s="353"/>
      <c r="P963" s="353"/>
      <c r="Q963" s="353"/>
      <c r="R963" s="353">
        <v>10.85</v>
      </c>
      <c r="S963" s="374">
        <v>303.83</v>
      </c>
      <c r="T963" s="353">
        <v>9.16</v>
      </c>
      <c r="U963" s="374">
        <v>256.89999999999998</v>
      </c>
      <c r="V963" s="363">
        <f>T963/U963</f>
        <v>3.5655897236278711E-2</v>
      </c>
      <c r="W963" s="356">
        <v>59.405000000000001</v>
      </c>
      <c r="X963" s="357">
        <f>V963*W963</f>
        <v>2.118138575321137</v>
      </c>
      <c r="Y963" s="357">
        <f>V963*60*1000</f>
        <v>2139.3538341767226</v>
      </c>
      <c r="Z963" s="358">
        <f>Y963*W963/1000</f>
        <v>127.08831451926821</v>
      </c>
    </row>
    <row r="964" spans="1:26" ht="12.75" customHeight="1" x14ac:dyDescent="0.2">
      <c r="A964" s="417"/>
      <c r="B964" s="24">
        <v>959</v>
      </c>
      <c r="C964" s="323" t="s">
        <v>431</v>
      </c>
      <c r="D964" s="324" t="s">
        <v>432</v>
      </c>
      <c r="E964" s="325">
        <v>-6.9</v>
      </c>
      <c r="F964" s="326">
        <v>2.498218E-2</v>
      </c>
      <c r="G964" s="336">
        <v>1.6910437642</v>
      </c>
      <c r="H964" s="328">
        <v>697.2</v>
      </c>
      <c r="I964" s="329" t="s">
        <v>466</v>
      </c>
      <c r="J964" s="329" t="s">
        <v>47</v>
      </c>
      <c r="K964" s="330">
        <v>7</v>
      </c>
      <c r="L964" s="330">
        <v>1958</v>
      </c>
      <c r="M964" s="331">
        <v>1.4610000000000001</v>
      </c>
      <c r="N964" s="331">
        <v>0.38664500000000002</v>
      </c>
      <c r="O964" s="331">
        <v>1.202691</v>
      </c>
      <c r="P964" s="331">
        <v>0.38664500000000002</v>
      </c>
      <c r="Q964" s="331">
        <v>0</v>
      </c>
      <c r="R964" s="331">
        <v>12.999309</v>
      </c>
      <c r="S964" s="331">
        <v>364.13</v>
      </c>
      <c r="T964" s="331">
        <v>12.999309</v>
      </c>
      <c r="U964" s="331">
        <v>364.13</v>
      </c>
      <c r="V964" s="332">
        <v>3.5699637492104468E-2</v>
      </c>
      <c r="W964" s="333">
        <v>67.69</v>
      </c>
      <c r="X964" s="334">
        <v>2.4165084618405515</v>
      </c>
      <c r="Y964" s="334">
        <v>2141.978249526268</v>
      </c>
      <c r="Z964" s="335">
        <v>144.99050771043306</v>
      </c>
    </row>
    <row r="965" spans="1:26" ht="12.75" customHeight="1" x14ac:dyDescent="0.2">
      <c r="A965" s="417"/>
      <c r="B965" s="24">
        <v>960</v>
      </c>
      <c r="C965" s="359" t="s">
        <v>555</v>
      </c>
      <c r="D965" s="24" t="s">
        <v>556</v>
      </c>
      <c r="E965" s="360">
        <v>-7.4</v>
      </c>
      <c r="F965" s="361">
        <v>1.443E-2</v>
      </c>
      <c r="G965" s="346">
        <v>0.98</v>
      </c>
      <c r="H965" s="347">
        <v>711.2</v>
      </c>
      <c r="I965" s="362" t="s">
        <v>569</v>
      </c>
      <c r="J965" s="362" t="s">
        <v>47</v>
      </c>
      <c r="K965" s="337">
        <v>8</v>
      </c>
      <c r="L965" s="337">
        <v>1992</v>
      </c>
      <c r="M965" s="353">
        <v>14.552</v>
      </c>
      <c r="N965" s="353">
        <v>0.47399999999999998</v>
      </c>
      <c r="O965" s="353">
        <v>6.7000000000000004E-2</v>
      </c>
      <c r="P965" s="353">
        <v>3.6999999999999998E-2</v>
      </c>
      <c r="Q965" s="353"/>
      <c r="R965" s="353">
        <v>13.975</v>
      </c>
      <c r="S965" s="353">
        <v>390.46</v>
      </c>
      <c r="T965" s="353">
        <v>13.975</v>
      </c>
      <c r="U965" s="353">
        <v>390.46</v>
      </c>
      <c r="V965" s="363">
        <f>T965/U965</f>
        <v>3.5791118168314297E-2</v>
      </c>
      <c r="W965" s="356">
        <v>67.900000000000006</v>
      </c>
      <c r="X965" s="357">
        <f>V965*W965</f>
        <v>2.4302169236285409</v>
      </c>
      <c r="Y965" s="357">
        <f>V965*60*1000</f>
        <v>2147.4670900988581</v>
      </c>
      <c r="Z965" s="358">
        <f>Y965*W965/1000</f>
        <v>145.81301541771248</v>
      </c>
    </row>
    <row r="966" spans="1:26" ht="12.75" customHeight="1" x14ac:dyDescent="0.2">
      <c r="A966" s="417"/>
      <c r="B966" s="330">
        <v>961</v>
      </c>
      <c r="C966" s="323" t="s">
        <v>468</v>
      </c>
      <c r="D966" s="324" t="s">
        <v>469</v>
      </c>
      <c r="E966" s="325">
        <v>-6.2</v>
      </c>
      <c r="F966" s="326">
        <v>2.2259999999999999E-2</v>
      </c>
      <c r="G966" s="336">
        <v>1.31</v>
      </c>
      <c r="H966" s="328">
        <v>677.6</v>
      </c>
      <c r="I966" s="329" t="s">
        <v>481</v>
      </c>
      <c r="J966" s="329" t="s">
        <v>47</v>
      </c>
      <c r="K966" s="330">
        <v>8</v>
      </c>
      <c r="L966" s="330">
        <v>1959</v>
      </c>
      <c r="M966" s="331">
        <v>17</v>
      </c>
      <c r="N966" s="331">
        <v>0.92200000000000004</v>
      </c>
      <c r="O966" s="331">
        <v>2.1909999999999998</v>
      </c>
      <c r="P966" s="331">
        <v>0.35299999999999998</v>
      </c>
      <c r="Q966" s="331">
        <v>2.19</v>
      </c>
      <c r="R966" s="331">
        <v>10.404</v>
      </c>
      <c r="S966" s="331">
        <v>378.04</v>
      </c>
      <c r="T966" s="331">
        <v>13.534000000000001</v>
      </c>
      <c r="U966" s="331">
        <v>378.04</v>
      </c>
      <c r="V966" s="332">
        <v>3.5800444397418266E-2</v>
      </c>
      <c r="W966" s="333">
        <v>58.75</v>
      </c>
      <c r="X966" s="334">
        <v>2.1032761083483229</v>
      </c>
      <c r="Y966" s="334">
        <v>2148.0266638450962</v>
      </c>
      <c r="Z966" s="335">
        <v>126.19656650089939</v>
      </c>
    </row>
    <row r="967" spans="1:26" ht="12.75" customHeight="1" x14ac:dyDescent="0.2">
      <c r="A967" s="417"/>
      <c r="B967" s="337">
        <v>962</v>
      </c>
      <c r="C967" s="323" t="s">
        <v>431</v>
      </c>
      <c r="D967" s="324" t="s">
        <v>432</v>
      </c>
      <c r="E967" s="325">
        <v>-6.9</v>
      </c>
      <c r="F967" s="326">
        <v>2.498218E-2</v>
      </c>
      <c r="G967" s="336">
        <v>1.6910437642</v>
      </c>
      <c r="H967" s="328">
        <v>697.2</v>
      </c>
      <c r="I967" s="329" t="s">
        <v>459</v>
      </c>
      <c r="J967" s="329" t="s">
        <v>47</v>
      </c>
      <c r="K967" s="330">
        <v>3</v>
      </c>
      <c r="L967" s="330">
        <v>1979</v>
      </c>
      <c r="M967" s="331">
        <v>7.5629999999999997</v>
      </c>
      <c r="N967" s="331">
        <v>0.15140200000000001</v>
      </c>
      <c r="O967" s="331">
        <v>0.79976899999999995</v>
      </c>
      <c r="P967" s="331">
        <v>1.598E-3</v>
      </c>
      <c r="Q967" s="331">
        <v>1.1899420000000001</v>
      </c>
      <c r="R967" s="331">
        <v>5.4203890000000001</v>
      </c>
      <c r="S967" s="331">
        <v>184.25</v>
      </c>
      <c r="T967" s="331">
        <v>6.6102309999999997</v>
      </c>
      <c r="U967" s="331">
        <v>184.25</v>
      </c>
      <c r="V967" s="332">
        <v>3.5876423337856171E-2</v>
      </c>
      <c r="W967" s="333">
        <v>67.69</v>
      </c>
      <c r="X967" s="334">
        <v>2.4284750957394841</v>
      </c>
      <c r="Y967" s="334">
        <v>2152.5854002713704</v>
      </c>
      <c r="Z967" s="335">
        <v>145.70850574436906</v>
      </c>
    </row>
    <row r="968" spans="1:26" ht="12.75" customHeight="1" x14ac:dyDescent="0.2">
      <c r="A968" s="417"/>
      <c r="B968" s="24">
        <v>963</v>
      </c>
      <c r="C968" s="359" t="s">
        <v>1034</v>
      </c>
      <c r="D968" s="24" t="s">
        <v>1035</v>
      </c>
      <c r="E968" s="360">
        <v>-5.6</v>
      </c>
      <c r="F968" s="361">
        <v>2.0730000000000002E-3</v>
      </c>
      <c r="G968" s="346">
        <v>1.1499999999999999</v>
      </c>
      <c r="H968" s="347">
        <v>660.8</v>
      </c>
      <c r="I968" s="362" t="s">
        <v>1074</v>
      </c>
      <c r="J968" s="362" t="s">
        <v>417</v>
      </c>
      <c r="K968" s="337">
        <v>8</v>
      </c>
      <c r="L968" s="337">
        <v>1960</v>
      </c>
      <c r="M968" s="353">
        <f>SUM(N968+O968+P968+R968)</f>
        <v>15.095000000000001</v>
      </c>
      <c r="N968" s="353">
        <v>0.71399999999999997</v>
      </c>
      <c r="O968" s="353">
        <v>1.28</v>
      </c>
      <c r="P968" s="353">
        <v>0.20399999999999999</v>
      </c>
      <c r="Q968" s="353"/>
      <c r="R968" s="353">
        <v>12.897</v>
      </c>
      <c r="S968" s="353"/>
      <c r="T968" s="353">
        <v>12.897</v>
      </c>
      <c r="U968" s="353">
        <v>358.27</v>
      </c>
      <c r="V968" s="363">
        <f>T968/U968</f>
        <v>3.5997990342479136E-2</v>
      </c>
      <c r="W968" s="356">
        <v>55.48</v>
      </c>
      <c r="X968" s="357">
        <f>V968*W968</f>
        <v>1.9971685042007423</v>
      </c>
      <c r="Y968" s="357">
        <f>V968*60*1000</f>
        <v>2159.8794205487479</v>
      </c>
      <c r="Z968" s="358">
        <f>Y968*W968/1000</f>
        <v>119.83011025204453</v>
      </c>
    </row>
    <row r="969" spans="1:26" ht="12.75" customHeight="1" x14ac:dyDescent="0.2">
      <c r="A969" s="417"/>
      <c r="B969" s="24">
        <v>964</v>
      </c>
      <c r="C969" s="359" t="s">
        <v>1034</v>
      </c>
      <c r="D969" s="24" t="s">
        <v>1035</v>
      </c>
      <c r="E969" s="360">
        <v>-5.6</v>
      </c>
      <c r="F969" s="361">
        <v>2.0730000000000002E-3</v>
      </c>
      <c r="G969" s="346">
        <v>1.1499999999999999</v>
      </c>
      <c r="H969" s="347">
        <v>660.8</v>
      </c>
      <c r="I969" s="362" t="s">
        <v>1078</v>
      </c>
      <c r="J969" s="362" t="s">
        <v>417</v>
      </c>
      <c r="K969" s="337">
        <v>9</v>
      </c>
      <c r="L969" s="337">
        <v>1969</v>
      </c>
      <c r="M969" s="353">
        <f>SUM(N969+O969+P969+R969)</f>
        <v>10.24</v>
      </c>
      <c r="N969" s="353">
        <v>0.45900000000000002</v>
      </c>
      <c r="O969" s="353">
        <v>0</v>
      </c>
      <c r="P969" s="353">
        <v>0</v>
      </c>
      <c r="Q969" s="353"/>
      <c r="R969" s="353">
        <v>9.7810000000000006</v>
      </c>
      <c r="S969" s="353"/>
      <c r="T969" s="353">
        <v>9.7810000000000006</v>
      </c>
      <c r="U969" s="353">
        <v>268.74</v>
      </c>
      <c r="V969" s="363">
        <f>T969/U969</f>
        <v>3.6395772865967103E-2</v>
      </c>
      <c r="W969" s="356">
        <v>55.48</v>
      </c>
      <c r="X969" s="357">
        <f>V969*W969</f>
        <v>2.0192374786038547</v>
      </c>
      <c r="Y969" s="357">
        <f>V969*60*1000</f>
        <v>2183.7463719580264</v>
      </c>
      <c r="Z969" s="358">
        <f>Y969*W969/1000</f>
        <v>121.15424871623131</v>
      </c>
    </row>
    <row r="970" spans="1:26" ht="12.75" customHeight="1" x14ac:dyDescent="0.2">
      <c r="A970" s="417"/>
      <c r="B970" s="330">
        <v>965</v>
      </c>
      <c r="C970" s="323" t="s">
        <v>147</v>
      </c>
      <c r="D970" s="324" t="s">
        <v>148</v>
      </c>
      <c r="E970" s="325">
        <v>-4.7</v>
      </c>
      <c r="F970" s="326">
        <v>1.8579999999999999E-2</v>
      </c>
      <c r="G970" s="336">
        <v>1.0646339999999999</v>
      </c>
      <c r="H970" s="328">
        <v>635.6</v>
      </c>
      <c r="I970" s="329" t="s">
        <v>182</v>
      </c>
      <c r="J970" s="329"/>
      <c r="K970" s="330">
        <v>14</v>
      </c>
      <c r="L970" s="330">
        <v>1850</v>
      </c>
      <c r="M970" s="331">
        <v>23.338899999999999</v>
      </c>
      <c r="N970" s="331">
        <v>0.35880000000000001</v>
      </c>
      <c r="O970" s="331">
        <v>0</v>
      </c>
      <c r="P970" s="331">
        <v>2.3900000000000001E-2</v>
      </c>
      <c r="Q970" s="331">
        <v>4.6285999999999996</v>
      </c>
      <c r="R970" s="331">
        <v>18.3276</v>
      </c>
      <c r="S970" s="331">
        <v>584.72</v>
      </c>
      <c r="T970" s="331">
        <v>21.4466</v>
      </c>
      <c r="U970" s="331">
        <v>584.72</v>
      </c>
      <c r="V970" s="332">
        <v>3.6678410179231083E-2</v>
      </c>
      <c r="W970" s="333">
        <v>57.3</v>
      </c>
      <c r="X970" s="334">
        <v>2.1016729032699408</v>
      </c>
      <c r="Y970" s="334">
        <v>2200.7046107538649</v>
      </c>
      <c r="Z970" s="335">
        <v>126.10037419619646</v>
      </c>
    </row>
    <row r="971" spans="1:26" ht="12.75" customHeight="1" x14ac:dyDescent="0.2">
      <c r="A971" s="417"/>
      <c r="B971" s="337">
        <v>966</v>
      </c>
      <c r="C971" s="323" t="s">
        <v>687</v>
      </c>
      <c r="D971" s="324" t="s">
        <v>688</v>
      </c>
      <c r="E971" s="325">
        <v>-6.6</v>
      </c>
      <c r="F971" s="326">
        <v>1.7299999999999999E-2</v>
      </c>
      <c r="G971" s="336">
        <v>1.1383399999999999</v>
      </c>
      <c r="H971" s="328">
        <v>688.80000000000007</v>
      </c>
      <c r="I971" s="329" t="s">
        <v>727</v>
      </c>
      <c r="J971" s="329" t="s">
        <v>47</v>
      </c>
      <c r="K971" s="330">
        <v>3</v>
      </c>
      <c r="L971" s="330" t="s">
        <v>58</v>
      </c>
      <c r="M971" s="331">
        <v>5.4249999999999998</v>
      </c>
      <c r="N971" s="331">
        <v>0</v>
      </c>
      <c r="O971" s="331">
        <v>0</v>
      </c>
      <c r="P971" s="331">
        <v>0</v>
      </c>
      <c r="Q971" s="331">
        <v>0</v>
      </c>
      <c r="R971" s="331">
        <v>5.4249999999999998</v>
      </c>
      <c r="S971" s="331">
        <v>145.55000000000001</v>
      </c>
      <c r="T971" s="331">
        <v>5.4249999999999998</v>
      </c>
      <c r="U971" s="331">
        <v>145.55000000000001</v>
      </c>
      <c r="V971" s="332">
        <v>3.7272414977670899E-2</v>
      </c>
      <c r="W971" s="333">
        <v>65.8</v>
      </c>
      <c r="X971" s="334">
        <v>2.452524905530745</v>
      </c>
      <c r="Y971" s="334">
        <v>2236.3448986602539</v>
      </c>
      <c r="Z971" s="335">
        <v>147.1514943318447</v>
      </c>
    </row>
    <row r="972" spans="1:26" ht="12.75" customHeight="1" x14ac:dyDescent="0.2">
      <c r="A972" s="417"/>
      <c r="B972" s="24">
        <v>967</v>
      </c>
      <c r="C972" s="323" t="s">
        <v>407</v>
      </c>
      <c r="D972" s="24" t="s">
        <v>408</v>
      </c>
      <c r="E972" s="360">
        <v>-6.6</v>
      </c>
      <c r="F972" s="380">
        <v>1.8806929999999999E-2</v>
      </c>
      <c r="G972" s="336">
        <v>1.0208777742599999</v>
      </c>
      <c r="H972" s="328">
        <v>688.8</v>
      </c>
      <c r="I972" s="362" t="s">
        <v>428</v>
      </c>
      <c r="J972" s="362" t="s">
        <v>417</v>
      </c>
      <c r="K972" s="337">
        <v>7</v>
      </c>
      <c r="L972" s="337" t="s">
        <v>425</v>
      </c>
      <c r="M972" s="353">
        <f>+N972+O972+P972+Q972+R972</f>
        <v>12.819998999999999</v>
      </c>
      <c r="N972" s="353">
        <v>0</v>
      </c>
      <c r="O972" s="353">
        <v>0</v>
      </c>
      <c r="P972" s="353">
        <v>0</v>
      </c>
      <c r="Q972" s="353">
        <v>0</v>
      </c>
      <c r="R972" s="353">
        <v>12.819998999999999</v>
      </c>
      <c r="S972" s="353">
        <v>343.6</v>
      </c>
      <c r="T972" s="353">
        <v>12.819990000000001</v>
      </c>
      <c r="U972" s="353">
        <v>343.6</v>
      </c>
      <c r="V972" s="363">
        <f>T972/U972</f>
        <v>3.7310797438882423E-2</v>
      </c>
      <c r="W972" s="356">
        <v>54.281999999999996</v>
      </c>
      <c r="X972" s="357">
        <f>V972*W972</f>
        <v>2.0253047065774155</v>
      </c>
      <c r="Y972" s="357">
        <f>V972*60*1000</f>
        <v>2238.6478463329454</v>
      </c>
      <c r="Z972" s="358">
        <f>Y972*W972/1000</f>
        <v>121.51828239464494</v>
      </c>
    </row>
    <row r="973" spans="1:26" ht="12.75" customHeight="1" x14ac:dyDescent="0.2">
      <c r="A973" s="417"/>
      <c r="B973" s="24">
        <v>968</v>
      </c>
      <c r="C973" s="323" t="s">
        <v>685</v>
      </c>
      <c r="D973" s="324" t="s">
        <v>686</v>
      </c>
      <c r="E973" s="338">
        <v>-5.2</v>
      </c>
      <c r="F973" s="340">
        <v>1.9012000000000001E-2</v>
      </c>
      <c r="G973" s="336">
        <v>1.45688956</v>
      </c>
      <c r="H973" s="339">
        <v>649.6</v>
      </c>
      <c r="I973" s="329" t="s">
        <v>683</v>
      </c>
      <c r="J973" s="329" t="s">
        <v>417</v>
      </c>
      <c r="K973" s="330">
        <v>5</v>
      </c>
      <c r="L973" s="330">
        <v>1938</v>
      </c>
      <c r="M973" s="331">
        <v>5.9340000000000002</v>
      </c>
      <c r="N973" s="331">
        <v>0.131631</v>
      </c>
      <c r="O973" s="331">
        <v>8.8731000000000004E-2</v>
      </c>
      <c r="P973" s="331">
        <v>0</v>
      </c>
      <c r="Q973" s="331">
        <v>0</v>
      </c>
      <c r="R973" s="331">
        <v>5.7136380000000004</v>
      </c>
      <c r="S973" s="331">
        <v>152.85</v>
      </c>
      <c r="T973" s="325">
        <v>5.7136380000000004</v>
      </c>
      <c r="U973" s="331">
        <v>152.85</v>
      </c>
      <c r="V973" s="332">
        <v>3.7380686947988226E-2</v>
      </c>
      <c r="W973" s="333">
        <v>76.63</v>
      </c>
      <c r="X973" s="334">
        <v>2.8644820408243374</v>
      </c>
      <c r="Y973" s="334">
        <v>2242.8412168792934</v>
      </c>
      <c r="Z973" s="335">
        <v>171.86892244946026</v>
      </c>
    </row>
    <row r="974" spans="1:26" ht="12.75" customHeight="1" x14ac:dyDescent="0.2">
      <c r="A974" s="417"/>
      <c r="B974" s="330">
        <v>969</v>
      </c>
      <c r="C974" s="323" t="s">
        <v>877</v>
      </c>
      <c r="D974" s="324" t="s">
        <v>841</v>
      </c>
      <c r="E974" s="325">
        <v>-5.0999999999999996</v>
      </c>
      <c r="F974" s="326">
        <v>2.1000000000000001E-2</v>
      </c>
      <c r="G974" s="336">
        <v>1.38</v>
      </c>
      <c r="H974" s="328">
        <v>646.79999999999995</v>
      </c>
      <c r="I974" s="329" t="s">
        <v>868</v>
      </c>
      <c r="J974" s="329" t="s">
        <v>47</v>
      </c>
      <c r="K974" s="330">
        <v>6</v>
      </c>
      <c r="L974" s="330">
        <v>1957</v>
      </c>
      <c r="M974" s="331">
        <v>12.965999999999999</v>
      </c>
      <c r="N974" s="331">
        <v>0.749</v>
      </c>
      <c r="O974" s="331">
        <v>0.40400000000000003</v>
      </c>
      <c r="P974" s="331">
        <v>-0.188</v>
      </c>
      <c r="Q974" s="331">
        <v>1.2</v>
      </c>
      <c r="R974" s="331">
        <v>10.801</v>
      </c>
      <c r="S974" s="331">
        <v>319.77999999999997</v>
      </c>
      <c r="T974" s="331">
        <v>12.000999999999999</v>
      </c>
      <c r="U974" s="331">
        <v>319.77999999999997</v>
      </c>
      <c r="V974" s="332">
        <v>3.7528926136718994E-2</v>
      </c>
      <c r="W974" s="333">
        <v>64.200999999999993</v>
      </c>
      <c r="X974" s="334">
        <v>2.4093945869034958</v>
      </c>
      <c r="Y974" s="334">
        <v>2251.7355682031398</v>
      </c>
      <c r="Z974" s="335">
        <v>144.56367521420978</v>
      </c>
    </row>
    <row r="975" spans="1:26" ht="12.75" customHeight="1" x14ac:dyDescent="0.2">
      <c r="A975" s="417"/>
      <c r="B975" s="337">
        <v>970</v>
      </c>
      <c r="C975" s="323" t="s">
        <v>407</v>
      </c>
      <c r="D975" s="24" t="s">
        <v>415</v>
      </c>
      <c r="E975" s="360">
        <v>-6.6</v>
      </c>
      <c r="F975" s="380">
        <v>1.8806929999999999E-2</v>
      </c>
      <c r="G975" s="336">
        <v>1.0208777742599999</v>
      </c>
      <c r="H975" s="328">
        <v>688.8</v>
      </c>
      <c r="I975" s="362" t="s">
        <v>427</v>
      </c>
      <c r="J975" s="362" t="s">
        <v>417</v>
      </c>
      <c r="K975" s="337">
        <v>8</v>
      </c>
      <c r="L975" s="337" t="s">
        <v>425</v>
      </c>
      <c r="M975" s="353">
        <f>+N975+O975+P975+Q975+R975</f>
        <v>13.209</v>
      </c>
      <c r="N975" s="353">
        <v>0</v>
      </c>
      <c r="O975" s="353">
        <v>0</v>
      </c>
      <c r="P975" s="353">
        <v>0</v>
      </c>
      <c r="Q975" s="353">
        <v>0</v>
      </c>
      <c r="R975" s="353">
        <v>13.209</v>
      </c>
      <c r="S975" s="353">
        <v>351.95</v>
      </c>
      <c r="T975" s="353">
        <v>13.209</v>
      </c>
      <c r="U975" s="353">
        <v>351.95</v>
      </c>
      <c r="V975" s="363">
        <f>T975/U975</f>
        <v>3.7530899275465268E-2</v>
      </c>
      <c r="W975" s="356">
        <v>54.281999999999996</v>
      </c>
      <c r="X975" s="357">
        <f>V975*W975</f>
        <v>2.0372522744708057</v>
      </c>
      <c r="Y975" s="357">
        <f>V975*60*1000</f>
        <v>2251.8539565279161</v>
      </c>
      <c r="Z975" s="358">
        <f>Y975*W975/1000</f>
        <v>122.23513646824834</v>
      </c>
    </row>
    <row r="976" spans="1:26" ht="12.75" customHeight="1" x14ac:dyDescent="0.2">
      <c r="A976" s="417"/>
      <c r="B976" s="24">
        <v>971</v>
      </c>
      <c r="C976" s="359" t="s">
        <v>189</v>
      </c>
      <c r="D976" s="24" t="s">
        <v>190</v>
      </c>
      <c r="E976" s="360">
        <v>-6.6</v>
      </c>
      <c r="F976" s="361">
        <v>1.9539999999999998E-2</v>
      </c>
      <c r="G976" s="346">
        <v>0.95</v>
      </c>
      <c r="H976" s="347">
        <v>688.8</v>
      </c>
      <c r="I976" s="362" t="s">
        <v>225</v>
      </c>
      <c r="J976" s="362" t="s">
        <v>47</v>
      </c>
      <c r="K976" s="337">
        <v>18</v>
      </c>
      <c r="L976" s="337">
        <v>1975</v>
      </c>
      <c r="M976" s="353">
        <f>N976+O976+R976</f>
        <v>22.029</v>
      </c>
      <c r="N976" s="353">
        <v>0.79764000000000002</v>
      </c>
      <c r="O976" s="353"/>
      <c r="P976" s="353">
        <v>0.19486000000000001</v>
      </c>
      <c r="Q976" s="353"/>
      <c r="R976" s="353">
        <v>21.231359999999999</v>
      </c>
      <c r="S976" s="353">
        <v>561.87</v>
      </c>
      <c r="T976" s="353">
        <v>21.231359999999999</v>
      </c>
      <c r="U976" s="353">
        <v>561.87</v>
      </c>
      <c r="V976" s="363">
        <f>T976/U976</f>
        <v>3.7786961396764372E-2</v>
      </c>
      <c r="W976" s="356">
        <v>48.396000000000001</v>
      </c>
      <c r="X976" s="357">
        <f>V976*W976</f>
        <v>1.8287377837578085</v>
      </c>
      <c r="Y976" s="357">
        <f>V976*60*1000</f>
        <v>2267.2176838058622</v>
      </c>
      <c r="Z976" s="358">
        <f>Y976*W976/1000</f>
        <v>109.72426702546851</v>
      </c>
    </row>
    <row r="977" spans="1:26" ht="12.75" customHeight="1" x14ac:dyDescent="0.2">
      <c r="A977" s="417"/>
      <c r="B977" s="24">
        <v>972</v>
      </c>
      <c r="C977" s="359" t="s">
        <v>992</v>
      </c>
      <c r="D977" s="24" t="s">
        <v>993</v>
      </c>
      <c r="E977" s="360">
        <v>-6.9</v>
      </c>
      <c r="F977" s="361">
        <v>1.9810000000000001E-2</v>
      </c>
      <c r="G977" s="346">
        <v>0.87</v>
      </c>
      <c r="H977" s="347">
        <v>697.2</v>
      </c>
      <c r="I977" s="362" t="s">
        <v>1032</v>
      </c>
      <c r="J977" s="362" t="s">
        <v>417</v>
      </c>
      <c r="K977" s="337">
        <v>10</v>
      </c>
      <c r="L977" s="337" t="s">
        <v>58</v>
      </c>
      <c r="M977" s="353">
        <f>SUM(N977:R977)</f>
        <v>12.4</v>
      </c>
      <c r="N977" s="353">
        <v>0.51</v>
      </c>
      <c r="O977" s="353">
        <v>0</v>
      </c>
      <c r="P977" s="353">
        <v>0</v>
      </c>
      <c r="Q977" s="353">
        <v>0</v>
      </c>
      <c r="R977" s="353">
        <v>11.89</v>
      </c>
      <c r="S977" s="353">
        <v>314.19</v>
      </c>
      <c r="T977" s="353">
        <f>R977</f>
        <v>11.89</v>
      </c>
      <c r="U977" s="353">
        <f>S977</f>
        <v>314.19</v>
      </c>
      <c r="V977" s="363">
        <f>T977/U977</f>
        <v>3.7843343199974538E-2</v>
      </c>
      <c r="W977" s="356">
        <v>43.9</v>
      </c>
      <c r="X977" s="357">
        <f>V977*W977</f>
        <v>1.6613227664788821</v>
      </c>
      <c r="Y977" s="357">
        <f>V977*60*1000</f>
        <v>2270.6005919984723</v>
      </c>
      <c r="Z977" s="358">
        <f>Y977*W977/1000</f>
        <v>99.679365988732926</v>
      </c>
    </row>
    <row r="978" spans="1:26" ht="12.75" customHeight="1" x14ac:dyDescent="0.2">
      <c r="A978" s="417"/>
      <c r="B978" s="330">
        <v>973</v>
      </c>
      <c r="C978" s="359" t="s">
        <v>992</v>
      </c>
      <c r="D978" s="24" t="s">
        <v>993</v>
      </c>
      <c r="E978" s="360">
        <v>-6.9</v>
      </c>
      <c r="F978" s="361">
        <v>1.9810000000000001E-2</v>
      </c>
      <c r="G978" s="346">
        <v>0.87</v>
      </c>
      <c r="H978" s="347">
        <v>697.2</v>
      </c>
      <c r="I978" s="362" t="s">
        <v>1033</v>
      </c>
      <c r="J978" s="362" t="s">
        <v>417</v>
      </c>
      <c r="K978" s="337">
        <v>12</v>
      </c>
      <c r="L978" s="337" t="s">
        <v>58</v>
      </c>
      <c r="M978" s="353">
        <f>SUM(N978:R978)</f>
        <v>21.2</v>
      </c>
      <c r="N978" s="353">
        <v>1.0835999999999999</v>
      </c>
      <c r="O978" s="353">
        <v>0</v>
      </c>
      <c r="P978" s="353">
        <v>3.8399999999999997E-2</v>
      </c>
      <c r="Q978" s="353">
        <v>0</v>
      </c>
      <c r="R978" s="353">
        <v>20.077999999999999</v>
      </c>
      <c r="S978" s="353">
        <v>529.6</v>
      </c>
      <c r="T978" s="353">
        <f>R978</f>
        <v>20.077999999999999</v>
      </c>
      <c r="U978" s="353">
        <f>S978</f>
        <v>529.6</v>
      </c>
      <c r="V978" s="363">
        <f>T978/U978</f>
        <v>3.7911631419939577E-2</v>
      </c>
      <c r="W978" s="356">
        <v>43.9</v>
      </c>
      <c r="X978" s="357">
        <f>V978*W978</f>
        <v>1.6643206193353475</v>
      </c>
      <c r="Y978" s="357">
        <f>V978*60*1000</f>
        <v>2274.6978851963745</v>
      </c>
      <c r="Z978" s="358">
        <f>Y978*W978/1000</f>
        <v>99.859237160120841</v>
      </c>
    </row>
    <row r="979" spans="1:26" ht="12.75" customHeight="1" x14ac:dyDescent="0.2">
      <c r="A979" s="417"/>
      <c r="B979" s="337">
        <v>974</v>
      </c>
      <c r="C979" s="323" t="s">
        <v>601</v>
      </c>
      <c r="D979" s="324" t="s">
        <v>602</v>
      </c>
      <c r="E979" s="325">
        <v>-4.5999999999999996</v>
      </c>
      <c r="F979" s="326">
        <v>1.4E-2</v>
      </c>
      <c r="G979" s="336">
        <v>9.0579999999999994E-2</v>
      </c>
      <c r="H979" s="328">
        <v>632.79999999999995</v>
      </c>
      <c r="I979" s="329" t="s">
        <v>636</v>
      </c>
      <c r="J979" s="329" t="s">
        <v>625</v>
      </c>
      <c r="K979" s="330">
        <v>2</v>
      </c>
      <c r="L979" s="330">
        <v>1985</v>
      </c>
      <c r="M979" s="331">
        <v>5.0999999999999996</v>
      </c>
      <c r="N979" s="331">
        <v>0.2</v>
      </c>
      <c r="O979" s="331">
        <v>0.3</v>
      </c>
      <c r="P979" s="331">
        <v>0</v>
      </c>
      <c r="Q979" s="331">
        <v>0</v>
      </c>
      <c r="R979" s="331">
        <v>4.5999999999999996</v>
      </c>
      <c r="S979" s="331">
        <v>121.22</v>
      </c>
      <c r="T979" s="331">
        <v>4.5999999999999996</v>
      </c>
      <c r="U979" s="331">
        <v>121.22</v>
      </c>
      <c r="V979" s="332">
        <v>3.7947533410328325E-2</v>
      </c>
      <c r="W979" s="333">
        <v>64.7</v>
      </c>
      <c r="X979" s="334">
        <f>V979*W979</f>
        <v>2.4552054116482429</v>
      </c>
      <c r="Y979" s="334">
        <v>2276.8520046196995</v>
      </c>
      <c r="Z979" s="335">
        <f>W979*Y979/1000</f>
        <v>147.31232469889457</v>
      </c>
    </row>
    <row r="980" spans="1:26" ht="12.75" customHeight="1" x14ac:dyDescent="0.2">
      <c r="A980" s="417"/>
      <c r="B980" s="24">
        <v>975</v>
      </c>
      <c r="C980" s="323" t="s">
        <v>431</v>
      </c>
      <c r="D980" s="324" t="s">
        <v>432</v>
      </c>
      <c r="E980" s="325">
        <v>-6.9</v>
      </c>
      <c r="F980" s="326">
        <v>2.498218E-2</v>
      </c>
      <c r="G980" s="336">
        <v>1.6910437642</v>
      </c>
      <c r="H980" s="328">
        <v>697.2</v>
      </c>
      <c r="I980" s="329" t="s">
        <v>465</v>
      </c>
      <c r="J980" s="329" t="s">
        <v>47</v>
      </c>
      <c r="K980" s="330">
        <v>8</v>
      </c>
      <c r="L980" s="330">
        <v>1987</v>
      </c>
      <c r="M980" s="331">
        <v>12.114000000000001</v>
      </c>
      <c r="N980" s="331">
        <v>0.23591799999999999</v>
      </c>
      <c r="O980" s="331">
        <v>4.6636999999999998E-2</v>
      </c>
      <c r="P980" s="331">
        <v>-3.1917000000000001E-2</v>
      </c>
      <c r="Q980" s="331">
        <v>1.1863360000000001</v>
      </c>
      <c r="R980" s="331">
        <v>10.677027000000001</v>
      </c>
      <c r="S980" s="331">
        <v>310.43</v>
      </c>
      <c r="T980" s="331">
        <v>11.863363</v>
      </c>
      <c r="U980" s="331">
        <v>310.43</v>
      </c>
      <c r="V980" s="332">
        <v>3.8215903746416258E-2</v>
      </c>
      <c r="W980" s="333">
        <v>67.69</v>
      </c>
      <c r="X980" s="334">
        <v>2.5868345245949165</v>
      </c>
      <c r="Y980" s="334">
        <v>2292.9542247849754</v>
      </c>
      <c r="Z980" s="335">
        <v>155.21007147569497</v>
      </c>
    </row>
    <row r="981" spans="1:26" ht="12.75" customHeight="1" x14ac:dyDescent="0.2">
      <c r="A981" s="417"/>
      <c r="B981" s="24">
        <v>976</v>
      </c>
      <c r="C981" s="323" t="s">
        <v>687</v>
      </c>
      <c r="D981" s="324" t="s">
        <v>688</v>
      </c>
      <c r="E981" s="325">
        <v>-6.6</v>
      </c>
      <c r="F981" s="326">
        <v>1.7299999999999999E-2</v>
      </c>
      <c r="G981" s="336">
        <v>1.1383399999999999</v>
      </c>
      <c r="H981" s="328">
        <v>688.80000000000007</v>
      </c>
      <c r="I981" s="329" t="s">
        <v>728</v>
      </c>
      <c r="J981" s="329" t="s">
        <v>47</v>
      </c>
      <c r="K981" s="330">
        <v>4</v>
      </c>
      <c r="L981" s="330" t="s">
        <v>58</v>
      </c>
      <c r="M981" s="331">
        <v>6.391</v>
      </c>
      <c r="N981" s="331">
        <v>0</v>
      </c>
      <c r="O981" s="331">
        <v>0.58599999999999997</v>
      </c>
      <c r="P981" s="331">
        <v>0</v>
      </c>
      <c r="Q981" s="331">
        <v>0</v>
      </c>
      <c r="R981" s="331">
        <v>5.8049999999999997</v>
      </c>
      <c r="S981" s="331">
        <v>151.85</v>
      </c>
      <c r="T981" s="331">
        <v>5.8049999999999997</v>
      </c>
      <c r="U981" s="331">
        <v>151.85</v>
      </c>
      <c r="V981" s="332">
        <v>3.8228514981890026E-2</v>
      </c>
      <c r="W981" s="333">
        <v>65.8</v>
      </c>
      <c r="X981" s="334">
        <v>2.5154362858083634</v>
      </c>
      <c r="Y981" s="334">
        <v>2293.7108989134013</v>
      </c>
      <c r="Z981" s="335">
        <v>150.92617714850181</v>
      </c>
    </row>
    <row r="982" spans="1:26" ht="12.75" customHeight="1" x14ac:dyDescent="0.2">
      <c r="A982" s="417"/>
      <c r="B982" s="330">
        <v>977</v>
      </c>
      <c r="C982" s="323" t="s">
        <v>105</v>
      </c>
      <c r="D982" s="324" t="s">
        <v>106</v>
      </c>
      <c r="E982" s="325">
        <v>-5.8</v>
      </c>
      <c r="F982" s="326">
        <v>0.02</v>
      </c>
      <c r="G982" s="336">
        <v>1.226</v>
      </c>
      <c r="H982" s="328">
        <v>666.4</v>
      </c>
      <c r="I982" s="329" t="s">
        <v>144</v>
      </c>
      <c r="J982" s="329"/>
      <c r="K982" s="330">
        <v>24</v>
      </c>
      <c r="L982" s="330">
        <v>1962</v>
      </c>
      <c r="M982" s="331">
        <v>14.771000000000001</v>
      </c>
      <c r="N982" s="331">
        <v>0</v>
      </c>
      <c r="O982" s="331">
        <v>0</v>
      </c>
      <c r="P982" s="331">
        <v>0</v>
      </c>
      <c r="Q982" s="331">
        <v>0</v>
      </c>
      <c r="R982" s="331">
        <v>14.770999</v>
      </c>
      <c r="S982" s="331">
        <v>402.03</v>
      </c>
      <c r="T982" s="331">
        <v>14.770999</v>
      </c>
      <c r="U982" s="331">
        <v>402.03</v>
      </c>
      <c r="V982" s="332">
        <v>3.8293162201825735E-2</v>
      </c>
      <c r="W982" s="333">
        <v>61.3</v>
      </c>
      <c r="X982" s="334">
        <v>2.3665174240728302</v>
      </c>
      <c r="Y982" s="334">
        <v>2297.589732109544</v>
      </c>
      <c r="Z982" s="335">
        <v>141.9910454443698</v>
      </c>
    </row>
    <row r="983" spans="1:26" ht="12.75" customHeight="1" x14ac:dyDescent="0.2">
      <c r="A983" s="417"/>
      <c r="B983" s="337">
        <v>978</v>
      </c>
      <c r="C983" s="359" t="s">
        <v>189</v>
      </c>
      <c r="D983" s="24" t="s">
        <v>190</v>
      </c>
      <c r="E983" s="344">
        <v>-6.6</v>
      </c>
      <c r="F983" s="361">
        <v>1.9539999999999998E-2</v>
      </c>
      <c r="G983" s="346">
        <v>0.95</v>
      </c>
      <c r="H983" s="347">
        <v>688.8</v>
      </c>
      <c r="I983" s="362" t="s">
        <v>226</v>
      </c>
      <c r="J983" s="362" t="s">
        <v>47</v>
      </c>
      <c r="K983" s="337">
        <v>5</v>
      </c>
      <c r="L983" s="337">
        <v>1959</v>
      </c>
      <c r="M983" s="353">
        <f>N983+O983+R983</f>
        <v>13.11298</v>
      </c>
      <c r="N983" s="353">
        <v>0.20399999999999999</v>
      </c>
      <c r="O983" s="353">
        <v>0.89598</v>
      </c>
      <c r="P983" s="353">
        <v>-8.4510000000000002E-2</v>
      </c>
      <c r="Q983" s="353"/>
      <c r="R983" s="353">
        <v>12.013</v>
      </c>
      <c r="S983" s="353">
        <v>311.52</v>
      </c>
      <c r="T983" s="353">
        <v>8.3765699999999992</v>
      </c>
      <c r="U983" s="353">
        <v>217.22</v>
      </c>
      <c r="V983" s="363">
        <f>T983/U983</f>
        <v>3.8562609336156885E-2</v>
      </c>
      <c r="W983" s="356">
        <v>48.396000000000001</v>
      </c>
      <c r="X983" s="357">
        <f>V983*W983</f>
        <v>1.8662760414326487</v>
      </c>
      <c r="Y983" s="357">
        <f>V983*60*1000</f>
        <v>2313.7565601694132</v>
      </c>
      <c r="Z983" s="358">
        <f>Y983*W983/1000</f>
        <v>111.97656248595894</v>
      </c>
    </row>
    <row r="984" spans="1:26" ht="12.75" customHeight="1" x14ac:dyDescent="0.2">
      <c r="A984" s="417"/>
      <c r="B984" s="24">
        <v>979</v>
      </c>
      <c r="C984" s="323" t="s">
        <v>147</v>
      </c>
      <c r="D984" s="324" t="s">
        <v>148</v>
      </c>
      <c r="E984" s="325">
        <v>-4.7</v>
      </c>
      <c r="F984" s="326">
        <v>1.8579999999999999E-2</v>
      </c>
      <c r="G984" s="336">
        <v>1.0646339999999999</v>
      </c>
      <c r="H984" s="328">
        <v>635.6</v>
      </c>
      <c r="I984" s="329" t="s">
        <v>183</v>
      </c>
      <c r="J984" s="329"/>
      <c r="K984" s="330">
        <v>17</v>
      </c>
      <c r="L984" s="330">
        <v>1911</v>
      </c>
      <c r="M984" s="331">
        <v>36.818600000000004</v>
      </c>
      <c r="N984" s="331">
        <v>1.224</v>
      </c>
      <c r="O984" s="331">
        <v>0.21</v>
      </c>
      <c r="P984" s="331">
        <v>0</v>
      </c>
      <c r="Q984" s="331">
        <v>6.5419999999999998</v>
      </c>
      <c r="R984" s="331">
        <v>28.842600000000001</v>
      </c>
      <c r="S984" s="331">
        <v>891.28</v>
      </c>
      <c r="T984" s="331">
        <v>30.265799999999999</v>
      </c>
      <c r="U984" s="331">
        <v>783.01</v>
      </c>
      <c r="V984" s="332">
        <v>3.8653146192258077E-2</v>
      </c>
      <c r="W984" s="333">
        <v>57.3</v>
      </c>
      <c r="X984" s="334">
        <v>2.2148252768163879</v>
      </c>
      <c r="Y984" s="334">
        <v>2319.1887715354842</v>
      </c>
      <c r="Z984" s="335">
        <v>132.88951660898326</v>
      </c>
    </row>
    <row r="985" spans="1:26" ht="12.75" customHeight="1" x14ac:dyDescent="0.2">
      <c r="A985" s="417"/>
      <c r="B985" s="24">
        <v>980</v>
      </c>
      <c r="C985" s="359" t="s">
        <v>1080</v>
      </c>
      <c r="D985" s="24" t="s">
        <v>1081</v>
      </c>
      <c r="E985" s="360">
        <v>-5.4</v>
      </c>
      <c r="F985" s="361">
        <v>1.6788000000000001E-2</v>
      </c>
      <c r="G985" s="346">
        <f>F985*W985</f>
        <v>1.323011916</v>
      </c>
      <c r="H985" s="347">
        <v>655.20000000000005</v>
      </c>
      <c r="I985" s="366" t="s">
        <v>1121</v>
      </c>
      <c r="J985" s="362" t="s">
        <v>47</v>
      </c>
      <c r="K985" s="367">
        <v>6</v>
      </c>
      <c r="L985" s="337">
        <v>1961</v>
      </c>
      <c r="M985" s="353">
        <f>N985+O985+P985+Q985+R985</f>
        <v>14.120999999999999</v>
      </c>
      <c r="N985" s="368">
        <v>0</v>
      </c>
      <c r="O985" s="368">
        <v>0</v>
      </c>
      <c r="P985" s="368">
        <v>0</v>
      </c>
      <c r="Q985" s="353">
        <v>0</v>
      </c>
      <c r="R985" s="368">
        <v>14.120999999999999</v>
      </c>
      <c r="S985" s="368">
        <v>362.24</v>
      </c>
      <c r="T985" s="368">
        <v>14.120999999999999</v>
      </c>
      <c r="U985" s="368">
        <v>362.24</v>
      </c>
      <c r="V985" s="363">
        <f>T985/U985</f>
        <v>3.8982442579505297E-2</v>
      </c>
      <c r="W985" s="356">
        <v>78.807000000000002</v>
      </c>
      <c r="X985" s="357">
        <f>V985*W985</f>
        <v>3.0720893523630739</v>
      </c>
      <c r="Y985" s="357">
        <f>V985*60*1000</f>
        <v>2338.9465547703176</v>
      </c>
      <c r="Z985" s="358">
        <f>Y985*W985/1000</f>
        <v>184.32536114178441</v>
      </c>
    </row>
    <row r="986" spans="1:26" ht="12.75" customHeight="1" x14ac:dyDescent="0.2">
      <c r="A986" s="417"/>
      <c r="B986" s="330">
        <v>981</v>
      </c>
      <c r="C986" s="323" t="s">
        <v>407</v>
      </c>
      <c r="D986" s="24" t="s">
        <v>419</v>
      </c>
      <c r="E986" s="360">
        <v>-6.6</v>
      </c>
      <c r="F986" s="380">
        <v>1.8806929999999999E-2</v>
      </c>
      <c r="G986" s="336">
        <v>1.0208777742599999</v>
      </c>
      <c r="H986" s="328">
        <v>688.8</v>
      </c>
      <c r="I986" s="362" t="s">
        <v>426</v>
      </c>
      <c r="J986" s="362" t="s">
        <v>417</v>
      </c>
      <c r="K986" s="337">
        <v>24</v>
      </c>
      <c r="L986" s="337" t="s">
        <v>425</v>
      </c>
      <c r="M986" s="353">
        <f>+N986+O986+P986+Q986+R986</f>
        <v>45.790006999999996</v>
      </c>
      <c r="N986" s="353">
        <v>1.48749</v>
      </c>
      <c r="O986" s="353">
        <v>2.6879360000000001</v>
      </c>
      <c r="P986" s="353">
        <v>-6.9689000000000001E-2</v>
      </c>
      <c r="Q986" s="353">
        <v>0</v>
      </c>
      <c r="R986" s="353">
        <v>41.684269999999998</v>
      </c>
      <c r="S986" s="353">
        <v>1067.26</v>
      </c>
      <c r="T986" s="353">
        <v>41.684269999999998</v>
      </c>
      <c r="U986" s="353">
        <v>1067.26</v>
      </c>
      <c r="V986" s="363">
        <f>T986/U986</f>
        <v>3.9057277514382621E-2</v>
      </c>
      <c r="W986" s="356">
        <v>54.281999999999996</v>
      </c>
      <c r="X986" s="357">
        <f>V986*W986</f>
        <v>2.1201071380357175</v>
      </c>
      <c r="Y986" s="357">
        <f>V986*60*1000</f>
        <v>2343.4366508629573</v>
      </c>
      <c r="Z986" s="358">
        <f>Y986*W986/1000</f>
        <v>127.20642828214304</v>
      </c>
    </row>
    <row r="987" spans="1:26" ht="12.75" customHeight="1" x14ac:dyDescent="0.2">
      <c r="A987" s="417"/>
      <c r="B987" s="337">
        <v>982</v>
      </c>
      <c r="C987" s="381" t="s">
        <v>38</v>
      </c>
      <c r="D987" s="382" t="s">
        <v>39</v>
      </c>
      <c r="E987" s="383">
        <v>-6.1142857142857103</v>
      </c>
      <c r="F987" s="384">
        <v>2.0580000000000001E-2</v>
      </c>
      <c r="G987" s="385">
        <v>1.04</v>
      </c>
      <c r="H987" s="376">
        <v>674.8</v>
      </c>
      <c r="I987" s="386" t="s">
        <v>96</v>
      </c>
      <c r="J987" s="386"/>
      <c r="K987" s="24">
        <v>6</v>
      </c>
      <c r="L987" s="24">
        <v>1959</v>
      </c>
      <c r="M987" s="344">
        <v>14.143000000000001</v>
      </c>
      <c r="N987" s="344">
        <v>1.08782</v>
      </c>
      <c r="O987" s="344">
        <v>0.63537600000000005</v>
      </c>
      <c r="P987" s="344">
        <v>-6.7821000000000006E-2</v>
      </c>
      <c r="Q987" s="344">
        <v>0</v>
      </c>
      <c r="R987" s="344">
        <v>12.487625</v>
      </c>
      <c r="S987" s="344">
        <v>310.93</v>
      </c>
      <c r="T987" s="344">
        <v>12.487625</v>
      </c>
      <c r="U987" s="344">
        <v>310.93</v>
      </c>
      <c r="V987" s="387">
        <v>4.0162174766024503E-2</v>
      </c>
      <c r="W987" s="365">
        <v>50.6</v>
      </c>
      <c r="X987" s="365">
        <v>2.0322060431608397</v>
      </c>
      <c r="Y987" s="365">
        <v>2409.7304859614705</v>
      </c>
      <c r="Z987" s="388">
        <v>121.93236258965041</v>
      </c>
    </row>
    <row r="988" spans="1:26" ht="12.75" customHeight="1" x14ac:dyDescent="0.2">
      <c r="A988" s="417"/>
      <c r="B988" s="24">
        <v>983</v>
      </c>
      <c r="C988" s="323" t="s">
        <v>685</v>
      </c>
      <c r="D988" s="324" t="s">
        <v>686</v>
      </c>
      <c r="E988" s="338">
        <v>-5.2</v>
      </c>
      <c r="F988" s="340">
        <v>1.9012000000000001E-2</v>
      </c>
      <c r="G988" s="336">
        <v>1.45688956</v>
      </c>
      <c r="H988" s="339">
        <v>649.6</v>
      </c>
      <c r="I988" s="329" t="s">
        <v>684</v>
      </c>
      <c r="J988" s="329" t="s">
        <v>417</v>
      </c>
      <c r="K988" s="330">
        <v>4</v>
      </c>
      <c r="L988" s="330">
        <v>1938</v>
      </c>
      <c r="M988" s="331">
        <v>6.7770000000000001</v>
      </c>
      <c r="N988" s="331">
        <v>0</v>
      </c>
      <c r="O988" s="331">
        <v>0</v>
      </c>
      <c r="P988" s="331">
        <v>0</v>
      </c>
      <c r="Q988" s="331">
        <v>0</v>
      </c>
      <c r="R988" s="331">
        <v>6.7770000000000001</v>
      </c>
      <c r="S988" s="331">
        <v>168.56</v>
      </c>
      <c r="T988" s="325">
        <v>6.7770000000000001</v>
      </c>
      <c r="U988" s="331">
        <v>168.56</v>
      </c>
      <c r="V988" s="332">
        <v>4.0205268153773135E-2</v>
      </c>
      <c r="W988" s="333">
        <v>76.63</v>
      </c>
      <c r="X988" s="334">
        <v>3.0809296986236352</v>
      </c>
      <c r="Y988" s="334">
        <v>2412.3160892263882</v>
      </c>
      <c r="Z988" s="335">
        <v>184.85578191741811</v>
      </c>
    </row>
    <row r="989" spans="1:26" ht="12.75" customHeight="1" x14ac:dyDescent="0.2">
      <c r="A989" s="417"/>
      <c r="B989" s="24">
        <v>984</v>
      </c>
      <c r="C989" s="323" t="s">
        <v>105</v>
      </c>
      <c r="D989" s="324" t="s">
        <v>106</v>
      </c>
      <c r="E989" s="325">
        <v>-5.8</v>
      </c>
      <c r="F989" s="326">
        <v>0.02</v>
      </c>
      <c r="G989" s="336">
        <v>1.226</v>
      </c>
      <c r="H989" s="328">
        <v>666.4</v>
      </c>
      <c r="I989" s="329" t="s">
        <v>143</v>
      </c>
      <c r="J989" s="329"/>
      <c r="K989" s="330">
        <v>7</v>
      </c>
      <c r="L989" s="330">
        <v>1959</v>
      </c>
      <c r="M989" s="331">
        <v>12.99</v>
      </c>
      <c r="N989" s="331">
        <v>0</v>
      </c>
      <c r="O989" s="331">
        <v>0</v>
      </c>
      <c r="P989" s="331">
        <v>0</v>
      </c>
      <c r="Q989" s="331">
        <v>0</v>
      </c>
      <c r="R989" s="331">
        <v>12.99</v>
      </c>
      <c r="S989" s="331">
        <v>321.98</v>
      </c>
      <c r="T989" s="331">
        <v>12.990000000000002</v>
      </c>
      <c r="U989" s="331">
        <v>321.98</v>
      </c>
      <c r="V989" s="332">
        <v>4.0344120752841793E-2</v>
      </c>
      <c r="W989" s="333">
        <v>61.3</v>
      </c>
      <c r="X989" s="334">
        <v>2.4730946021492017</v>
      </c>
      <c r="Y989" s="334">
        <v>2420.6472451705076</v>
      </c>
      <c r="Z989" s="335">
        <v>148.38567612895213</v>
      </c>
    </row>
    <row r="990" spans="1:26" ht="12.75" customHeight="1" x14ac:dyDescent="0.2">
      <c r="A990" s="417"/>
      <c r="B990" s="330">
        <v>985</v>
      </c>
      <c r="C990" s="381" t="s">
        <v>38</v>
      </c>
      <c r="D990" s="382" t="s">
        <v>39</v>
      </c>
      <c r="E990" s="383">
        <v>-6.1142857142857103</v>
      </c>
      <c r="F990" s="384">
        <v>2.0580000000000001E-2</v>
      </c>
      <c r="G990" s="385">
        <v>1.04</v>
      </c>
      <c r="H990" s="376">
        <v>674.8</v>
      </c>
      <c r="I990" s="386" t="s">
        <v>95</v>
      </c>
      <c r="J990" s="386"/>
      <c r="K990" s="24">
        <v>4</v>
      </c>
      <c r="L990" s="24">
        <v>1955</v>
      </c>
      <c r="M990" s="344">
        <v>8.67</v>
      </c>
      <c r="N990" s="344">
        <v>0</v>
      </c>
      <c r="O990" s="344">
        <v>0</v>
      </c>
      <c r="P990" s="344">
        <v>0</v>
      </c>
      <c r="Q990" s="344">
        <v>0</v>
      </c>
      <c r="R990" s="344">
        <v>8.67</v>
      </c>
      <c r="S990" s="344">
        <v>214.32</v>
      </c>
      <c r="T990" s="344">
        <v>8.67</v>
      </c>
      <c r="U990" s="344">
        <v>214.32</v>
      </c>
      <c r="V990" s="387">
        <v>4.0453527435610301E-2</v>
      </c>
      <c r="W990" s="365">
        <v>50.6</v>
      </c>
      <c r="X990" s="365">
        <v>2.0469484882418811</v>
      </c>
      <c r="Y990" s="365">
        <v>2427.2116461366181</v>
      </c>
      <c r="Z990" s="388">
        <v>122.81690929451288</v>
      </c>
    </row>
    <row r="991" spans="1:26" ht="12.75" customHeight="1" x14ac:dyDescent="0.2">
      <c r="A991" s="417"/>
      <c r="B991" s="337">
        <v>986</v>
      </c>
      <c r="C991" s="323" t="s">
        <v>468</v>
      </c>
      <c r="D991" s="324" t="s">
        <v>469</v>
      </c>
      <c r="E991" s="325">
        <v>-6.2</v>
      </c>
      <c r="F991" s="326">
        <v>2.2259999999999999E-2</v>
      </c>
      <c r="G991" s="336">
        <v>1.31</v>
      </c>
      <c r="H991" s="328">
        <v>677.6</v>
      </c>
      <c r="I991" s="329" t="s">
        <v>479</v>
      </c>
      <c r="J991" s="329" t="s">
        <v>47</v>
      </c>
      <c r="K991" s="330">
        <v>11</v>
      </c>
      <c r="L991" s="330">
        <v>1980</v>
      </c>
      <c r="M991" s="331">
        <v>27.576000000000001</v>
      </c>
      <c r="N991" s="331">
        <v>0.81399999999999995</v>
      </c>
      <c r="O991" s="331">
        <v>2.4609999999999999</v>
      </c>
      <c r="P991" s="331">
        <v>0.308</v>
      </c>
      <c r="Q991" s="331">
        <v>4.319</v>
      </c>
      <c r="R991" s="331">
        <v>19.024000000000001</v>
      </c>
      <c r="S991" s="331">
        <v>586.42999999999995</v>
      </c>
      <c r="T991" s="331">
        <v>23.992999999999999</v>
      </c>
      <c r="U991" s="331">
        <v>586.42999999999995</v>
      </c>
      <c r="V991" s="332">
        <v>4.0913664034923178E-2</v>
      </c>
      <c r="W991" s="333">
        <v>58.75</v>
      </c>
      <c r="X991" s="334">
        <v>2.4036777620517369</v>
      </c>
      <c r="Y991" s="334">
        <v>2454.8198420953909</v>
      </c>
      <c r="Z991" s="335">
        <v>144.22066572310422</v>
      </c>
    </row>
    <row r="992" spans="1:26" ht="12.75" customHeight="1" x14ac:dyDescent="0.2">
      <c r="A992" s="417"/>
      <c r="B992" s="24">
        <v>987</v>
      </c>
      <c r="C992" s="359" t="s">
        <v>189</v>
      </c>
      <c r="D992" s="24" t="s">
        <v>190</v>
      </c>
      <c r="E992" s="360">
        <v>-6.6</v>
      </c>
      <c r="F992" s="361">
        <v>1.9539999999999998E-2</v>
      </c>
      <c r="G992" s="346">
        <v>0.95</v>
      </c>
      <c r="H992" s="347">
        <v>688.8</v>
      </c>
      <c r="I992" s="362" t="s">
        <v>227</v>
      </c>
      <c r="J992" s="362" t="s">
        <v>47</v>
      </c>
      <c r="K992" s="337">
        <v>20</v>
      </c>
      <c r="L992" s="337">
        <v>1957</v>
      </c>
      <c r="M992" s="353">
        <f>N992+O992+R992</f>
        <v>28.137</v>
      </c>
      <c r="N992" s="353">
        <v>1.3260000000000001</v>
      </c>
      <c r="O992" s="353"/>
      <c r="P992" s="353">
        <v>-0.49369000000000002</v>
      </c>
      <c r="Q992" s="353"/>
      <c r="R992" s="353">
        <v>26.811</v>
      </c>
      <c r="S992" s="353">
        <v>654.08000000000004</v>
      </c>
      <c r="T992" s="353">
        <v>26.811</v>
      </c>
      <c r="U992" s="353">
        <v>654.08000000000004</v>
      </c>
      <c r="V992" s="363">
        <f>T992/U992</f>
        <v>4.0990398727984344E-2</v>
      </c>
      <c r="W992" s="356">
        <v>48.396000000000001</v>
      </c>
      <c r="X992" s="357">
        <f>V992*W992</f>
        <v>1.9837713368395304</v>
      </c>
      <c r="Y992" s="357">
        <f>V992*60*1000</f>
        <v>2459.4239236790604</v>
      </c>
      <c r="Z992" s="358">
        <f>Y992*W992/1000</f>
        <v>119.02628021037181</v>
      </c>
    </row>
    <row r="993" spans="1:26" ht="12.75" customHeight="1" x14ac:dyDescent="0.2">
      <c r="A993" s="417"/>
      <c r="B993" s="24">
        <v>988</v>
      </c>
      <c r="C993" s="323" t="s">
        <v>1153</v>
      </c>
      <c r="D993" s="324" t="s">
        <v>909</v>
      </c>
      <c r="E993" s="325">
        <v>-6.5</v>
      </c>
      <c r="F993" s="326">
        <v>1.8100000000000002E-2</v>
      </c>
      <c r="G993" s="336">
        <v>1.4280900000000003</v>
      </c>
      <c r="H993" s="339">
        <v>686</v>
      </c>
      <c r="I993" s="329" t="s">
        <v>949</v>
      </c>
      <c r="J993" s="329" t="s">
        <v>417</v>
      </c>
      <c r="K993" s="330">
        <v>3</v>
      </c>
      <c r="L993" s="330">
        <v>1929</v>
      </c>
      <c r="M993" s="331">
        <v>4.46</v>
      </c>
      <c r="N993" s="331">
        <v>0</v>
      </c>
      <c r="O993" s="331">
        <v>0</v>
      </c>
      <c r="P993" s="331">
        <v>0</v>
      </c>
      <c r="Q993" s="331">
        <v>0</v>
      </c>
      <c r="R993" s="331">
        <v>4.46</v>
      </c>
      <c r="S993" s="331">
        <v>108.61</v>
      </c>
      <c r="T993" s="331">
        <v>4.46</v>
      </c>
      <c r="U993" s="331">
        <v>108.61</v>
      </c>
      <c r="V993" s="332">
        <v>4.1064358714667161E-2</v>
      </c>
      <c r="W993" s="333">
        <v>78.900000000000006</v>
      </c>
      <c r="X993" s="334">
        <v>3.2399779025872393</v>
      </c>
      <c r="Y993" s="334">
        <v>2463.8615228800295</v>
      </c>
      <c r="Z993" s="335">
        <v>194.39867415523432</v>
      </c>
    </row>
    <row r="994" spans="1:26" ht="12.75" customHeight="1" x14ac:dyDescent="0.2">
      <c r="A994" s="417"/>
      <c r="B994" s="330">
        <v>989</v>
      </c>
      <c r="C994" s="359" t="s">
        <v>189</v>
      </c>
      <c r="D994" s="24" t="s">
        <v>190</v>
      </c>
      <c r="E994" s="344">
        <v>-6.6</v>
      </c>
      <c r="F994" s="361">
        <v>1.9539999999999998E-2</v>
      </c>
      <c r="G994" s="346">
        <v>0.95</v>
      </c>
      <c r="H994" s="347">
        <v>688.8</v>
      </c>
      <c r="I994" s="362" t="s">
        <v>228</v>
      </c>
      <c r="J994" s="362" t="s">
        <v>47</v>
      </c>
      <c r="K994" s="337">
        <v>6</v>
      </c>
      <c r="L994" s="337">
        <v>1955</v>
      </c>
      <c r="M994" s="353">
        <f>N994+O994+R994</f>
        <v>10.6</v>
      </c>
      <c r="N994" s="353">
        <v>0.30599999999999999</v>
      </c>
      <c r="O994" s="353"/>
      <c r="P994" s="353">
        <v>-3.1199999999999999E-3</v>
      </c>
      <c r="Q994" s="353"/>
      <c r="R994" s="353">
        <v>10.294</v>
      </c>
      <c r="S994" s="353">
        <v>249.66</v>
      </c>
      <c r="T994" s="353">
        <v>6.7380000000000004</v>
      </c>
      <c r="U994" s="353">
        <v>163.41999999999999</v>
      </c>
      <c r="V994" s="363">
        <f>T994/U994</f>
        <v>4.1231183453677649E-2</v>
      </c>
      <c r="W994" s="356">
        <v>48.396000000000001</v>
      </c>
      <c r="X994" s="357">
        <f>V994*W994</f>
        <v>1.9954243544241834</v>
      </c>
      <c r="Y994" s="357">
        <f>V994*60*1000</f>
        <v>2473.8710072206591</v>
      </c>
      <c r="Z994" s="358">
        <f>Y994*W994/1000</f>
        <v>119.72546126545102</v>
      </c>
    </row>
    <row r="995" spans="1:26" ht="12.75" customHeight="1" x14ac:dyDescent="0.2">
      <c r="A995" s="417"/>
      <c r="B995" s="337">
        <v>990</v>
      </c>
      <c r="C995" s="359" t="s">
        <v>364</v>
      </c>
      <c r="D995" s="24" t="s">
        <v>365</v>
      </c>
      <c r="E995" s="344">
        <v>-5.52</v>
      </c>
      <c r="F995" s="361">
        <v>1.7000000000000001E-2</v>
      </c>
      <c r="G995" s="346">
        <v>0.98099999999999998</v>
      </c>
      <c r="H995" s="365">
        <v>658.56</v>
      </c>
      <c r="I995" s="362" t="s">
        <v>406</v>
      </c>
      <c r="J995" s="362" t="s">
        <v>47</v>
      </c>
      <c r="K995" s="337">
        <v>4</v>
      </c>
      <c r="L995" s="337" t="s">
        <v>58</v>
      </c>
      <c r="M995" s="353">
        <f>N995+O995+P995+Q995+R995</f>
        <v>5.5979999999999999</v>
      </c>
      <c r="N995" s="353">
        <v>0</v>
      </c>
      <c r="O995" s="353">
        <v>0</v>
      </c>
      <c r="P995" s="353">
        <v>0</v>
      </c>
      <c r="Q995" s="353">
        <v>0</v>
      </c>
      <c r="R995" s="353">
        <v>5.5979999999999999</v>
      </c>
      <c r="S995" s="353">
        <v>135.59</v>
      </c>
      <c r="T995" s="353">
        <v>5.5979999999999999</v>
      </c>
      <c r="U995" s="353">
        <v>135.59</v>
      </c>
      <c r="V995" s="363">
        <f>T995/U995</f>
        <v>4.1286230547975512E-2</v>
      </c>
      <c r="W995" s="356">
        <v>57.7</v>
      </c>
      <c r="X995" s="357">
        <f>V995*W995</f>
        <v>2.382215502618187</v>
      </c>
      <c r="Y995" s="357">
        <f>V995*60*1000</f>
        <v>2477.1738328785304</v>
      </c>
      <c r="Z995" s="358">
        <f>Y995*W995/1000</f>
        <v>142.93293015709122</v>
      </c>
    </row>
    <row r="996" spans="1:26" ht="12.75" customHeight="1" x14ac:dyDescent="0.2">
      <c r="A996" s="417"/>
      <c r="B996" s="24">
        <v>991</v>
      </c>
      <c r="C996" s="323" t="s">
        <v>105</v>
      </c>
      <c r="D996" s="324" t="s">
        <v>106</v>
      </c>
      <c r="E996" s="325">
        <v>-5.8</v>
      </c>
      <c r="F996" s="326">
        <v>0.02</v>
      </c>
      <c r="G996" s="336">
        <v>1.226</v>
      </c>
      <c r="H996" s="328">
        <v>666.4</v>
      </c>
      <c r="I996" s="329" t="s">
        <v>140</v>
      </c>
      <c r="J996" s="329"/>
      <c r="K996" s="330">
        <v>18</v>
      </c>
      <c r="L996" s="330">
        <v>1959</v>
      </c>
      <c r="M996" s="331">
        <v>41.94</v>
      </c>
      <c r="N996" s="331">
        <v>1.9890000000000001</v>
      </c>
      <c r="O996" s="331">
        <v>0</v>
      </c>
      <c r="P996" s="331">
        <v>0</v>
      </c>
      <c r="Q996" s="331">
        <v>0</v>
      </c>
      <c r="R996" s="331">
        <v>39.950999000000003</v>
      </c>
      <c r="S996" s="331">
        <v>963.76</v>
      </c>
      <c r="T996" s="331">
        <v>39.950999000000003</v>
      </c>
      <c r="U996" s="331">
        <v>963.76</v>
      </c>
      <c r="V996" s="332">
        <v>4.1453265335768243E-2</v>
      </c>
      <c r="W996" s="333">
        <v>61.3</v>
      </c>
      <c r="X996" s="334">
        <v>2.5410851650825932</v>
      </c>
      <c r="Y996" s="334">
        <v>2487.1959201460945</v>
      </c>
      <c r="Z996" s="335">
        <v>152.46510990495557</v>
      </c>
    </row>
    <row r="997" spans="1:26" ht="12.75" customHeight="1" x14ac:dyDescent="0.2">
      <c r="A997" s="417"/>
      <c r="B997" s="24">
        <v>992</v>
      </c>
      <c r="C997" s="323" t="s">
        <v>147</v>
      </c>
      <c r="D997" s="324" t="s">
        <v>148</v>
      </c>
      <c r="E997" s="325">
        <v>-4.7</v>
      </c>
      <c r="F997" s="326">
        <v>1.8579999999999999E-2</v>
      </c>
      <c r="G997" s="336">
        <v>1.0646339999999999</v>
      </c>
      <c r="H997" s="328">
        <v>635.6</v>
      </c>
      <c r="I997" s="329" t="s">
        <v>184</v>
      </c>
      <c r="J997" s="329"/>
      <c r="K997" s="330">
        <v>10</v>
      </c>
      <c r="L997" s="330">
        <v>1982</v>
      </c>
      <c r="M997" s="331">
        <v>32.270800000000001</v>
      </c>
      <c r="N997" s="331">
        <v>2.1476999999999999</v>
      </c>
      <c r="O997" s="331">
        <v>0.12</v>
      </c>
      <c r="P997" s="331">
        <v>5.9299999999999999E-2</v>
      </c>
      <c r="Q997" s="331">
        <v>0</v>
      </c>
      <c r="R997" s="331">
        <v>29.9438</v>
      </c>
      <c r="S997" s="331">
        <v>721.94</v>
      </c>
      <c r="T997" s="331">
        <v>22.662500000000001</v>
      </c>
      <c r="U997" s="331">
        <v>546.39</v>
      </c>
      <c r="V997" s="332">
        <v>4.1476783982137305E-2</v>
      </c>
      <c r="W997" s="333">
        <v>57.3</v>
      </c>
      <c r="X997" s="334">
        <v>2.3766197221764673</v>
      </c>
      <c r="Y997" s="334">
        <v>2488.6070389282386</v>
      </c>
      <c r="Z997" s="335">
        <v>142.59718333058808</v>
      </c>
    </row>
    <row r="998" spans="1:26" ht="12.75" customHeight="1" x14ac:dyDescent="0.2">
      <c r="A998" s="417"/>
      <c r="B998" s="330">
        <v>993</v>
      </c>
      <c r="C998" s="359" t="s">
        <v>189</v>
      </c>
      <c r="D998" s="24" t="s">
        <v>190</v>
      </c>
      <c r="E998" s="360">
        <v>-6.6</v>
      </c>
      <c r="F998" s="361">
        <v>1.9539999999999998E-2</v>
      </c>
      <c r="G998" s="346">
        <v>0.95</v>
      </c>
      <c r="H998" s="347">
        <v>688.8</v>
      </c>
      <c r="I998" s="362" t="s">
        <v>229</v>
      </c>
      <c r="J998" s="362" t="s">
        <v>47</v>
      </c>
      <c r="K998" s="337">
        <v>23</v>
      </c>
      <c r="L998" s="337">
        <v>1963</v>
      </c>
      <c r="M998" s="353">
        <f>N998+O998+R998</f>
        <v>21.097999999999999</v>
      </c>
      <c r="N998" s="353"/>
      <c r="O998" s="353"/>
      <c r="P998" s="353"/>
      <c r="Q998" s="353"/>
      <c r="R998" s="353">
        <v>21.097999999999999</v>
      </c>
      <c r="S998" s="353">
        <v>502.1</v>
      </c>
      <c r="T998" s="353">
        <v>21.097999999999999</v>
      </c>
      <c r="U998" s="353">
        <v>502.1</v>
      </c>
      <c r="V998" s="363">
        <f>T998/U998</f>
        <v>4.2019518024297944E-2</v>
      </c>
      <c r="W998" s="356">
        <v>48.396000000000001</v>
      </c>
      <c r="X998" s="357">
        <f>V998*W998</f>
        <v>2.0335765943039235</v>
      </c>
      <c r="Y998" s="357">
        <f>V998*60*1000</f>
        <v>2521.1710814578769</v>
      </c>
      <c r="Z998" s="358">
        <f>Y998*W998/1000</f>
        <v>122.01459565823541</v>
      </c>
    </row>
    <row r="999" spans="1:26" ht="12.75" customHeight="1" x14ac:dyDescent="0.2">
      <c r="A999" s="417"/>
      <c r="B999" s="337">
        <v>994</v>
      </c>
      <c r="C999" s="323" t="s">
        <v>877</v>
      </c>
      <c r="D999" s="324" t="s">
        <v>841</v>
      </c>
      <c r="E999" s="325">
        <v>-5.0999999999999996</v>
      </c>
      <c r="F999" s="326">
        <v>2.1000000000000001E-2</v>
      </c>
      <c r="G999" s="336">
        <v>1.38</v>
      </c>
      <c r="H999" s="328">
        <v>646.79999999999995</v>
      </c>
      <c r="I999" s="329" t="s">
        <v>871</v>
      </c>
      <c r="J999" s="329" t="s">
        <v>47</v>
      </c>
      <c r="K999" s="330">
        <v>6</v>
      </c>
      <c r="L999" s="330">
        <v>1985</v>
      </c>
      <c r="M999" s="331">
        <v>9.1270000000000007</v>
      </c>
      <c r="N999" s="331">
        <v>0.33300000000000002</v>
      </c>
      <c r="O999" s="331">
        <v>1.141</v>
      </c>
      <c r="P999" s="331">
        <v>7.4999999999999997E-2</v>
      </c>
      <c r="Q999" s="331">
        <v>1.3640000000000001</v>
      </c>
      <c r="R999" s="331">
        <v>6.2140000000000004</v>
      </c>
      <c r="S999" s="331">
        <v>230.55</v>
      </c>
      <c r="T999" s="331">
        <v>7.5780000000000003</v>
      </c>
      <c r="U999" s="331">
        <v>179.66</v>
      </c>
      <c r="V999" s="332">
        <v>4.2179672715128576E-2</v>
      </c>
      <c r="W999" s="333">
        <v>64.200999999999993</v>
      </c>
      <c r="X999" s="334">
        <v>2.7079771679839695</v>
      </c>
      <c r="Y999" s="334">
        <v>2530.7803629077148</v>
      </c>
      <c r="Z999" s="335">
        <v>162.47863007903817</v>
      </c>
    </row>
    <row r="1000" spans="1:26" ht="12.75" customHeight="1" x14ac:dyDescent="0.2">
      <c r="A1000" s="417"/>
      <c r="B1000" s="24">
        <v>995</v>
      </c>
      <c r="C1000" s="323" t="s">
        <v>105</v>
      </c>
      <c r="D1000" s="324" t="s">
        <v>106</v>
      </c>
      <c r="E1000" s="325">
        <v>-5.8</v>
      </c>
      <c r="F1000" s="326">
        <v>0.02</v>
      </c>
      <c r="G1000" s="336">
        <v>1.226</v>
      </c>
      <c r="H1000" s="328">
        <v>666.4</v>
      </c>
      <c r="I1000" s="329" t="s">
        <v>145</v>
      </c>
      <c r="J1000" s="329"/>
      <c r="K1000" s="330">
        <v>8</v>
      </c>
      <c r="L1000" s="330" t="s">
        <v>58</v>
      </c>
      <c r="M1000" s="331">
        <v>16.2</v>
      </c>
      <c r="N1000" s="331">
        <v>0.81599999999999995</v>
      </c>
      <c r="O1000" s="331">
        <v>0</v>
      </c>
      <c r="P1000" s="331">
        <v>0</v>
      </c>
      <c r="Q1000" s="331">
        <v>0</v>
      </c>
      <c r="R1000" s="331">
        <v>15.384</v>
      </c>
      <c r="S1000" s="331">
        <v>364.25</v>
      </c>
      <c r="T1000" s="331">
        <v>15.384</v>
      </c>
      <c r="U1000" s="331">
        <v>364.25</v>
      </c>
      <c r="V1000" s="332">
        <v>4.2234728894989707E-2</v>
      </c>
      <c r="W1000" s="333">
        <v>61.3</v>
      </c>
      <c r="X1000" s="334">
        <v>2.588988881262869</v>
      </c>
      <c r="Y1000" s="334">
        <v>2534.0837336993823</v>
      </c>
      <c r="Z1000" s="335">
        <v>155.33933287577213</v>
      </c>
    </row>
    <row r="1001" spans="1:26" ht="12.75" customHeight="1" x14ac:dyDescent="0.2">
      <c r="A1001" s="417"/>
      <c r="B1001" s="24">
        <v>996</v>
      </c>
      <c r="C1001" s="323" t="s">
        <v>601</v>
      </c>
      <c r="D1001" s="324" t="s">
        <v>602</v>
      </c>
      <c r="E1001" s="325">
        <v>-4.5999999999999996</v>
      </c>
      <c r="F1001" s="326">
        <v>1.4E-2</v>
      </c>
      <c r="G1001" s="336">
        <v>9.0579999999999994E-2</v>
      </c>
      <c r="H1001" s="328">
        <v>632.79999999999995</v>
      </c>
      <c r="I1001" s="329" t="s">
        <v>635</v>
      </c>
      <c r="J1001" s="329" t="s">
        <v>625</v>
      </c>
      <c r="K1001" s="330">
        <v>8</v>
      </c>
      <c r="L1001" s="330"/>
      <c r="M1001" s="331">
        <v>17.400000000000002</v>
      </c>
      <c r="N1001" s="331">
        <v>0.2</v>
      </c>
      <c r="O1001" s="331">
        <v>1.2</v>
      </c>
      <c r="P1001" s="331">
        <v>0.2</v>
      </c>
      <c r="Q1001" s="331">
        <v>0</v>
      </c>
      <c r="R1001" s="331">
        <v>15.8</v>
      </c>
      <c r="S1001" s="331">
        <v>371.23</v>
      </c>
      <c r="T1001" s="331">
        <v>15.8</v>
      </c>
      <c r="U1001" s="331">
        <v>371.23</v>
      </c>
      <c r="V1001" s="332">
        <v>4.256121541901247E-2</v>
      </c>
      <c r="W1001" s="333">
        <v>64.7</v>
      </c>
      <c r="X1001" s="334">
        <f>V1001*W1001</f>
        <v>2.7537106376101068</v>
      </c>
      <c r="Y1001" s="334">
        <v>2553.6729251407482</v>
      </c>
      <c r="Z1001" s="335">
        <f>W1001*Y1001/1000</f>
        <v>165.22263825660642</v>
      </c>
    </row>
    <row r="1002" spans="1:26" ht="12.75" customHeight="1" x14ac:dyDescent="0.2">
      <c r="A1002" s="417"/>
      <c r="B1002" s="330">
        <v>997</v>
      </c>
      <c r="C1002" s="323" t="s">
        <v>147</v>
      </c>
      <c r="D1002" s="324" t="s">
        <v>148</v>
      </c>
      <c r="E1002" s="325">
        <v>-4.7</v>
      </c>
      <c r="F1002" s="326">
        <v>1.8579999999999999E-2</v>
      </c>
      <c r="G1002" s="336">
        <v>1.0646339999999999</v>
      </c>
      <c r="H1002" s="328">
        <v>635.6</v>
      </c>
      <c r="I1002" s="329" t="s">
        <v>185</v>
      </c>
      <c r="J1002" s="329"/>
      <c r="K1002" s="330">
        <v>8</v>
      </c>
      <c r="L1002" s="330">
        <v>1930</v>
      </c>
      <c r="M1002" s="331">
        <v>12.9533</v>
      </c>
      <c r="N1002" s="331">
        <v>0.34</v>
      </c>
      <c r="O1002" s="331">
        <v>-5.5300000000000002E-2</v>
      </c>
      <c r="P1002" s="331">
        <v>5.8000000000000003E-2</v>
      </c>
      <c r="Q1002" s="331">
        <v>0</v>
      </c>
      <c r="R1002" s="331">
        <v>12.6106</v>
      </c>
      <c r="S1002" s="331">
        <v>295.12</v>
      </c>
      <c r="T1002" s="331">
        <v>12.6106</v>
      </c>
      <c r="U1002" s="331">
        <v>295.12</v>
      </c>
      <c r="V1002" s="332">
        <v>4.2730414746543779E-2</v>
      </c>
      <c r="W1002" s="333">
        <v>57.3</v>
      </c>
      <c r="X1002" s="334">
        <v>2.4484527649769583</v>
      </c>
      <c r="Y1002" s="334">
        <v>2563.8248847926266</v>
      </c>
      <c r="Z1002" s="335">
        <v>146.90716589861751</v>
      </c>
    </row>
    <row r="1003" spans="1:26" ht="12.75" customHeight="1" x14ac:dyDescent="0.2">
      <c r="A1003" s="417"/>
      <c r="B1003" s="337">
        <v>998</v>
      </c>
      <c r="C1003" s="323" t="s">
        <v>729</v>
      </c>
      <c r="D1003" s="324" t="s">
        <v>730</v>
      </c>
      <c r="E1003" s="325">
        <v>-6.2</v>
      </c>
      <c r="F1003" s="326">
        <v>1.8950000000000002E-2</v>
      </c>
      <c r="G1003" s="327">
        <v>1.19</v>
      </c>
      <c r="H1003" s="328">
        <v>677.6</v>
      </c>
      <c r="I1003" s="341" t="s">
        <v>765</v>
      </c>
      <c r="J1003" s="324" t="s">
        <v>47</v>
      </c>
      <c r="K1003" s="324">
        <v>8</v>
      </c>
      <c r="L1003" s="324">
        <v>1962</v>
      </c>
      <c r="M1003" s="331">
        <v>17.91</v>
      </c>
      <c r="N1003" s="331">
        <v>0.53869999999999996</v>
      </c>
      <c r="O1003" s="331">
        <v>1.5650729999999999</v>
      </c>
      <c r="P1003" s="331">
        <v>-2.87E-2</v>
      </c>
      <c r="Q1003" s="331">
        <v>0</v>
      </c>
      <c r="R1003" s="331">
        <v>15.83493</v>
      </c>
      <c r="S1003" s="338">
        <v>367.54</v>
      </c>
      <c r="T1003" s="331">
        <v>15.83493</v>
      </c>
      <c r="U1003" s="338">
        <v>367.54</v>
      </c>
      <c r="V1003" s="332">
        <v>4.3083555531370735E-2</v>
      </c>
      <c r="W1003" s="333">
        <v>62.783999999999999</v>
      </c>
      <c r="X1003" s="334">
        <v>2.7049579504815799</v>
      </c>
      <c r="Y1003" s="334">
        <v>2585.0133318822441</v>
      </c>
      <c r="Z1003" s="335">
        <v>162.29747702889483</v>
      </c>
    </row>
    <row r="1004" spans="1:26" ht="12.75" customHeight="1" x14ac:dyDescent="0.2">
      <c r="A1004" s="417"/>
      <c r="B1004" s="24">
        <v>999</v>
      </c>
      <c r="C1004" s="381" t="s">
        <v>38</v>
      </c>
      <c r="D1004" s="382" t="s">
        <v>39</v>
      </c>
      <c r="E1004" s="383">
        <v>-6.1142857142857103</v>
      </c>
      <c r="F1004" s="384">
        <v>2.0580000000000001E-2</v>
      </c>
      <c r="G1004" s="385">
        <v>1.04</v>
      </c>
      <c r="H1004" s="376">
        <v>674.8</v>
      </c>
      <c r="I1004" s="386" t="s">
        <v>103</v>
      </c>
      <c r="J1004" s="386"/>
      <c r="K1004" s="24">
        <v>4</v>
      </c>
      <c r="L1004" s="24">
        <v>1940</v>
      </c>
      <c r="M1004" s="344">
        <v>18.405999999999999</v>
      </c>
      <c r="N1004" s="344">
        <v>1.5094730000000001</v>
      </c>
      <c r="O1004" s="344">
        <v>0.26325599999999999</v>
      </c>
      <c r="P1004" s="344">
        <v>7.1526999999999993E-2</v>
      </c>
      <c r="Q1004" s="344">
        <v>0</v>
      </c>
      <c r="R1004" s="344">
        <v>16.561744000000001</v>
      </c>
      <c r="S1004" s="344">
        <v>383.02000000000004</v>
      </c>
      <c r="T1004" s="344">
        <v>16.561744000000001</v>
      </c>
      <c r="U1004" s="344">
        <v>383.02000000000004</v>
      </c>
      <c r="V1004" s="387">
        <v>4.3239893478147357E-2</v>
      </c>
      <c r="W1004" s="365">
        <v>50.6</v>
      </c>
      <c r="X1004" s="365">
        <v>2.1879386099942564</v>
      </c>
      <c r="Y1004" s="365">
        <v>2594.3936086888411</v>
      </c>
      <c r="Z1004" s="388">
        <v>131.27631659965536</v>
      </c>
    </row>
    <row r="1005" spans="1:26" ht="12.75" customHeight="1" x14ac:dyDescent="0.2">
      <c r="A1005" s="417"/>
      <c r="B1005" s="24">
        <v>1000</v>
      </c>
      <c r="C1005" s="323" t="s">
        <v>407</v>
      </c>
      <c r="D1005" s="24" t="s">
        <v>415</v>
      </c>
      <c r="E1005" s="338">
        <v>-6.6</v>
      </c>
      <c r="F1005" s="380">
        <v>1.8806929999999999E-2</v>
      </c>
      <c r="G1005" s="336">
        <v>1.0208777742599999</v>
      </c>
      <c r="H1005" s="328">
        <v>688.8</v>
      </c>
      <c r="I1005" s="362" t="s">
        <v>424</v>
      </c>
      <c r="J1005" s="362" t="s">
        <v>417</v>
      </c>
      <c r="K1005" s="337">
        <v>5</v>
      </c>
      <c r="L1005" s="337" t="s">
        <v>425</v>
      </c>
      <c r="M1005" s="353">
        <f>+N1005+O1005+P1005+Q1005+R1005</f>
        <v>9.7149999999999999</v>
      </c>
      <c r="N1005" s="353">
        <v>0</v>
      </c>
      <c r="O1005" s="353">
        <v>0</v>
      </c>
      <c r="P1005" s="353">
        <v>0</v>
      </c>
      <c r="Q1005" s="353">
        <v>0</v>
      </c>
      <c r="R1005" s="353">
        <v>9.7149999999999999</v>
      </c>
      <c r="S1005" s="353">
        <v>224.51</v>
      </c>
      <c r="T1005" s="353">
        <v>9.7149999999999999</v>
      </c>
      <c r="U1005" s="353">
        <v>224.51</v>
      </c>
      <c r="V1005" s="363">
        <f>T1005/U1005</f>
        <v>4.3272014609594227E-2</v>
      </c>
      <c r="W1005" s="356">
        <v>54.281999999999996</v>
      </c>
      <c r="X1005" s="357">
        <f>V1005*W1005</f>
        <v>2.3488914970379935</v>
      </c>
      <c r="Y1005" s="357">
        <f>V1005*60*1000</f>
        <v>2596.320876575654</v>
      </c>
      <c r="Z1005" s="358">
        <f>Y1005*W1005/1000</f>
        <v>140.93348982227963</v>
      </c>
    </row>
    <row r="1006" spans="1:26" ht="12.75" customHeight="1" x14ac:dyDescent="0.2">
      <c r="A1006" s="417"/>
      <c r="B1006" s="330">
        <v>1001</v>
      </c>
      <c r="C1006" s="359" t="s">
        <v>189</v>
      </c>
      <c r="D1006" s="24" t="s">
        <v>190</v>
      </c>
      <c r="E1006" s="344">
        <v>-6.6</v>
      </c>
      <c r="F1006" s="361">
        <v>1.9539999999999998E-2</v>
      </c>
      <c r="G1006" s="346">
        <v>0.95</v>
      </c>
      <c r="H1006" s="347">
        <v>688.8</v>
      </c>
      <c r="I1006" s="362" t="s">
        <v>230</v>
      </c>
      <c r="J1006" s="362" t="s">
        <v>47</v>
      </c>
      <c r="K1006" s="337">
        <v>6</v>
      </c>
      <c r="L1006" s="337">
        <v>1926</v>
      </c>
      <c r="M1006" s="353">
        <f>N1006+O1006+R1006</f>
        <v>12.773</v>
      </c>
      <c r="N1006" s="353">
        <v>0.255</v>
      </c>
      <c r="O1006" s="353">
        <v>1.3854599999999999</v>
      </c>
      <c r="P1006" s="353">
        <v>-0.10358000000000001</v>
      </c>
      <c r="Q1006" s="353"/>
      <c r="R1006" s="353">
        <v>11.132540000000001</v>
      </c>
      <c r="S1006" s="353">
        <v>254.15</v>
      </c>
      <c r="T1006" s="353">
        <v>11.132540000000001</v>
      </c>
      <c r="U1006" s="353">
        <v>254.15</v>
      </c>
      <c r="V1006" s="363">
        <f>T1006/U1006</f>
        <v>4.3803029706866024E-2</v>
      </c>
      <c r="W1006" s="356">
        <v>48.396000000000001</v>
      </c>
      <c r="X1006" s="357">
        <f>V1006*W1006</f>
        <v>2.119891425693488</v>
      </c>
      <c r="Y1006" s="357">
        <f>V1006*60*1000</f>
        <v>2628.1817824119616</v>
      </c>
      <c r="Z1006" s="358">
        <f>Y1006*W1006/1000</f>
        <v>127.19348554160931</v>
      </c>
    </row>
    <row r="1007" spans="1:26" ht="12.75" customHeight="1" x14ac:dyDescent="0.2">
      <c r="A1007" s="417"/>
      <c r="B1007" s="337">
        <v>1002</v>
      </c>
      <c r="C1007" s="381" t="s">
        <v>38</v>
      </c>
      <c r="D1007" s="382" t="s">
        <v>39</v>
      </c>
      <c r="E1007" s="383">
        <v>-6.1142857142857103</v>
      </c>
      <c r="F1007" s="384">
        <v>2.0580000000000001E-2</v>
      </c>
      <c r="G1007" s="385">
        <v>1.04</v>
      </c>
      <c r="H1007" s="376">
        <v>674.8</v>
      </c>
      <c r="I1007" s="386" t="s">
        <v>97</v>
      </c>
      <c r="J1007" s="386"/>
      <c r="K1007" s="24">
        <v>4</v>
      </c>
      <c r="L1007" s="24">
        <v>1952</v>
      </c>
      <c r="M1007" s="344">
        <v>4.7920040000000004</v>
      </c>
      <c r="N1007" s="344">
        <v>0</v>
      </c>
      <c r="O1007" s="344">
        <v>0</v>
      </c>
      <c r="P1007" s="344">
        <v>0</v>
      </c>
      <c r="Q1007" s="344">
        <v>0</v>
      </c>
      <c r="R1007" s="344">
        <v>4.7920040000000004</v>
      </c>
      <c r="S1007" s="344">
        <v>108</v>
      </c>
      <c r="T1007" s="344">
        <v>4.7920040000000004</v>
      </c>
      <c r="U1007" s="344">
        <v>108</v>
      </c>
      <c r="V1007" s="387">
        <v>4.4370407407407414E-2</v>
      </c>
      <c r="W1007" s="365">
        <v>50.6</v>
      </c>
      <c r="X1007" s="365">
        <v>2.245142614814815</v>
      </c>
      <c r="Y1007" s="365">
        <v>2662.224444444445</v>
      </c>
      <c r="Z1007" s="388">
        <v>134.70855688888892</v>
      </c>
    </row>
    <row r="1008" spans="1:26" ht="12.75" customHeight="1" x14ac:dyDescent="0.2">
      <c r="A1008" s="417"/>
      <c r="B1008" s="24">
        <v>1003</v>
      </c>
      <c r="C1008" s="381" t="s">
        <v>38</v>
      </c>
      <c r="D1008" s="382" t="s">
        <v>39</v>
      </c>
      <c r="E1008" s="383">
        <v>-6.1142857142857103</v>
      </c>
      <c r="F1008" s="384">
        <v>2.0580000000000001E-2</v>
      </c>
      <c r="G1008" s="385">
        <v>1.04</v>
      </c>
      <c r="H1008" s="376">
        <v>674.8</v>
      </c>
      <c r="I1008" s="386" t="s">
        <v>98</v>
      </c>
      <c r="J1008" s="386"/>
      <c r="K1008" s="24">
        <v>13</v>
      </c>
      <c r="L1008" s="24" t="s">
        <v>58</v>
      </c>
      <c r="M1008" s="344">
        <v>17.698</v>
      </c>
      <c r="N1008" s="344">
        <v>0</v>
      </c>
      <c r="O1008" s="344">
        <v>0</v>
      </c>
      <c r="P1008" s="344">
        <v>0</v>
      </c>
      <c r="Q1008" s="344">
        <v>0</v>
      </c>
      <c r="R1008" s="344">
        <v>17.698001000000001</v>
      </c>
      <c r="S1008" s="344">
        <v>397.64</v>
      </c>
      <c r="T1008" s="344">
        <v>17.698001000000001</v>
      </c>
      <c r="U1008" s="344">
        <v>397.64</v>
      </c>
      <c r="V1008" s="387">
        <v>4.4507597324212861E-2</v>
      </c>
      <c r="W1008" s="365">
        <v>50.6</v>
      </c>
      <c r="X1008" s="365">
        <v>2.252084424605171</v>
      </c>
      <c r="Y1008" s="365">
        <v>2670.4558394527717</v>
      </c>
      <c r="Z1008" s="388">
        <v>135.12506547631025</v>
      </c>
    </row>
    <row r="1009" spans="1:26" ht="12.75" customHeight="1" x14ac:dyDescent="0.2">
      <c r="A1009" s="417"/>
      <c r="B1009" s="24">
        <v>1004</v>
      </c>
      <c r="C1009" s="342" t="s">
        <v>231</v>
      </c>
      <c r="D1009" s="343" t="s">
        <v>232</v>
      </c>
      <c r="E1009" s="344">
        <v>-6.5</v>
      </c>
      <c r="F1009" s="345">
        <v>1.771E-2</v>
      </c>
      <c r="G1009" s="346">
        <f>F1009*W1009</f>
        <v>1.0218670000000001</v>
      </c>
      <c r="H1009" s="347">
        <v>686</v>
      </c>
      <c r="I1009" s="348" t="s">
        <v>277</v>
      </c>
      <c r="J1009" s="349"/>
      <c r="K1009" s="364">
        <v>4</v>
      </c>
      <c r="L1009" s="351" t="s">
        <v>58</v>
      </c>
      <c r="M1009" s="352">
        <v>11.86</v>
      </c>
      <c r="N1009" s="352">
        <v>0.69</v>
      </c>
      <c r="O1009" s="352">
        <v>1.19</v>
      </c>
      <c r="P1009" s="352"/>
      <c r="Q1009" s="352">
        <v>1.7982</v>
      </c>
      <c r="R1009" s="353">
        <v>8.18</v>
      </c>
      <c r="S1009" s="354">
        <v>220.87</v>
      </c>
      <c r="T1009" s="352">
        <v>9.99</v>
      </c>
      <c r="U1009" s="354">
        <v>220.87</v>
      </c>
      <c r="V1009" s="355">
        <f>T1009/U1009</f>
        <v>4.5230225924752114E-2</v>
      </c>
      <c r="W1009" s="356">
        <v>57.7</v>
      </c>
      <c r="X1009" s="357">
        <f>V1009*W1009</f>
        <v>2.6097840358581972</v>
      </c>
      <c r="Y1009" s="357">
        <f>V1009*60*1000</f>
        <v>2713.8135554851269</v>
      </c>
      <c r="Z1009" s="358">
        <f>Y1009*W1009/1000</f>
        <v>156.58704215149183</v>
      </c>
    </row>
    <row r="1010" spans="1:26" ht="12.75" customHeight="1" x14ac:dyDescent="0.2">
      <c r="A1010" s="417"/>
      <c r="B1010" s="330">
        <v>1005</v>
      </c>
      <c r="C1010" s="342" t="s">
        <v>231</v>
      </c>
      <c r="D1010" s="343" t="s">
        <v>232</v>
      </c>
      <c r="E1010" s="344">
        <v>-6.5</v>
      </c>
      <c r="F1010" s="345">
        <v>1.771E-2</v>
      </c>
      <c r="G1010" s="346">
        <f>F1010*W1010</f>
        <v>1.0218670000000001</v>
      </c>
      <c r="H1010" s="347">
        <v>686</v>
      </c>
      <c r="I1010" s="348" t="s">
        <v>278</v>
      </c>
      <c r="J1010" s="349"/>
      <c r="K1010" s="364">
        <v>4</v>
      </c>
      <c r="L1010" s="378" t="s">
        <v>58</v>
      </c>
      <c r="M1010" s="352">
        <v>9.41</v>
      </c>
      <c r="N1010" s="352">
        <v>0.19</v>
      </c>
      <c r="O1010" s="352">
        <v>0.5</v>
      </c>
      <c r="P1010" s="352">
        <v>-0.04</v>
      </c>
      <c r="Q1010" s="352">
        <v>1.57</v>
      </c>
      <c r="R1010" s="353">
        <v>7.18</v>
      </c>
      <c r="S1010" s="354">
        <v>191.55</v>
      </c>
      <c r="T1010" s="352">
        <v>8.76</v>
      </c>
      <c r="U1010" s="354">
        <v>191.55</v>
      </c>
      <c r="V1010" s="355">
        <f>T1010/U1010</f>
        <v>4.5732184808144082E-2</v>
      </c>
      <c r="W1010" s="356">
        <v>57.7</v>
      </c>
      <c r="X1010" s="357">
        <f>V1010*W1010</f>
        <v>2.6387470634299137</v>
      </c>
      <c r="Y1010" s="357">
        <f>V1010*60*1000</f>
        <v>2743.9310884886449</v>
      </c>
      <c r="Z1010" s="358">
        <f>Y1010*W1010/1000</f>
        <v>158.32482380579481</v>
      </c>
    </row>
    <row r="1011" spans="1:26" ht="12.75" customHeight="1" x14ac:dyDescent="0.2">
      <c r="A1011" s="417"/>
      <c r="B1011" s="337">
        <v>1006</v>
      </c>
      <c r="C1011" s="323" t="s">
        <v>147</v>
      </c>
      <c r="D1011" s="324" t="s">
        <v>148</v>
      </c>
      <c r="E1011" s="325">
        <v>-4.7</v>
      </c>
      <c r="F1011" s="326">
        <v>1.8579999999999999E-2</v>
      </c>
      <c r="G1011" s="336">
        <v>1.0646339999999999</v>
      </c>
      <c r="H1011" s="328">
        <v>635.6</v>
      </c>
      <c r="I1011" s="329" t="s">
        <v>186</v>
      </c>
      <c r="J1011" s="329"/>
      <c r="K1011" s="330">
        <v>10</v>
      </c>
      <c r="L1011" s="330">
        <v>1930</v>
      </c>
      <c r="M1011" s="331">
        <v>25.269100000000002</v>
      </c>
      <c r="N1011" s="331">
        <v>1.7424999999999999</v>
      </c>
      <c r="O1011" s="331">
        <v>0.1</v>
      </c>
      <c r="P1011" s="331">
        <v>-0.14030000000000001</v>
      </c>
      <c r="Q1011" s="331">
        <v>3.7669999999999999</v>
      </c>
      <c r="R1011" s="331">
        <v>19.799900000000001</v>
      </c>
      <c r="S1011" s="331">
        <v>646.23</v>
      </c>
      <c r="T1011" s="331">
        <v>23.5669</v>
      </c>
      <c r="U1011" s="331">
        <v>501.49</v>
      </c>
      <c r="V1011" s="332">
        <v>4.6993758599373867E-2</v>
      </c>
      <c r="W1011" s="333">
        <v>57.3</v>
      </c>
      <c r="X1011" s="334">
        <v>2.6927423677441222</v>
      </c>
      <c r="Y1011" s="334">
        <v>2819.625515962432</v>
      </c>
      <c r="Z1011" s="335">
        <v>161.56454206464733</v>
      </c>
    </row>
    <row r="1012" spans="1:26" ht="12.75" customHeight="1" x14ac:dyDescent="0.2">
      <c r="A1012" s="417"/>
      <c r="B1012" s="24">
        <v>1007</v>
      </c>
      <c r="C1012" s="323" t="s">
        <v>105</v>
      </c>
      <c r="D1012" s="324" t="s">
        <v>106</v>
      </c>
      <c r="E1012" s="325">
        <v>-5.8</v>
      </c>
      <c r="F1012" s="326">
        <v>0.02</v>
      </c>
      <c r="G1012" s="336">
        <v>1.226</v>
      </c>
      <c r="H1012" s="328">
        <v>666.4</v>
      </c>
      <c r="I1012" s="329" t="s">
        <v>146</v>
      </c>
      <c r="J1012" s="329"/>
      <c r="K1012" s="330">
        <v>8</v>
      </c>
      <c r="L1012" s="330">
        <v>1901</v>
      </c>
      <c r="M1012" s="331">
        <v>15.731</v>
      </c>
      <c r="N1012" s="331">
        <v>0</v>
      </c>
      <c r="O1012" s="331">
        <v>0</v>
      </c>
      <c r="P1012" s="331">
        <v>0</v>
      </c>
      <c r="Q1012" s="331">
        <v>0</v>
      </c>
      <c r="R1012" s="331">
        <v>15.730999000000001</v>
      </c>
      <c r="S1012" s="331">
        <v>330.14</v>
      </c>
      <c r="T1012" s="331">
        <v>14.032771568122616</v>
      </c>
      <c r="U1012" s="331">
        <v>294.5</v>
      </c>
      <c r="V1012" s="332">
        <v>4.7649479008905316E-2</v>
      </c>
      <c r="W1012" s="333">
        <v>61.3</v>
      </c>
      <c r="X1012" s="334">
        <v>2.9209130632458957</v>
      </c>
      <c r="Y1012" s="334">
        <v>2858.9687405343193</v>
      </c>
      <c r="Z1012" s="335">
        <v>175.25478379475379</v>
      </c>
    </row>
    <row r="1013" spans="1:26" ht="12.75" customHeight="1" x14ac:dyDescent="0.2">
      <c r="A1013" s="417"/>
      <c r="B1013" s="24">
        <v>1008</v>
      </c>
      <c r="C1013" s="381" t="s">
        <v>38</v>
      </c>
      <c r="D1013" s="382" t="s">
        <v>39</v>
      </c>
      <c r="E1013" s="383">
        <v>-6.1142857142857103</v>
      </c>
      <c r="F1013" s="384">
        <v>2.0580000000000001E-2</v>
      </c>
      <c r="G1013" s="385">
        <v>1.04</v>
      </c>
      <c r="H1013" s="376">
        <v>674.8</v>
      </c>
      <c r="I1013" s="386" t="s">
        <v>100</v>
      </c>
      <c r="J1013" s="386"/>
      <c r="K1013" s="24">
        <v>6</v>
      </c>
      <c r="L1013" s="24">
        <v>1940</v>
      </c>
      <c r="M1013" s="344">
        <v>12.499000000000001</v>
      </c>
      <c r="N1013" s="344">
        <v>6.6026400000000001</v>
      </c>
      <c r="O1013" s="344">
        <v>0</v>
      </c>
      <c r="P1013" s="344">
        <v>0</v>
      </c>
      <c r="Q1013" s="344">
        <v>0</v>
      </c>
      <c r="R1013" s="344">
        <v>12.04</v>
      </c>
      <c r="S1013" s="344">
        <v>250.65</v>
      </c>
      <c r="T1013" s="344">
        <v>12.04</v>
      </c>
      <c r="U1013" s="344">
        <v>250.65</v>
      </c>
      <c r="V1013" s="387">
        <v>4.8035108717334928E-2</v>
      </c>
      <c r="W1013" s="365">
        <v>50.6</v>
      </c>
      <c r="X1013" s="365">
        <v>2.4305765010971476</v>
      </c>
      <c r="Y1013" s="365">
        <v>2882.1065230400955</v>
      </c>
      <c r="Z1013" s="388">
        <v>145.83459006582885</v>
      </c>
    </row>
    <row r="1014" spans="1:26" ht="12.75" customHeight="1" x14ac:dyDescent="0.2">
      <c r="A1014" s="417"/>
      <c r="B1014" s="330">
        <v>1009</v>
      </c>
      <c r="C1014" s="323" t="s">
        <v>147</v>
      </c>
      <c r="D1014" s="324" t="s">
        <v>148</v>
      </c>
      <c r="E1014" s="325">
        <v>-4.7</v>
      </c>
      <c r="F1014" s="326">
        <v>1.8579999999999999E-2</v>
      </c>
      <c r="G1014" s="336">
        <v>1.0646339999999999</v>
      </c>
      <c r="H1014" s="328">
        <v>635.6</v>
      </c>
      <c r="I1014" s="329" t="s">
        <v>187</v>
      </c>
      <c r="J1014" s="329"/>
      <c r="K1014" s="330">
        <v>5</v>
      </c>
      <c r="L1014" s="330">
        <v>1855</v>
      </c>
      <c r="M1014" s="331">
        <v>15.2</v>
      </c>
      <c r="N1014" s="331">
        <v>0.70599999999999996</v>
      </c>
      <c r="O1014" s="331">
        <v>0.06</v>
      </c>
      <c r="P1014" s="331">
        <v>0.1115</v>
      </c>
      <c r="Q1014" s="331">
        <v>0</v>
      </c>
      <c r="R1014" s="331">
        <v>14.3225</v>
      </c>
      <c r="S1014" s="331">
        <v>293.06</v>
      </c>
      <c r="T1014" s="331">
        <v>12.2826</v>
      </c>
      <c r="U1014" s="331">
        <v>251.32</v>
      </c>
      <c r="V1014" s="332">
        <v>4.8872353971032949E-2</v>
      </c>
      <c r="W1014" s="333">
        <v>57.3</v>
      </c>
      <c r="X1014" s="334">
        <v>2.8003858825401879</v>
      </c>
      <c r="Y1014" s="334">
        <v>2932.3412382619767</v>
      </c>
      <c r="Z1014" s="335">
        <v>168.02315295241127</v>
      </c>
    </row>
    <row r="1015" spans="1:26" ht="12.75" customHeight="1" x14ac:dyDescent="0.2">
      <c r="A1015" s="417"/>
      <c r="B1015" s="337">
        <v>1010</v>
      </c>
      <c r="C1015" s="381" t="s">
        <v>38</v>
      </c>
      <c r="D1015" s="382" t="s">
        <v>39</v>
      </c>
      <c r="E1015" s="383">
        <v>-6.1142857142857103</v>
      </c>
      <c r="F1015" s="384">
        <v>2.0580000000000001E-2</v>
      </c>
      <c r="G1015" s="385">
        <v>1.04</v>
      </c>
      <c r="H1015" s="376">
        <v>674.8</v>
      </c>
      <c r="I1015" s="386" t="s">
        <v>99</v>
      </c>
      <c r="J1015" s="386"/>
      <c r="K1015" s="24">
        <v>8</v>
      </c>
      <c r="L1015" s="24" t="s">
        <v>58</v>
      </c>
      <c r="M1015" s="344">
        <v>12.148999999999999</v>
      </c>
      <c r="N1015" s="344">
        <v>0</v>
      </c>
      <c r="O1015" s="344">
        <v>0</v>
      </c>
      <c r="P1015" s="344">
        <v>0</v>
      </c>
      <c r="Q1015" s="344">
        <v>0</v>
      </c>
      <c r="R1015" s="344">
        <v>12.148999</v>
      </c>
      <c r="S1015" s="344">
        <v>248.01</v>
      </c>
      <c r="T1015" s="344">
        <v>12.148999</v>
      </c>
      <c r="U1015" s="344">
        <v>248.01</v>
      </c>
      <c r="V1015" s="387">
        <v>4.8985923954679246E-2</v>
      </c>
      <c r="W1015" s="365">
        <v>50.6</v>
      </c>
      <c r="X1015" s="365">
        <v>2.4786877521067701</v>
      </c>
      <c r="Y1015" s="365">
        <v>2939.1554372807545</v>
      </c>
      <c r="Z1015" s="388">
        <v>148.72126512640619</v>
      </c>
    </row>
    <row r="1016" spans="1:26" ht="12.75" customHeight="1" x14ac:dyDescent="0.2">
      <c r="A1016" s="417"/>
      <c r="B1016" s="24">
        <v>1011</v>
      </c>
      <c r="C1016" s="323" t="s">
        <v>468</v>
      </c>
      <c r="D1016" s="324" t="s">
        <v>469</v>
      </c>
      <c r="E1016" s="325">
        <v>-6.2</v>
      </c>
      <c r="F1016" s="326">
        <v>2.2259999999999999E-2</v>
      </c>
      <c r="G1016" s="336">
        <v>1.31</v>
      </c>
      <c r="H1016" s="328">
        <v>677.6</v>
      </c>
      <c r="I1016" s="329" t="s">
        <v>480</v>
      </c>
      <c r="J1016" s="329" t="s">
        <v>47</v>
      </c>
      <c r="K1016" s="330">
        <v>6</v>
      </c>
      <c r="L1016" s="330">
        <v>1925</v>
      </c>
      <c r="M1016" s="331">
        <v>15</v>
      </c>
      <c r="N1016" s="331">
        <v>0.32600000000000001</v>
      </c>
      <c r="O1016" s="331">
        <v>1.724</v>
      </c>
      <c r="P1016" s="331">
        <v>0.38800000000000001</v>
      </c>
      <c r="Q1016" s="331">
        <v>0</v>
      </c>
      <c r="R1016" s="331">
        <v>10.561999999999999</v>
      </c>
      <c r="S1016" s="331">
        <v>384.99</v>
      </c>
      <c r="T1016" s="331">
        <v>19.012</v>
      </c>
      <c r="U1016" s="331">
        <v>384.99</v>
      </c>
      <c r="V1016" s="332">
        <v>4.9383100859762594E-2</v>
      </c>
      <c r="W1016" s="333">
        <v>58.75</v>
      </c>
      <c r="X1016" s="334">
        <v>2.9012571755110526</v>
      </c>
      <c r="Y1016" s="334">
        <v>2962.9860515857554</v>
      </c>
      <c r="Z1016" s="335">
        <v>174.07543053066311</v>
      </c>
    </row>
    <row r="1017" spans="1:26" ht="12.75" customHeight="1" x14ac:dyDescent="0.2">
      <c r="A1017" s="417"/>
      <c r="B1017" s="24">
        <v>1012</v>
      </c>
      <c r="C1017" s="359" t="s">
        <v>1034</v>
      </c>
      <c r="D1017" s="24" t="s">
        <v>1035</v>
      </c>
      <c r="E1017" s="360">
        <v>-5.6</v>
      </c>
      <c r="F1017" s="361">
        <v>2.0730000000000002E-3</v>
      </c>
      <c r="G1017" s="346">
        <v>1.1499999999999999</v>
      </c>
      <c r="H1017" s="347">
        <v>660.8</v>
      </c>
      <c r="I1017" s="362" t="s">
        <v>1070</v>
      </c>
      <c r="J1017" s="362" t="s">
        <v>417</v>
      </c>
      <c r="K1017" s="337">
        <v>3</v>
      </c>
      <c r="L1017" s="337">
        <v>1940</v>
      </c>
      <c r="M1017" s="353">
        <f>SUM(N1017+O1017+P1017+R1017)</f>
        <v>5.6630000000000003</v>
      </c>
      <c r="N1017" s="353">
        <v>0</v>
      </c>
      <c r="O1017" s="353">
        <v>0</v>
      </c>
      <c r="P1017" s="353">
        <v>0</v>
      </c>
      <c r="Q1017" s="353"/>
      <c r="R1017" s="353">
        <v>5.6630000000000003</v>
      </c>
      <c r="S1017" s="353"/>
      <c r="T1017" s="353">
        <v>5.6630000000000003</v>
      </c>
      <c r="U1017" s="353">
        <v>112.26</v>
      </c>
      <c r="V1017" s="363">
        <f>T1017/U1017</f>
        <v>5.0445394619632995E-2</v>
      </c>
      <c r="W1017" s="356">
        <v>55.48</v>
      </c>
      <c r="X1017" s="357">
        <f>V1017*W1017</f>
        <v>2.7987104934972384</v>
      </c>
      <c r="Y1017" s="357">
        <f>V1017*60*1000</f>
        <v>3026.7236771779794</v>
      </c>
      <c r="Z1017" s="358">
        <f>Y1017*W1017/1000</f>
        <v>167.92262960983427</v>
      </c>
    </row>
    <row r="1018" spans="1:26" ht="12.75" customHeight="1" x14ac:dyDescent="0.2">
      <c r="A1018" s="417"/>
      <c r="B1018" s="330">
        <v>1013</v>
      </c>
      <c r="C1018" s="359" t="s">
        <v>950</v>
      </c>
      <c r="D1018" s="24" t="s">
        <v>951</v>
      </c>
      <c r="E1018" s="360">
        <v>-6.1</v>
      </c>
      <c r="F1018" s="361">
        <v>1.9765580000000001E-2</v>
      </c>
      <c r="G1018" s="346">
        <f>F1018*W1018</f>
        <v>1.5041606379999999</v>
      </c>
      <c r="H1018" s="347">
        <v>674.8</v>
      </c>
      <c r="I1018" s="362" t="s">
        <v>991</v>
      </c>
      <c r="J1018" s="362" t="s">
        <v>47</v>
      </c>
      <c r="K1018" s="337">
        <v>9</v>
      </c>
      <c r="L1018" s="337">
        <v>1958</v>
      </c>
      <c r="M1018" s="353">
        <v>6.6</v>
      </c>
      <c r="N1018" s="353">
        <v>0</v>
      </c>
      <c r="O1018" s="353">
        <v>0</v>
      </c>
      <c r="P1018" s="353">
        <v>0</v>
      </c>
      <c r="Q1018" s="353">
        <v>0.66</v>
      </c>
      <c r="R1018" s="353">
        <v>5.94</v>
      </c>
      <c r="S1018" s="353">
        <v>206.92</v>
      </c>
      <c r="T1018" s="353">
        <v>6.31</v>
      </c>
      <c r="U1018" s="353">
        <v>116.56</v>
      </c>
      <c r="V1018" s="363">
        <f>T1018/U1018</f>
        <v>5.4135209334248452E-2</v>
      </c>
      <c r="W1018" s="356">
        <v>76.099999999999994</v>
      </c>
      <c r="X1018" s="357">
        <f>V1018*W1018</f>
        <v>4.1196894303363072</v>
      </c>
      <c r="Y1018" s="357">
        <f>V1018*60*1000</f>
        <v>3248.1125600549071</v>
      </c>
      <c r="Z1018" s="358">
        <f>Y1018*W1018/1000</f>
        <v>247.1813658201784</v>
      </c>
    </row>
    <row r="1019" spans="1:26" ht="12.75" customHeight="1" x14ac:dyDescent="0.2">
      <c r="A1019" s="417"/>
      <c r="B1019" s="337">
        <v>1014</v>
      </c>
      <c r="C1019" s="359" t="s">
        <v>1150</v>
      </c>
      <c r="D1019" s="24" t="s">
        <v>1151</v>
      </c>
      <c r="E1019" s="375">
        <v>-5.8</v>
      </c>
      <c r="F1019" s="345"/>
      <c r="G1019" s="24"/>
      <c r="H1019" s="376">
        <v>641.6</v>
      </c>
      <c r="I1019" s="64" t="s">
        <v>1149</v>
      </c>
      <c r="J1019" s="55"/>
      <c r="K1019" s="55">
        <v>7</v>
      </c>
      <c r="L1019" s="55">
        <v>1985</v>
      </c>
      <c r="M1019" s="86">
        <v>6</v>
      </c>
      <c r="N1019" s="86">
        <v>0</v>
      </c>
      <c r="O1019" s="86">
        <v>0</v>
      </c>
      <c r="P1019" s="86"/>
      <c r="Q1019" s="86"/>
      <c r="R1019" s="86">
        <v>6</v>
      </c>
      <c r="S1019" s="86">
        <v>108.3</v>
      </c>
      <c r="T1019" s="86">
        <v>6</v>
      </c>
      <c r="U1019" s="86">
        <v>108.3</v>
      </c>
      <c r="V1019" s="56">
        <v>5.5401662049861494E-2</v>
      </c>
      <c r="W1019" s="95">
        <v>73.099999999999994</v>
      </c>
      <c r="X1019" s="95">
        <v>4.0498614958448753</v>
      </c>
      <c r="Y1019" s="95">
        <v>3324.0997229916898</v>
      </c>
      <c r="Z1019" s="377">
        <v>242.99168975069253</v>
      </c>
    </row>
    <row r="1020" spans="1:26" ht="13.5" customHeight="1" thickBot="1" x14ac:dyDescent="0.25">
      <c r="A1020" s="418"/>
      <c r="B1020" s="419">
        <v>1015</v>
      </c>
      <c r="C1020" s="389" t="s">
        <v>147</v>
      </c>
      <c r="D1020" s="390" t="s">
        <v>148</v>
      </c>
      <c r="E1020" s="391">
        <v>-4.7</v>
      </c>
      <c r="F1020" s="392">
        <v>1.8579999999999999E-2</v>
      </c>
      <c r="G1020" s="393">
        <v>1.0646339999999999</v>
      </c>
      <c r="H1020" s="394">
        <v>635.6</v>
      </c>
      <c r="I1020" s="395" t="s">
        <v>188</v>
      </c>
      <c r="J1020" s="395"/>
      <c r="K1020" s="396">
        <v>5</v>
      </c>
      <c r="L1020" s="396">
        <v>1900</v>
      </c>
      <c r="M1020" s="397">
        <v>12.214</v>
      </c>
      <c r="N1020" s="397">
        <v>0.66300000000000003</v>
      </c>
      <c r="O1020" s="397">
        <v>0.186</v>
      </c>
      <c r="P1020" s="397">
        <v>5.0999999999999997E-2</v>
      </c>
      <c r="Q1020" s="397">
        <v>0</v>
      </c>
      <c r="R1020" s="397">
        <v>11.314</v>
      </c>
      <c r="S1020" s="397">
        <v>195.62</v>
      </c>
      <c r="T1020" s="397">
        <v>9.5146999999999995</v>
      </c>
      <c r="U1020" s="397">
        <v>164.51</v>
      </c>
      <c r="V1020" s="398">
        <v>5.7836605677466416E-2</v>
      </c>
      <c r="W1020" s="399">
        <v>57.3</v>
      </c>
      <c r="X1020" s="400">
        <v>3.3140375053188253</v>
      </c>
      <c r="Y1020" s="400">
        <v>3470.1963406479849</v>
      </c>
      <c r="Z1020" s="401">
        <v>198.84225031912953</v>
      </c>
    </row>
  </sheetData>
  <autoFilter ref="C5:Z60" xr:uid="{00000000-0009-0000-0000-000000000000}"/>
  <sortState ref="C780:Z1020">
    <sortCondition ref="V780:V1020"/>
  </sortState>
  <mergeCells count="26">
    <mergeCell ref="A523:A779"/>
    <mergeCell ref="A780:A1020"/>
    <mergeCell ref="A2:A4"/>
    <mergeCell ref="B2:B4"/>
    <mergeCell ref="A6:A257"/>
    <mergeCell ref="A258:A522"/>
    <mergeCell ref="L2:L3"/>
    <mergeCell ref="C1:X1"/>
    <mergeCell ref="C2:C4"/>
    <mergeCell ref="D2:D4"/>
    <mergeCell ref="E2:E3"/>
    <mergeCell ref="F2:F3"/>
    <mergeCell ref="G2:G3"/>
    <mergeCell ref="H2:H3"/>
    <mergeCell ref="I2:I4"/>
    <mergeCell ref="J2:J4"/>
    <mergeCell ref="K2:K3"/>
    <mergeCell ref="X2:X3"/>
    <mergeCell ref="Y2:Y3"/>
    <mergeCell ref="Z2:Z3"/>
    <mergeCell ref="M2:R2"/>
    <mergeCell ref="S2:S3"/>
    <mergeCell ref="T2:T3"/>
    <mergeCell ref="U2:U3"/>
    <mergeCell ref="V2:V3"/>
    <mergeCell ref="W2:W3"/>
  </mergeCells>
  <pageMargins left="0.21" right="0.16" top="0.24" bottom="0.22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Imone</vt:lpstr>
      <vt:lpstr>Imone!Print_Titles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VMaciulevicius</dc:creator>
  <cp:lastModifiedBy>Ramune</cp:lastModifiedBy>
  <dcterms:created xsi:type="dcterms:W3CDTF">2018-01-11T07:29:18Z</dcterms:created>
  <dcterms:modified xsi:type="dcterms:W3CDTF">2018-03-18T14:12:53Z</dcterms:modified>
</cp:coreProperties>
</file>