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F:\Ramunes\Dokumentai\25_Šilumos suvartojimas daugiabuciuose\2018_01\"/>
    </mc:Choice>
  </mc:AlternateContent>
  <bookViews>
    <workbookView xWindow="0" yWindow="0" windowWidth="28800" windowHeight="12360" xr2:uid="{00000000-000D-0000-FFFF-FFFF00000000}"/>
  </bookViews>
  <sheets>
    <sheet name="Imone" sheetId="1" r:id="rId1"/>
  </sheets>
  <definedNames>
    <definedName name="_xlnm._FilterDatabase" localSheetId="0" hidden="1">Imone!$B$8:$Y$141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48" i="1" l="1"/>
  <c r="X848" i="1" s="1"/>
  <c r="Y848" i="1" s="1"/>
  <c r="L848" i="1"/>
  <c r="U886" i="1"/>
  <c r="X886" i="1" s="1"/>
  <c r="Y886" i="1" s="1"/>
  <c r="L886" i="1"/>
  <c r="U896" i="1"/>
  <c r="X896" i="1" s="1"/>
  <c r="Y896" i="1" s="1"/>
  <c r="L896" i="1"/>
  <c r="U849" i="1"/>
  <c r="X849" i="1" s="1"/>
  <c r="Y849" i="1" s="1"/>
  <c r="L849" i="1"/>
  <c r="U846" i="1"/>
  <c r="X846" i="1" s="1"/>
  <c r="Y846" i="1" s="1"/>
  <c r="L846" i="1"/>
  <c r="U905" i="1"/>
  <c r="X905" i="1" s="1"/>
  <c r="Y905" i="1" s="1"/>
  <c r="L905" i="1"/>
  <c r="U892" i="1"/>
  <c r="X892" i="1" s="1"/>
  <c r="Y892" i="1" s="1"/>
  <c r="L892" i="1"/>
  <c r="U929" i="1"/>
  <c r="X929" i="1" s="1"/>
  <c r="Y929" i="1" s="1"/>
  <c r="L929" i="1"/>
  <c r="U869" i="1"/>
  <c r="X869" i="1" s="1"/>
  <c r="Y869" i="1" s="1"/>
  <c r="L869" i="1"/>
  <c r="U835" i="1"/>
  <c r="X835" i="1" s="1"/>
  <c r="Y835" i="1" s="1"/>
  <c r="L835" i="1"/>
  <c r="U699" i="1"/>
  <c r="X699" i="1" s="1"/>
  <c r="Y699" i="1" s="1"/>
  <c r="L699" i="1"/>
  <c r="U702" i="1"/>
  <c r="X702" i="1" s="1"/>
  <c r="Y702" i="1" s="1"/>
  <c r="L702" i="1"/>
  <c r="U706" i="1"/>
  <c r="X706" i="1" s="1"/>
  <c r="Y706" i="1" s="1"/>
  <c r="L706" i="1"/>
  <c r="U710" i="1"/>
  <c r="X710" i="1" s="1"/>
  <c r="Y710" i="1" s="1"/>
  <c r="L710" i="1"/>
  <c r="U696" i="1"/>
  <c r="X696" i="1" s="1"/>
  <c r="Y696" i="1" s="1"/>
  <c r="L696" i="1"/>
  <c r="U708" i="1"/>
  <c r="X708" i="1" s="1"/>
  <c r="Y708" i="1" s="1"/>
  <c r="L708" i="1"/>
  <c r="U712" i="1"/>
  <c r="X712" i="1" s="1"/>
  <c r="Y712" i="1" s="1"/>
  <c r="L712" i="1"/>
  <c r="U703" i="1"/>
  <c r="X703" i="1" s="1"/>
  <c r="Y703" i="1" s="1"/>
  <c r="L703" i="1"/>
  <c r="U701" i="1"/>
  <c r="X701" i="1" s="1"/>
  <c r="Y701" i="1" s="1"/>
  <c r="L701" i="1"/>
  <c r="U711" i="1"/>
  <c r="X711" i="1" s="1"/>
  <c r="Y711" i="1" s="1"/>
  <c r="L711" i="1"/>
  <c r="U354" i="1"/>
  <c r="X354" i="1" s="1"/>
  <c r="Y354" i="1" s="1"/>
  <c r="L354" i="1"/>
  <c r="U367" i="1"/>
  <c r="X367" i="1" s="1"/>
  <c r="Y367" i="1" s="1"/>
  <c r="L367" i="1"/>
  <c r="U375" i="1"/>
  <c r="W375" i="1" s="1"/>
  <c r="L375" i="1"/>
  <c r="U349" i="1"/>
  <c r="X349" i="1" s="1"/>
  <c r="Y349" i="1" s="1"/>
  <c r="L349" i="1"/>
  <c r="U357" i="1"/>
  <c r="X357" i="1" s="1"/>
  <c r="Y357" i="1" s="1"/>
  <c r="L357" i="1"/>
  <c r="U400" i="1"/>
  <c r="X400" i="1" s="1"/>
  <c r="Y400" i="1" s="1"/>
  <c r="L400" i="1"/>
  <c r="U417" i="1"/>
  <c r="W417" i="1" s="1"/>
  <c r="L417" i="1"/>
  <c r="U346" i="1"/>
  <c r="X346" i="1" s="1"/>
  <c r="Y346" i="1" s="1"/>
  <c r="L346" i="1"/>
  <c r="U373" i="1"/>
  <c r="W373" i="1" s="1"/>
  <c r="L373" i="1"/>
  <c r="U348" i="1"/>
  <c r="W348" i="1" s="1"/>
  <c r="L348" i="1"/>
  <c r="U180" i="1"/>
  <c r="W180" i="1" s="1"/>
  <c r="L180" i="1"/>
  <c r="U183" i="1"/>
  <c r="X183" i="1" s="1"/>
  <c r="Y183" i="1" s="1"/>
  <c r="L183" i="1"/>
  <c r="U162" i="1"/>
  <c r="W162" i="1" s="1"/>
  <c r="L162" i="1"/>
  <c r="U178" i="1"/>
  <c r="X178" i="1" s="1"/>
  <c r="Y178" i="1" s="1"/>
  <c r="L178" i="1"/>
  <c r="U121" i="1"/>
  <c r="W121" i="1" s="1"/>
  <c r="L121" i="1"/>
  <c r="U193" i="1"/>
  <c r="X193" i="1" s="1"/>
  <c r="Y193" i="1" s="1"/>
  <c r="L193" i="1"/>
  <c r="U142" i="1"/>
  <c r="X142" i="1" s="1"/>
  <c r="Y142" i="1" s="1"/>
  <c r="L142" i="1"/>
  <c r="U182" i="1"/>
  <c r="X182" i="1" s="1"/>
  <c r="Y182" i="1" s="1"/>
  <c r="L182" i="1"/>
  <c r="U190" i="1"/>
  <c r="W190" i="1" s="1"/>
  <c r="L190" i="1"/>
  <c r="U125" i="1"/>
  <c r="X125" i="1" s="1"/>
  <c r="Y125" i="1" s="1"/>
  <c r="L125" i="1"/>
  <c r="X375" i="1" l="1"/>
  <c r="Y375" i="1" s="1"/>
  <c r="W400" i="1"/>
  <c r="X180" i="1"/>
  <c r="Y180" i="1" s="1"/>
  <c r="W178" i="1"/>
  <c r="X190" i="1"/>
  <c r="Y190" i="1" s="1"/>
  <c r="X348" i="1"/>
  <c r="Y348" i="1" s="1"/>
  <c r="W182" i="1"/>
  <c r="X121" i="1"/>
  <c r="Y121" i="1" s="1"/>
  <c r="W367" i="1"/>
  <c r="W701" i="1"/>
  <c r="W703" i="1"/>
  <c r="W696" i="1"/>
  <c r="W710" i="1"/>
  <c r="W699" i="1"/>
  <c r="W835" i="1"/>
  <c r="W892" i="1"/>
  <c r="W905" i="1"/>
  <c r="W896" i="1"/>
  <c r="W886" i="1"/>
  <c r="X417" i="1"/>
  <c r="Y417" i="1" s="1"/>
  <c r="W142" i="1"/>
  <c r="W357" i="1"/>
  <c r="W354" i="1"/>
  <c r="W712" i="1"/>
  <c r="W706" i="1"/>
  <c r="W869" i="1"/>
  <c r="W846" i="1"/>
  <c r="W848" i="1"/>
  <c r="W125" i="1"/>
  <c r="W193" i="1"/>
  <c r="X162" i="1"/>
  <c r="Y162" i="1" s="1"/>
  <c r="W183" i="1"/>
  <c r="X373" i="1"/>
  <c r="Y373" i="1" s="1"/>
  <c r="W346" i="1"/>
  <c r="W349" i="1"/>
  <c r="W711" i="1"/>
  <c r="W708" i="1"/>
  <c r="W702" i="1"/>
  <c r="W929" i="1"/>
  <c r="W849" i="1"/>
  <c r="F156" i="1" l="1"/>
  <c r="F179" i="1"/>
  <c r="F194" i="1"/>
  <c r="F195" i="1"/>
  <c r="F197" i="1"/>
  <c r="F213" i="1"/>
  <c r="F214" i="1"/>
  <c r="F218" i="1"/>
  <c r="F219" i="1"/>
  <c r="F298" i="1"/>
  <c r="F345" i="1"/>
  <c r="F386" i="1"/>
  <c r="F320" i="1"/>
  <c r="F323" i="1"/>
  <c r="F325" i="1"/>
  <c r="F424" i="1"/>
  <c r="F427" i="1"/>
  <c r="F403" i="1"/>
  <c r="F408" i="1"/>
  <c r="F538" i="1"/>
  <c r="F557" i="1"/>
  <c r="F558" i="1"/>
  <c r="F563" i="1"/>
  <c r="F564" i="1"/>
  <c r="F566" i="1"/>
  <c r="F572" i="1"/>
  <c r="F576" i="1"/>
  <c r="F577" i="1"/>
  <c r="F587" i="1"/>
  <c r="F801" i="1"/>
  <c r="F815" i="1"/>
  <c r="F816" i="1"/>
  <c r="F822" i="1"/>
  <c r="F832" i="1"/>
  <c r="F838" i="1"/>
  <c r="F840" i="1"/>
  <c r="F844" i="1"/>
  <c r="F868" i="1"/>
  <c r="F884" i="1"/>
  <c r="U884" i="1"/>
  <c r="X884" i="1" s="1"/>
  <c r="Y884" i="1" s="1"/>
  <c r="U868" i="1"/>
  <c r="X868" i="1" s="1"/>
  <c r="Y868" i="1" s="1"/>
  <c r="U844" i="1"/>
  <c r="X844" i="1" s="1"/>
  <c r="Y844" i="1" s="1"/>
  <c r="U840" i="1"/>
  <c r="X840" i="1" s="1"/>
  <c r="Y840" i="1" s="1"/>
  <c r="U838" i="1"/>
  <c r="X838" i="1" s="1"/>
  <c r="Y838" i="1" s="1"/>
  <c r="U832" i="1"/>
  <c r="X832" i="1" s="1"/>
  <c r="Y832" i="1" s="1"/>
  <c r="U822" i="1"/>
  <c r="X822" i="1" s="1"/>
  <c r="Y822" i="1" s="1"/>
  <c r="U816" i="1"/>
  <c r="X816" i="1" s="1"/>
  <c r="Y816" i="1" s="1"/>
  <c r="U815" i="1"/>
  <c r="X815" i="1" s="1"/>
  <c r="Y815" i="1" s="1"/>
  <c r="U801" i="1"/>
  <c r="X801" i="1" s="1"/>
  <c r="Y801" i="1" s="1"/>
  <c r="U587" i="1"/>
  <c r="X587" i="1" s="1"/>
  <c r="Y587" i="1" s="1"/>
  <c r="U577" i="1"/>
  <c r="X577" i="1" s="1"/>
  <c r="Y577" i="1" s="1"/>
  <c r="U576" i="1"/>
  <c r="X576" i="1" s="1"/>
  <c r="Y576" i="1" s="1"/>
  <c r="U572" i="1"/>
  <c r="X572" i="1" s="1"/>
  <c r="Y572" i="1" s="1"/>
  <c r="U566" i="1"/>
  <c r="X566" i="1" s="1"/>
  <c r="Y566" i="1" s="1"/>
  <c r="U564" i="1"/>
  <c r="X564" i="1" s="1"/>
  <c r="Y564" i="1" s="1"/>
  <c r="U563" i="1"/>
  <c r="X563" i="1" s="1"/>
  <c r="Y563" i="1" s="1"/>
  <c r="U558" i="1"/>
  <c r="X558" i="1" s="1"/>
  <c r="Y558" i="1" s="1"/>
  <c r="U557" i="1"/>
  <c r="X557" i="1" s="1"/>
  <c r="Y557" i="1" s="1"/>
  <c r="U538" i="1"/>
  <c r="X538" i="1" s="1"/>
  <c r="Y538" i="1" s="1"/>
  <c r="U408" i="1"/>
  <c r="X408" i="1" s="1"/>
  <c r="Y408" i="1" s="1"/>
  <c r="U403" i="1"/>
  <c r="X403" i="1" s="1"/>
  <c r="Y403" i="1" s="1"/>
  <c r="U427" i="1"/>
  <c r="X427" i="1" s="1"/>
  <c r="Y427" i="1" s="1"/>
  <c r="U424" i="1"/>
  <c r="X424" i="1" s="1"/>
  <c r="Y424" i="1" s="1"/>
  <c r="U325" i="1"/>
  <c r="X325" i="1" s="1"/>
  <c r="Y325" i="1" s="1"/>
  <c r="U323" i="1"/>
  <c r="X323" i="1" s="1"/>
  <c r="Y323" i="1" s="1"/>
  <c r="U320" i="1"/>
  <c r="X320" i="1" s="1"/>
  <c r="Y320" i="1" s="1"/>
  <c r="U386" i="1"/>
  <c r="X386" i="1" s="1"/>
  <c r="Y386" i="1" s="1"/>
  <c r="U345" i="1"/>
  <c r="X345" i="1" s="1"/>
  <c r="Y345" i="1" s="1"/>
  <c r="U298" i="1"/>
  <c r="X298" i="1" s="1"/>
  <c r="Y298" i="1" s="1"/>
  <c r="U219" i="1"/>
  <c r="X219" i="1" s="1"/>
  <c r="Y219" i="1" s="1"/>
  <c r="U218" i="1"/>
  <c r="X218" i="1" s="1"/>
  <c r="Y218" i="1" s="1"/>
  <c r="U214" i="1"/>
  <c r="X214" i="1" s="1"/>
  <c r="Y214" i="1" s="1"/>
  <c r="U213" i="1"/>
  <c r="X213" i="1" s="1"/>
  <c r="Y213" i="1" s="1"/>
  <c r="U197" i="1"/>
  <c r="X197" i="1" s="1"/>
  <c r="Y197" i="1" s="1"/>
  <c r="U195" i="1"/>
  <c r="X195" i="1" s="1"/>
  <c r="Y195" i="1" s="1"/>
  <c r="U194" i="1"/>
  <c r="X194" i="1" s="1"/>
  <c r="Y194" i="1" s="1"/>
  <c r="U179" i="1"/>
  <c r="X179" i="1" s="1"/>
  <c r="Y179" i="1" s="1"/>
  <c r="U156" i="1"/>
  <c r="X156" i="1" s="1"/>
  <c r="Y156" i="1" s="1"/>
  <c r="U40" i="1"/>
  <c r="X40" i="1" s="1"/>
  <c r="Y40" i="1" s="1"/>
  <c r="F40" i="1"/>
  <c r="W40" i="1" l="1"/>
  <c r="W179" i="1"/>
  <c r="W194" i="1"/>
  <c r="W195" i="1"/>
  <c r="W197" i="1"/>
  <c r="W213" i="1"/>
  <c r="W214" i="1"/>
  <c r="W218" i="1"/>
  <c r="W219" i="1"/>
  <c r="W298" i="1"/>
  <c r="W345" i="1"/>
  <c r="W386" i="1"/>
  <c r="W320" i="1"/>
  <c r="W323" i="1"/>
  <c r="W325" i="1"/>
  <c r="W424" i="1"/>
  <c r="W427" i="1"/>
  <c r="W403" i="1"/>
  <c r="W408" i="1"/>
  <c r="W538" i="1"/>
  <c r="W557" i="1"/>
  <c r="W558" i="1"/>
  <c r="W563" i="1"/>
  <c r="W564" i="1"/>
  <c r="W566" i="1"/>
  <c r="W572" i="1"/>
  <c r="W576" i="1"/>
  <c r="W577" i="1"/>
  <c r="W587" i="1"/>
  <c r="W801" i="1"/>
  <c r="W815" i="1"/>
  <c r="W816" i="1"/>
  <c r="W822" i="1"/>
  <c r="W832" i="1"/>
  <c r="W838" i="1"/>
  <c r="W840" i="1"/>
  <c r="W844" i="1"/>
  <c r="W868" i="1"/>
  <c r="W884" i="1"/>
  <c r="W156" i="1"/>
  <c r="U805" i="1" l="1"/>
  <c r="X805" i="1" s="1"/>
  <c r="Y805" i="1" s="1"/>
  <c r="U831" i="1"/>
  <c r="X831" i="1" s="1"/>
  <c r="Y831" i="1" s="1"/>
  <c r="U773" i="1"/>
  <c r="X773" i="1" s="1"/>
  <c r="Y773" i="1" s="1"/>
  <c r="U881" i="1"/>
  <c r="X881" i="1" s="1"/>
  <c r="Y881" i="1" s="1"/>
  <c r="U583" i="1"/>
  <c r="X583" i="1" s="1"/>
  <c r="Y583" i="1" s="1"/>
  <c r="U493" i="1"/>
  <c r="X493" i="1" s="1"/>
  <c r="Y493" i="1" s="1"/>
  <c r="U658" i="1"/>
  <c r="X658" i="1" s="1"/>
  <c r="Y658" i="1" s="1"/>
  <c r="U503" i="1"/>
  <c r="X503" i="1" s="1"/>
  <c r="Y503" i="1" s="1"/>
  <c r="U590" i="1"/>
  <c r="X590" i="1" s="1"/>
  <c r="Y590" i="1" s="1"/>
  <c r="U582" i="1"/>
  <c r="X582" i="1" s="1"/>
  <c r="Y582" i="1" s="1"/>
  <c r="U595" i="1"/>
  <c r="X595" i="1" s="1"/>
  <c r="Y595" i="1" s="1"/>
  <c r="U488" i="1"/>
  <c r="X488" i="1" s="1"/>
  <c r="Y488" i="1" s="1"/>
  <c r="U478" i="1"/>
  <c r="X478" i="1" s="1"/>
  <c r="Y478" i="1" s="1"/>
  <c r="U254" i="1"/>
  <c r="X254" i="1" s="1"/>
  <c r="Y254" i="1" s="1"/>
  <c r="U316" i="1"/>
  <c r="X316" i="1" s="1"/>
  <c r="Y316" i="1" s="1"/>
  <c r="U326" i="1"/>
  <c r="X326" i="1" s="1"/>
  <c r="Y326" i="1" s="1"/>
  <c r="U271" i="1"/>
  <c r="X271" i="1" s="1"/>
  <c r="Y271" i="1" s="1"/>
  <c r="U290" i="1"/>
  <c r="X290" i="1" s="1"/>
  <c r="Y290" i="1" s="1"/>
  <c r="U292" i="1"/>
  <c r="X292" i="1" s="1"/>
  <c r="Y292" i="1" s="1"/>
  <c r="U313" i="1"/>
  <c r="X313" i="1" s="1"/>
  <c r="Y313" i="1" s="1"/>
  <c r="U258" i="1"/>
  <c r="X258" i="1" s="1"/>
  <c r="Y258" i="1" s="1"/>
  <c r="U391" i="1"/>
  <c r="X391" i="1" s="1"/>
  <c r="Y391" i="1" s="1"/>
  <c r="W391" i="1" l="1"/>
  <c r="W258" i="1"/>
  <c r="W313" i="1"/>
  <c r="W292" i="1"/>
  <c r="W290" i="1"/>
  <c r="W271" i="1"/>
  <c r="W326" i="1"/>
  <c r="W316" i="1"/>
  <c r="W254" i="1"/>
  <c r="W478" i="1"/>
  <c r="W488" i="1"/>
  <c r="W595" i="1"/>
  <c r="W582" i="1"/>
  <c r="W590" i="1"/>
  <c r="W503" i="1"/>
  <c r="W658" i="1"/>
  <c r="W493" i="1"/>
  <c r="W583" i="1"/>
  <c r="W881" i="1"/>
  <c r="W773" i="1"/>
  <c r="W831" i="1"/>
  <c r="W805" i="1"/>
  <c r="U676" i="1" l="1"/>
  <c r="X676" i="1" s="1"/>
  <c r="Y676" i="1" s="1"/>
  <c r="F676" i="1"/>
  <c r="U668" i="1"/>
  <c r="X668" i="1" s="1"/>
  <c r="Y668" i="1" s="1"/>
  <c r="F668" i="1"/>
  <c r="U698" i="1"/>
  <c r="W698" i="1" s="1"/>
  <c r="F698" i="1"/>
  <c r="U661" i="1"/>
  <c r="X661" i="1" s="1"/>
  <c r="Y661" i="1" s="1"/>
  <c r="F661" i="1"/>
  <c r="U625" i="1"/>
  <c r="X625" i="1" s="1"/>
  <c r="Y625" i="1" s="1"/>
  <c r="F625" i="1"/>
  <c r="U647" i="1"/>
  <c r="X647" i="1" s="1"/>
  <c r="Y647" i="1" s="1"/>
  <c r="F647" i="1"/>
  <c r="U635" i="1"/>
  <c r="W635" i="1" s="1"/>
  <c r="F635" i="1"/>
  <c r="U641" i="1"/>
  <c r="W641" i="1" s="1"/>
  <c r="F641" i="1"/>
  <c r="U632" i="1"/>
  <c r="X632" i="1" s="1"/>
  <c r="Y632" i="1" s="1"/>
  <c r="F632" i="1"/>
  <c r="U679" i="1"/>
  <c r="X679" i="1" s="1"/>
  <c r="Y679" i="1" s="1"/>
  <c r="F679" i="1"/>
  <c r="U449" i="1"/>
  <c r="W449" i="1" s="1"/>
  <c r="F449" i="1"/>
  <c r="U450" i="1"/>
  <c r="W450" i="1" s="1"/>
  <c r="F450" i="1"/>
  <c r="U464" i="1"/>
  <c r="X464" i="1" s="1"/>
  <c r="Y464" i="1" s="1"/>
  <c r="F464" i="1"/>
  <c r="U447" i="1"/>
  <c r="X447" i="1" s="1"/>
  <c r="Y447" i="1" s="1"/>
  <c r="F447" i="1"/>
  <c r="U463" i="1"/>
  <c r="W463" i="1" s="1"/>
  <c r="F463" i="1"/>
  <c r="U456" i="1"/>
  <c r="X456" i="1" s="1"/>
  <c r="Y456" i="1" s="1"/>
  <c r="F456" i="1"/>
  <c r="U457" i="1"/>
  <c r="X457" i="1" s="1"/>
  <c r="Y457" i="1" s="1"/>
  <c r="F457" i="1"/>
  <c r="U465" i="1"/>
  <c r="X465" i="1" s="1"/>
  <c r="Y465" i="1" s="1"/>
  <c r="F465" i="1"/>
  <c r="U438" i="1"/>
  <c r="W438" i="1" s="1"/>
  <c r="F438" i="1"/>
  <c r="U452" i="1"/>
  <c r="X452" i="1" s="1"/>
  <c r="Y452" i="1" s="1"/>
  <c r="F452" i="1"/>
  <c r="U30" i="1"/>
  <c r="X30" i="1" s="1"/>
  <c r="Y30" i="1" s="1"/>
  <c r="F30" i="1"/>
  <c r="U184" i="1"/>
  <c r="X184" i="1" s="1"/>
  <c r="Y184" i="1" s="1"/>
  <c r="F184" i="1"/>
  <c r="U17" i="1"/>
  <c r="W17" i="1" s="1"/>
  <c r="F17" i="1"/>
  <c r="U25" i="1"/>
  <c r="X25" i="1" s="1"/>
  <c r="Y25" i="1" s="1"/>
  <c r="F25" i="1"/>
  <c r="U46" i="1"/>
  <c r="X46" i="1" s="1"/>
  <c r="Y46" i="1" s="1"/>
  <c r="F46" i="1"/>
  <c r="U24" i="1"/>
  <c r="X24" i="1" s="1"/>
  <c r="Y24" i="1" s="1"/>
  <c r="F24" i="1"/>
  <c r="U42" i="1"/>
  <c r="W42" i="1" s="1"/>
  <c r="F42" i="1"/>
  <c r="U145" i="1"/>
  <c r="W145" i="1" s="1"/>
  <c r="F145" i="1"/>
  <c r="U83" i="1"/>
  <c r="X83" i="1" s="1"/>
  <c r="Y83" i="1" s="1"/>
  <c r="F83" i="1"/>
  <c r="U210" i="1"/>
  <c r="X210" i="1" s="1"/>
  <c r="Y210" i="1" s="1"/>
  <c r="F210" i="1"/>
  <c r="W184" i="1" l="1"/>
  <c r="X641" i="1"/>
  <c r="Y641" i="1" s="1"/>
  <c r="X145" i="1"/>
  <c r="Y145" i="1" s="1"/>
  <c r="X449" i="1"/>
  <c r="Y449" i="1" s="1"/>
  <c r="X450" i="1"/>
  <c r="Y450" i="1" s="1"/>
  <c r="W647" i="1"/>
  <c r="W25" i="1"/>
  <c r="X42" i="1"/>
  <c r="Y42" i="1" s="1"/>
  <c r="W465" i="1"/>
  <c r="X635" i="1"/>
  <c r="Y635" i="1" s="1"/>
  <c r="W661" i="1"/>
  <c r="W668" i="1"/>
  <c r="X17" i="1"/>
  <c r="Y17" i="1" s="1"/>
  <c r="W452" i="1"/>
  <c r="W210" i="1"/>
  <c r="X438" i="1"/>
  <c r="Y438" i="1" s="1"/>
  <c r="W456" i="1"/>
  <c r="W447" i="1"/>
  <c r="X698" i="1"/>
  <c r="Y698" i="1" s="1"/>
  <c r="W24" i="1"/>
  <c r="X463" i="1"/>
  <c r="Y463" i="1" s="1"/>
  <c r="W679" i="1"/>
  <c r="W83" i="1"/>
  <c r="W46" i="1"/>
  <c r="W30" i="1"/>
  <c r="W457" i="1"/>
  <c r="W464" i="1"/>
  <c r="W632" i="1"/>
  <c r="W625" i="1"/>
  <c r="W676" i="1"/>
  <c r="U852" i="1" l="1"/>
  <c r="X852" i="1" s="1"/>
  <c r="Y852" i="1" s="1"/>
  <c r="F852" i="1"/>
  <c r="U770" i="1"/>
  <c r="X770" i="1" s="1"/>
  <c r="Y770" i="1" s="1"/>
  <c r="F770" i="1"/>
  <c r="U730" i="1"/>
  <c r="X730" i="1" s="1"/>
  <c r="Y730" i="1" s="1"/>
  <c r="F730" i="1"/>
  <c r="U767" i="1"/>
  <c r="X767" i="1" s="1"/>
  <c r="Y767" i="1" s="1"/>
  <c r="F767" i="1"/>
  <c r="U809" i="1"/>
  <c r="X809" i="1" s="1"/>
  <c r="Y809" i="1" s="1"/>
  <c r="F809" i="1"/>
  <c r="U738" i="1"/>
  <c r="X738" i="1" s="1"/>
  <c r="Y738" i="1" s="1"/>
  <c r="F738" i="1"/>
  <c r="U783" i="1"/>
  <c r="X783" i="1" s="1"/>
  <c r="Y783" i="1" s="1"/>
  <c r="F783" i="1"/>
  <c r="U598" i="1"/>
  <c r="X598" i="1" s="1"/>
  <c r="Y598" i="1" s="1"/>
  <c r="F598" i="1"/>
  <c r="U648" i="1"/>
  <c r="X648" i="1" s="1"/>
  <c r="Y648" i="1" s="1"/>
  <c r="F648" i="1"/>
  <c r="U599" i="1"/>
  <c r="X599" i="1" s="1"/>
  <c r="Y599" i="1" s="1"/>
  <c r="F599" i="1"/>
  <c r="U636" i="1"/>
  <c r="X636" i="1" s="1"/>
  <c r="Y636" i="1" s="1"/>
  <c r="F636" i="1"/>
  <c r="U574" i="1"/>
  <c r="X574" i="1" s="1"/>
  <c r="Y574" i="1" s="1"/>
  <c r="F574" i="1"/>
  <c r="U649" i="1"/>
  <c r="X649" i="1" s="1"/>
  <c r="Y649" i="1" s="1"/>
  <c r="F649" i="1"/>
  <c r="U547" i="1"/>
  <c r="X547" i="1" s="1"/>
  <c r="Y547" i="1" s="1"/>
  <c r="F547" i="1"/>
  <c r="U664" i="1"/>
  <c r="X664" i="1" s="1"/>
  <c r="Y664" i="1" s="1"/>
  <c r="F664" i="1"/>
  <c r="U606" i="1"/>
  <c r="X606" i="1" s="1"/>
  <c r="Y606" i="1" s="1"/>
  <c r="F606" i="1"/>
  <c r="U511" i="1"/>
  <c r="X511" i="1" s="1"/>
  <c r="Y511" i="1" s="1"/>
  <c r="F511" i="1"/>
  <c r="U415" i="1"/>
  <c r="X415" i="1" s="1"/>
  <c r="Y415" i="1" s="1"/>
  <c r="F415" i="1"/>
  <c r="U443" i="1"/>
  <c r="X443" i="1" s="1"/>
  <c r="Y443" i="1" s="1"/>
  <c r="F443" i="1"/>
  <c r="U420" i="1"/>
  <c r="X420" i="1" s="1"/>
  <c r="Y420" i="1" s="1"/>
  <c r="F420" i="1"/>
  <c r="U418" i="1"/>
  <c r="X418" i="1" s="1"/>
  <c r="Y418" i="1" s="1"/>
  <c r="F418" i="1"/>
  <c r="U435" i="1"/>
  <c r="X435" i="1" s="1"/>
  <c r="Y435" i="1" s="1"/>
  <c r="F435" i="1"/>
  <c r="U442" i="1"/>
  <c r="X442" i="1" s="1"/>
  <c r="Y442" i="1" s="1"/>
  <c r="F442" i="1"/>
  <c r="U437" i="1"/>
  <c r="X437" i="1" s="1"/>
  <c r="Y437" i="1" s="1"/>
  <c r="F437" i="1"/>
  <c r="U441" i="1"/>
  <c r="X441" i="1" s="1"/>
  <c r="Y441" i="1" s="1"/>
  <c r="F441" i="1"/>
  <c r="U433" i="1"/>
  <c r="X433" i="1" s="1"/>
  <c r="Y433" i="1" s="1"/>
  <c r="F433" i="1"/>
  <c r="U419" i="1"/>
  <c r="X419" i="1" s="1"/>
  <c r="Y419" i="1" s="1"/>
  <c r="F419" i="1"/>
  <c r="U104" i="1"/>
  <c r="X104" i="1" s="1"/>
  <c r="Y104" i="1" s="1"/>
  <c r="F104" i="1"/>
  <c r="U147" i="1"/>
  <c r="X147" i="1" s="1"/>
  <c r="Y147" i="1" s="1"/>
  <c r="F147" i="1"/>
  <c r="U28" i="1"/>
  <c r="X28" i="1" s="1"/>
  <c r="Y28" i="1" s="1"/>
  <c r="F28" i="1"/>
  <c r="U60" i="1"/>
  <c r="X60" i="1" s="1"/>
  <c r="Y60" i="1" s="1"/>
  <c r="F60" i="1"/>
  <c r="U163" i="1"/>
  <c r="X163" i="1" s="1"/>
  <c r="Y163" i="1" s="1"/>
  <c r="F163" i="1"/>
  <c r="U108" i="1"/>
  <c r="W108" i="1" s="1"/>
  <c r="F108" i="1"/>
  <c r="U188" i="1"/>
  <c r="X188" i="1" s="1"/>
  <c r="Y188" i="1" s="1"/>
  <c r="F188" i="1"/>
  <c r="U114" i="1"/>
  <c r="X114" i="1" s="1"/>
  <c r="Y114" i="1" s="1"/>
  <c r="F114" i="1"/>
  <c r="U66" i="1"/>
  <c r="X66" i="1" s="1"/>
  <c r="Y66" i="1" s="1"/>
  <c r="F66" i="1"/>
  <c r="U92" i="1"/>
  <c r="X92" i="1" s="1"/>
  <c r="Y92" i="1" s="1"/>
  <c r="F92" i="1"/>
  <c r="W28" i="1" l="1"/>
  <c r="W547" i="1"/>
  <c r="W60" i="1"/>
  <c r="W664" i="1"/>
  <c r="W435" i="1"/>
  <c r="W738" i="1"/>
  <c r="W442" i="1"/>
  <c r="W783" i="1"/>
  <c r="W188" i="1"/>
  <c r="W415" i="1"/>
  <c r="W599" i="1"/>
  <c r="W770" i="1"/>
  <c r="W433" i="1"/>
  <c r="W114" i="1"/>
  <c r="W419" i="1"/>
  <c r="W443" i="1"/>
  <c r="W636" i="1"/>
  <c r="W730" i="1"/>
  <c r="W92" i="1"/>
  <c r="W147" i="1"/>
  <c r="W441" i="1"/>
  <c r="W418" i="1"/>
  <c r="W511" i="1"/>
  <c r="W649" i="1"/>
  <c r="W648" i="1"/>
  <c r="W809" i="1"/>
  <c r="W852" i="1"/>
  <c r="W66" i="1"/>
  <c r="X108" i="1"/>
  <c r="Y108" i="1" s="1"/>
  <c r="W163" i="1"/>
  <c r="W104" i="1"/>
  <c r="W437" i="1"/>
  <c r="W420" i="1"/>
  <c r="W606" i="1"/>
  <c r="W574" i="1"/>
  <c r="W598" i="1"/>
  <c r="W767" i="1"/>
  <c r="F13" i="1" l="1"/>
  <c r="F26" i="1"/>
  <c r="F48" i="1"/>
  <c r="F85" i="1"/>
  <c r="F127" i="1"/>
  <c r="F157" i="1"/>
  <c r="F185" i="1"/>
  <c r="F202" i="1"/>
  <c r="F209" i="1"/>
  <c r="F322" i="1"/>
  <c r="F338" i="1"/>
  <c r="F363" i="1"/>
  <c r="F394" i="1"/>
  <c r="F404" i="1"/>
  <c r="F422" i="1"/>
  <c r="F431" i="1"/>
  <c r="F440" i="1"/>
  <c r="F445" i="1"/>
  <c r="F451" i="1"/>
  <c r="F552" i="1"/>
  <c r="F586" i="1"/>
  <c r="F611" i="1"/>
  <c r="F629" i="1"/>
  <c r="F645" i="1"/>
  <c r="F663" i="1"/>
  <c r="F673" i="1"/>
  <c r="F683" i="1"/>
  <c r="F695" i="1"/>
  <c r="F700" i="1"/>
  <c r="F825" i="1"/>
  <c r="F829" i="1"/>
  <c r="F842" i="1"/>
  <c r="F850" i="1"/>
  <c r="F865" i="1"/>
  <c r="F889" i="1"/>
  <c r="F897" i="1"/>
  <c r="F903" i="1"/>
  <c r="F918" i="1"/>
  <c r="F925" i="1"/>
  <c r="U920" i="1"/>
  <c r="X920" i="1" s="1"/>
  <c r="Y920" i="1" s="1"/>
  <c r="U782" i="1"/>
  <c r="W782" i="1" s="1"/>
  <c r="U781" i="1"/>
  <c r="X781" i="1" s="1"/>
  <c r="Y781" i="1" s="1"/>
  <c r="U780" i="1"/>
  <c r="W780" i="1" s="1"/>
  <c r="U763" i="1"/>
  <c r="X763" i="1" s="1"/>
  <c r="Y763" i="1" s="1"/>
  <c r="U756" i="1"/>
  <c r="W756" i="1" s="1"/>
  <c r="U754" i="1"/>
  <c r="X754" i="1" s="1"/>
  <c r="Y754" i="1" s="1"/>
  <c r="U740" i="1"/>
  <c r="W740" i="1" s="1"/>
  <c r="U737" i="1"/>
  <c r="X737" i="1" s="1"/>
  <c r="Y737" i="1" s="1"/>
  <c r="U736" i="1"/>
  <c r="W736" i="1" s="1"/>
  <c r="U627" i="1"/>
  <c r="X627" i="1" s="1"/>
  <c r="Y627" i="1" s="1"/>
  <c r="U621" i="1"/>
  <c r="W621" i="1" s="1"/>
  <c r="U620" i="1"/>
  <c r="X620" i="1" s="1"/>
  <c r="Y620" i="1" s="1"/>
  <c r="U619" i="1"/>
  <c r="W619" i="1" s="1"/>
  <c r="U616" i="1"/>
  <c r="X616" i="1" s="1"/>
  <c r="Y616" i="1" s="1"/>
  <c r="U609" i="1"/>
  <c r="W609" i="1" s="1"/>
  <c r="U604" i="1"/>
  <c r="X604" i="1" s="1"/>
  <c r="Y604" i="1" s="1"/>
  <c r="U591" i="1"/>
  <c r="W591" i="1" s="1"/>
  <c r="U596" i="1"/>
  <c r="X596" i="1" s="1"/>
  <c r="Y596" i="1" s="1"/>
  <c r="U589" i="1"/>
  <c r="W589" i="1" s="1"/>
  <c r="U276" i="1"/>
  <c r="X276" i="1" s="1"/>
  <c r="Y276" i="1" s="1"/>
  <c r="U268" i="1"/>
  <c r="W268" i="1" s="1"/>
  <c r="U263" i="1"/>
  <c r="X263" i="1" s="1"/>
  <c r="Y263" i="1" s="1"/>
  <c r="U261" i="1"/>
  <c r="W261" i="1" s="1"/>
  <c r="U255" i="1"/>
  <c r="X255" i="1" s="1"/>
  <c r="Y255" i="1" s="1"/>
  <c r="U252" i="1"/>
  <c r="W252" i="1" s="1"/>
  <c r="U250" i="1"/>
  <c r="X250" i="1" s="1"/>
  <c r="Y250" i="1" s="1"/>
  <c r="U247" i="1"/>
  <c r="W247" i="1" s="1"/>
  <c r="U245" i="1"/>
  <c r="X245" i="1" s="1"/>
  <c r="Y245" i="1" s="1"/>
  <c r="U244" i="1"/>
  <c r="W244" i="1" s="1"/>
  <c r="U56" i="1"/>
  <c r="X56" i="1" s="1"/>
  <c r="Y56" i="1" s="1"/>
  <c r="U39" i="1"/>
  <c r="W39" i="1" s="1"/>
  <c r="U33" i="1"/>
  <c r="X33" i="1" s="1"/>
  <c r="Y33" i="1" s="1"/>
  <c r="U22" i="1"/>
  <c r="W22" i="1" s="1"/>
  <c r="U21" i="1"/>
  <c r="X21" i="1" s="1"/>
  <c r="Y21" i="1" s="1"/>
  <c r="U20" i="1"/>
  <c r="W20" i="1" s="1"/>
  <c r="U19" i="1"/>
  <c r="X19" i="1" s="1"/>
  <c r="Y19" i="1" s="1"/>
  <c r="U16" i="1"/>
  <c r="W16" i="1" s="1"/>
  <c r="U14" i="1"/>
  <c r="X14" i="1" s="1"/>
  <c r="Y14" i="1" s="1"/>
  <c r="U11" i="1"/>
  <c r="W11" i="1" s="1"/>
  <c r="X11" i="1" l="1"/>
  <c r="Y11" i="1" s="1"/>
  <c r="X16" i="1"/>
  <c r="Y16" i="1" s="1"/>
  <c r="X20" i="1"/>
  <c r="Y20" i="1" s="1"/>
  <c r="X22" i="1"/>
  <c r="Y22" i="1" s="1"/>
  <c r="X39" i="1"/>
  <c r="Y39" i="1" s="1"/>
  <c r="X244" i="1"/>
  <c r="Y244" i="1" s="1"/>
  <c r="X247" i="1"/>
  <c r="Y247" i="1" s="1"/>
  <c r="X252" i="1"/>
  <c r="Y252" i="1" s="1"/>
  <c r="X261" i="1"/>
  <c r="Y261" i="1" s="1"/>
  <c r="X268" i="1"/>
  <c r="Y268" i="1" s="1"/>
  <c r="X589" i="1"/>
  <c r="Y589" i="1" s="1"/>
  <c r="X591" i="1"/>
  <c r="Y591" i="1" s="1"/>
  <c r="X609" i="1"/>
  <c r="Y609" i="1" s="1"/>
  <c r="X619" i="1"/>
  <c r="Y619" i="1" s="1"/>
  <c r="X621" i="1"/>
  <c r="Y621" i="1" s="1"/>
  <c r="X736" i="1"/>
  <c r="Y736" i="1" s="1"/>
  <c r="X740" i="1"/>
  <c r="Y740" i="1" s="1"/>
  <c r="X756" i="1"/>
  <c r="Y756" i="1" s="1"/>
  <c r="X780" i="1"/>
  <c r="Y780" i="1" s="1"/>
  <c r="X782" i="1"/>
  <c r="Y782" i="1" s="1"/>
  <c r="W14" i="1"/>
  <c r="W19" i="1"/>
  <c r="W21" i="1"/>
  <c r="W33" i="1"/>
  <c r="W56" i="1"/>
  <c r="W245" i="1"/>
  <c r="W250" i="1"/>
  <c r="W255" i="1"/>
  <c r="W263" i="1"/>
  <c r="W276" i="1"/>
  <c r="W596" i="1"/>
  <c r="W604" i="1"/>
  <c r="W616" i="1"/>
  <c r="W620" i="1"/>
  <c r="W627" i="1"/>
  <c r="W737" i="1"/>
  <c r="W754" i="1"/>
  <c r="W763" i="1"/>
  <c r="W781" i="1"/>
  <c r="W920" i="1"/>
  <c r="T908" i="1" l="1"/>
  <c r="S908" i="1"/>
  <c r="L908" i="1"/>
  <c r="T893" i="1"/>
  <c r="S893" i="1"/>
  <c r="L893" i="1"/>
  <c r="T887" i="1"/>
  <c r="S887" i="1"/>
  <c r="L887" i="1"/>
  <c r="T885" i="1"/>
  <c r="S885" i="1"/>
  <c r="L885" i="1"/>
  <c r="T877" i="1"/>
  <c r="S877" i="1"/>
  <c r="L877" i="1"/>
  <c r="T862" i="1"/>
  <c r="S862" i="1"/>
  <c r="L862" i="1"/>
  <c r="T857" i="1"/>
  <c r="S857" i="1"/>
  <c r="L857" i="1"/>
  <c r="T823" i="1"/>
  <c r="S823" i="1"/>
  <c r="L823" i="1"/>
  <c r="T812" i="1"/>
  <c r="S812" i="1"/>
  <c r="U812" i="1" s="1"/>
  <c r="L812" i="1"/>
  <c r="T811" i="1"/>
  <c r="S811" i="1"/>
  <c r="L811" i="1"/>
  <c r="T656" i="1"/>
  <c r="S656" i="1"/>
  <c r="L656" i="1"/>
  <c r="T652" i="1"/>
  <c r="S652" i="1"/>
  <c r="L652" i="1"/>
  <c r="T631" i="1"/>
  <c r="S631" i="1"/>
  <c r="U631" i="1" s="1"/>
  <c r="X631" i="1" s="1"/>
  <c r="Y631" i="1" s="1"/>
  <c r="L631" i="1"/>
  <c r="T626" i="1"/>
  <c r="S626" i="1"/>
  <c r="L626" i="1"/>
  <c r="T615" i="1"/>
  <c r="S615" i="1"/>
  <c r="U615" i="1" s="1"/>
  <c r="L615" i="1"/>
  <c r="T605" i="1"/>
  <c r="S605" i="1"/>
  <c r="L605" i="1"/>
  <c r="T592" i="1"/>
  <c r="S592" i="1"/>
  <c r="L592" i="1"/>
  <c r="T588" i="1"/>
  <c r="S588" i="1"/>
  <c r="L588" i="1"/>
  <c r="T584" i="1"/>
  <c r="S584" i="1"/>
  <c r="U584" i="1" s="1"/>
  <c r="L584" i="1"/>
  <c r="T578" i="1"/>
  <c r="S578" i="1"/>
  <c r="L578" i="1"/>
  <c r="T430" i="1"/>
  <c r="S430" i="1"/>
  <c r="L430" i="1"/>
  <c r="T428" i="1"/>
  <c r="S428" i="1"/>
  <c r="L428" i="1"/>
  <c r="T426" i="1"/>
  <c r="S426" i="1"/>
  <c r="U426" i="1" s="1"/>
  <c r="L426" i="1"/>
  <c r="T425" i="1"/>
  <c r="S425" i="1"/>
  <c r="L425" i="1"/>
  <c r="T416" i="1"/>
  <c r="S416" i="1"/>
  <c r="L416" i="1"/>
  <c r="T410" i="1"/>
  <c r="S410" i="1"/>
  <c r="L410" i="1"/>
  <c r="T407" i="1"/>
  <c r="S407" i="1"/>
  <c r="L407" i="1"/>
  <c r="T395" i="1"/>
  <c r="S395" i="1"/>
  <c r="L395" i="1"/>
  <c r="T385" i="1"/>
  <c r="S385" i="1"/>
  <c r="L385" i="1"/>
  <c r="T362" i="1"/>
  <c r="S362" i="1"/>
  <c r="L362" i="1"/>
  <c r="F362" i="1"/>
  <c r="T170" i="1"/>
  <c r="S170" i="1"/>
  <c r="L170" i="1"/>
  <c r="F170" i="1"/>
  <c r="T169" i="1"/>
  <c r="S169" i="1"/>
  <c r="L169" i="1"/>
  <c r="F169" i="1"/>
  <c r="T167" i="1"/>
  <c r="S167" i="1"/>
  <c r="L167" i="1"/>
  <c r="F167" i="1"/>
  <c r="T148" i="1"/>
  <c r="S148" i="1"/>
  <c r="L148" i="1"/>
  <c r="F148" i="1"/>
  <c r="T140" i="1"/>
  <c r="S140" i="1"/>
  <c r="L140" i="1"/>
  <c r="F140" i="1"/>
  <c r="T137" i="1"/>
  <c r="S137" i="1"/>
  <c r="L137" i="1"/>
  <c r="F137" i="1"/>
  <c r="T112" i="1"/>
  <c r="S112" i="1"/>
  <c r="L112" i="1"/>
  <c r="F112" i="1"/>
  <c r="T102" i="1"/>
  <c r="S102" i="1"/>
  <c r="L102" i="1"/>
  <c r="F102" i="1"/>
  <c r="T99" i="1"/>
  <c r="S99" i="1"/>
  <c r="L99" i="1"/>
  <c r="F99" i="1"/>
  <c r="T76" i="1"/>
  <c r="S76" i="1"/>
  <c r="L76" i="1"/>
  <c r="F76" i="1"/>
  <c r="U395" i="1" l="1"/>
  <c r="U425" i="1"/>
  <c r="U887" i="1"/>
  <c r="X887" i="1" s="1"/>
  <c r="Y887" i="1" s="1"/>
  <c r="U430" i="1"/>
  <c r="W430" i="1" s="1"/>
  <c r="U811" i="1"/>
  <c r="X811" i="1" s="1"/>
  <c r="Y811" i="1" s="1"/>
  <c r="U862" i="1"/>
  <c r="X862" i="1" s="1"/>
  <c r="Y862" i="1" s="1"/>
  <c r="U428" i="1"/>
  <c r="W428" i="1" s="1"/>
  <c r="U592" i="1"/>
  <c r="W592" i="1" s="1"/>
  <c r="U877" i="1"/>
  <c r="X877" i="1" s="1"/>
  <c r="Y877" i="1" s="1"/>
  <c r="U908" i="1"/>
  <c r="W908" i="1" s="1"/>
  <c r="U385" i="1"/>
  <c r="X385" i="1" s="1"/>
  <c r="Y385" i="1" s="1"/>
  <c r="U416" i="1"/>
  <c r="X416" i="1" s="1"/>
  <c r="Y416" i="1" s="1"/>
  <c r="U578" i="1"/>
  <c r="W578" i="1" s="1"/>
  <c r="U652" i="1"/>
  <c r="W652" i="1" s="1"/>
  <c r="U656" i="1"/>
  <c r="X656" i="1" s="1"/>
  <c r="Y656" i="1" s="1"/>
  <c r="U857" i="1"/>
  <c r="X857" i="1" s="1"/>
  <c r="Y857" i="1" s="1"/>
  <c r="U893" i="1"/>
  <c r="X893" i="1" s="1"/>
  <c r="Y893" i="1" s="1"/>
  <c r="U588" i="1"/>
  <c r="X588" i="1" s="1"/>
  <c r="Y588" i="1" s="1"/>
  <c r="U76" i="1"/>
  <c r="X76" i="1" s="1"/>
  <c r="Y76" i="1" s="1"/>
  <c r="U99" i="1"/>
  <c r="X99" i="1" s="1"/>
  <c r="Y99" i="1" s="1"/>
  <c r="U102" i="1"/>
  <c r="X102" i="1" s="1"/>
  <c r="Y102" i="1" s="1"/>
  <c r="U112" i="1"/>
  <c r="W112" i="1" s="1"/>
  <c r="U137" i="1"/>
  <c r="W137" i="1" s="1"/>
  <c r="U140" i="1"/>
  <c r="X140" i="1" s="1"/>
  <c r="Y140" i="1" s="1"/>
  <c r="U148" i="1"/>
  <c r="X148" i="1" s="1"/>
  <c r="Y148" i="1" s="1"/>
  <c r="U167" i="1"/>
  <c r="X167" i="1" s="1"/>
  <c r="Y167" i="1" s="1"/>
  <c r="U169" i="1"/>
  <c r="X169" i="1" s="1"/>
  <c r="Y169" i="1" s="1"/>
  <c r="U170" i="1"/>
  <c r="X170" i="1" s="1"/>
  <c r="Y170" i="1" s="1"/>
  <c r="U362" i="1"/>
  <c r="X362" i="1" s="1"/>
  <c r="Y362" i="1" s="1"/>
  <c r="U626" i="1"/>
  <c r="X626" i="1" s="1"/>
  <c r="Y626" i="1" s="1"/>
  <c r="U823" i="1"/>
  <c r="W823" i="1" s="1"/>
  <c r="U407" i="1"/>
  <c r="W407" i="1" s="1"/>
  <c r="U410" i="1"/>
  <c r="X410" i="1" s="1"/>
  <c r="Y410" i="1" s="1"/>
  <c r="U605" i="1"/>
  <c r="X605" i="1" s="1"/>
  <c r="Y605" i="1" s="1"/>
  <c r="U885" i="1"/>
  <c r="X885" i="1" s="1"/>
  <c r="Y885" i="1" s="1"/>
  <c r="W426" i="1"/>
  <c r="X426" i="1"/>
  <c r="Y426" i="1" s="1"/>
  <c r="X425" i="1"/>
  <c r="Y425" i="1" s="1"/>
  <c r="W425" i="1"/>
  <c r="W140" i="1"/>
  <c r="W812" i="1"/>
  <c r="X812" i="1"/>
  <c r="Y812" i="1" s="1"/>
  <c r="X823" i="1"/>
  <c r="Y823" i="1" s="1"/>
  <c r="X395" i="1"/>
  <c r="Y395" i="1" s="1"/>
  <c r="W395" i="1"/>
  <c r="W656" i="1"/>
  <c r="W584" i="1"/>
  <c r="X584" i="1"/>
  <c r="Y584" i="1" s="1"/>
  <c r="W615" i="1"/>
  <c r="X615" i="1"/>
  <c r="Y615" i="1" s="1"/>
  <c r="W385" i="1"/>
  <c r="X428" i="1" l="1"/>
  <c r="Y428" i="1" s="1"/>
  <c r="W76" i="1"/>
  <c r="X137" i="1"/>
  <c r="Y137" i="1" s="1"/>
  <c r="W169" i="1"/>
  <c r="W167" i="1"/>
  <c r="X592" i="1"/>
  <c r="Y592" i="1" s="1"/>
  <c r="X407" i="1"/>
  <c r="Y407" i="1" s="1"/>
  <c r="X430" i="1"/>
  <c r="Y430" i="1" s="1"/>
  <c r="W416" i="1"/>
  <c r="X578" i="1"/>
  <c r="Y578" i="1" s="1"/>
  <c r="X112" i="1"/>
  <c r="Y112" i="1" s="1"/>
  <c r="W102" i="1"/>
  <c r="W148" i="1"/>
  <c r="W170" i="1"/>
  <c r="X908" i="1"/>
  <c r="Y908" i="1" s="1"/>
  <c r="W588" i="1"/>
  <c r="W605" i="1"/>
  <c r="X652" i="1"/>
  <c r="Y652" i="1" s="1"/>
  <c r="W362" i="1"/>
  <c r="W626" i="1"/>
  <c r="W410" i="1"/>
  <c r="W99" i="1"/>
  <c r="U924" i="1"/>
  <c r="X924" i="1" s="1"/>
  <c r="Y924" i="1" s="1"/>
  <c r="F924" i="1"/>
  <c r="U901" i="1"/>
  <c r="X901" i="1" s="1"/>
  <c r="Y901" i="1" s="1"/>
  <c r="F901" i="1"/>
  <c r="U855" i="1"/>
  <c r="W855" i="1" s="1"/>
  <c r="F855" i="1"/>
  <c r="U820" i="1"/>
  <c r="X820" i="1" s="1"/>
  <c r="Y820" i="1" s="1"/>
  <c r="F820" i="1"/>
  <c r="U771" i="1"/>
  <c r="X771" i="1" s="1"/>
  <c r="Y771" i="1" s="1"/>
  <c r="F771" i="1"/>
  <c r="U766" i="1"/>
  <c r="W766" i="1" s="1"/>
  <c r="F766" i="1"/>
  <c r="U751" i="1"/>
  <c r="W751" i="1" s="1"/>
  <c r="F751" i="1"/>
  <c r="U749" i="1"/>
  <c r="X749" i="1" s="1"/>
  <c r="Y749" i="1" s="1"/>
  <c r="F749" i="1"/>
  <c r="U744" i="1"/>
  <c r="X744" i="1" s="1"/>
  <c r="Y744" i="1" s="1"/>
  <c r="F744" i="1"/>
  <c r="U725" i="1"/>
  <c r="X725" i="1" s="1"/>
  <c r="Y725" i="1" s="1"/>
  <c r="F725" i="1"/>
  <c r="U707" i="1"/>
  <c r="W707" i="1" s="1"/>
  <c r="F707" i="1"/>
  <c r="U697" i="1"/>
  <c r="X697" i="1" s="1"/>
  <c r="Y697" i="1" s="1"/>
  <c r="F697" i="1"/>
  <c r="U654" i="1"/>
  <c r="X654" i="1" s="1"/>
  <c r="Y654" i="1" s="1"/>
  <c r="F654" i="1"/>
  <c r="U642" i="1"/>
  <c r="X642" i="1" s="1"/>
  <c r="Y642" i="1" s="1"/>
  <c r="F642" i="1"/>
  <c r="U603" i="1"/>
  <c r="W603" i="1" s="1"/>
  <c r="F603" i="1"/>
  <c r="U600" i="1"/>
  <c r="X600" i="1" s="1"/>
  <c r="Y600" i="1" s="1"/>
  <c r="F600" i="1"/>
  <c r="U568" i="1"/>
  <c r="X568" i="1" s="1"/>
  <c r="Y568" i="1" s="1"/>
  <c r="F568" i="1"/>
  <c r="U529" i="1"/>
  <c r="X529" i="1" s="1"/>
  <c r="Y529" i="1" s="1"/>
  <c r="F529" i="1"/>
  <c r="U505" i="1"/>
  <c r="X505" i="1" s="1"/>
  <c r="Y505" i="1" s="1"/>
  <c r="F505" i="1"/>
  <c r="U502" i="1"/>
  <c r="X502" i="1" s="1"/>
  <c r="Y502" i="1" s="1"/>
  <c r="F502" i="1"/>
  <c r="U473" i="1"/>
  <c r="X473" i="1" s="1"/>
  <c r="Y473" i="1" s="1"/>
  <c r="F473" i="1"/>
  <c r="U377" i="1"/>
  <c r="X377" i="1" s="1"/>
  <c r="Y377" i="1" s="1"/>
  <c r="F377" i="1"/>
  <c r="U370" i="1"/>
  <c r="X370" i="1" s="1"/>
  <c r="Y370" i="1" s="1"/>
  <c r="F370" i="1"/>
  <c r="U369" i="1"/>
  <c r="X369" i="1" s="1"/>
  <c r="Y369" i="1" s="1"/>
  <c r="F369" i="1"/>
  <c r="U351" i="1"/>
  <c r="X351" i="1" s="1"/>
  <c r="Y351" i="1" s="1"/>
  <c r="F351" i="1"/>
  <c r="U347" i="1"/>
  <c r="X347" i="1" s="1"/>
  <c r="Y347" i="1" s="1"/>
  <c r="F347" i="1"/>
  <c r="U337" i="1"/>
  <c r="W337" i="1" s="1"/>
  <c r="F337" i="1"/>
  <c r="U333" i="1"/>
  <c r="X333" i="1" s="1"/>
  <c r="Y333" i="1" s="1"/>
  <c r="F333" i="1"/>
  <c r="U318" i="1"/>
  <c r="X318" i="1" s="1"/>
  <c r="Y318" i="1" s="1"/>
  <c r="F318" i="1"/>
  <c r="U279" i="1"/>
  <c r="X279" i="1" s="1"/>
  <c r="Y279" i="1" s="1"/>
  <c r="F279" i="1"/>
  <c r="U234" i="1"/>
  <c r="X234" i="1" s="1"/>
  <c r="Y234" i="1" s="1"/>
  <c r="F234" i="1"/>
  <c r="U208" i="1"/>
  <c r="W208" i="1" s="1"/>
  <c r="F208" i="1"/>
  <c r="U198" i="1"/>
  <c r="X198" i="1" s="1"/>
  <c r="Y198" i="1" s="1"/>
  <c r="F198" i="1"/>
  <c r="U187" i="1"/>
  <c r="X187" i="1" s="1"/>
  <c r="Y187" i="1" s="1"/>
  <c r="F187" i="1"/>
  <c r="U176" i="1"/>
  <c r="W176" i="1" s="1"/>
  <c r="F176" i="1"/>
  <c r="U173" i="1"/>
  <c r="W173" i="1" s="1"/>
  <c r="F173" i="1"/>
  <c r="U133" i="1"/>
  <c r="X133" i="1" s="1"/>
  <c r="Y133" i="1" s="1"/>
  <c r="F133" i="1"/>
  <c r="U119" i="1"/>
  <c r="X119" i="1" s="1"/>
  <c r="Y119" i="1" s="1"/>
  <c r="F119" i="1"/>
  <c r="U110" i="1"/>
  <c r="X110" i="1" s="1"/>
  <c r="Y110" i="1" s="1"/>
  <c r="F110" i="1"/>
  <c r="U87" i="1"/>
  <c r="W87" i="1" s="1"/>
  <c r="F87" i="1"/>
  <c r="X208" i="1" l="1"/>
  <c r="Y208" i="1" s="1"/>
  <c r="X176" i="1"/>
  <c r="Y176" i="1" s="1"/>
  <c r="W347" i="1"/>
  <c r="X766" i="1"/>
  <c r="Y766" i="1" s="1"/>
  <c r="W187" i="1"/>
  <c r="W234" i="1"/>
  <c r="W279" i="1"/>
  <c r="X337" i="1"/>
  <c r="Y337" i="1" s="1"/>
  <c r="W725" i="1"/>
  <c r="X751" i="1"/>
  <c r="Y751" i="1" s="1"/>
  <c r="W642" i="1"/>
  <c r="X707" i="1"/>
  <c r="Y707" i="1" s="1"/>
  <c r="X87" i="1"/>
  <c r="Y87" i="1" s="1"/>
  <c r="W110" i="1"/>
  <c r="W119" i="1"/>
  <c r="W370" i="1"/>
  <c r="W377" i="1"/>
  <c r="W505" i="1"/>
  <c r="W529" i="1"/>
  <c r="X603" i="1"/>
  <c r="Y603" i="1" s="1"/>
  <c r="W901" i="1"/>
  <c r="X173" i="1"/>
  <c r="Y173" i="1" s="1"/>
  <c r="X855" i="1"/>
  <c r="Y855" i="1" s="1"/>
  <c r="W198" i="1"/>
  <c r="W318" i="1"/>
  <c r="W351" i="1"/>
  <c r="W473" i="1"/>
  <c r="W568" i="1"/>
  <c r="W654" i="1"/>
  <c r="W744" i="1"/>
  <c r="W771" i="1"/>
  <c r="W924" i="1"/>
  <c r="W133" i="1"/>
  <c r="W333" i="1"/>
  <c r="W369" i="1"/>
  <c r="W502" i="1"/>
  <c r="W600" i="1"/>
  <c r="W697" i="1"/>
  <c r="W749" i="1"/>
  <c r="W820" i="1"/>
  <c r="U663" i="1" l="1"/>
  <c r="F10" i="1" l="1"/>
  <c r="U13" i="1" l="1"/>
  <c r="U26" i="1"/>
  <c r="W26" i="1" s="1"/>
  <c r="U48" i="1"/>
  <c r="X48" i="1" s="1"/>
  <c r="U85" i="1"/>
  <c r="X85" i="1" s="1"/>
  <c r="U127" i="1"/>
  <c r="X127" i="1" s="1"/>
  <c r="Y127" i="1" s="1"/>
  <c r="U157" i="1"/>
  <c r="X157" i="1" s="1"/>
  <c r="Y157" i="1" s="1"/>
  <c r="U185" i="1"/>
  <c r="X185" i="1" s="1"/>
  <c r="Y185" i="1" s="1"/>
  <c r="U202" i="1"/>
  <c r="X202" i="1" s="1"/>
  <c r="Y202" i="1" s="1"/>
  <c r="U209" i="1"/>
  <c r="X209" i="1" s="1"/>
  <c r="Y209" i="1" s="1"/>
  <c r="U322" i="1"/>
  <c r="X322" i="1" s="1"/>
  <c r="Y322" i="1" s="1"/>
  <c r="U338" i="1"/>
  <c r="X338" i="1" s="1"/>
  <c r="Y338" i="1" s="1"/>
  <c r="U363" i="1"/>
  <c r="X363" i="1" s="1"/>
  <c r="Y363" i="1" s="1"/>
  <c r="U394" i="1"/>
  <c r="X394" i="1" s="1"/>
  <c r="Y394" i="1" s="1"/>
  <c r="U404" i="1"/>
  <c r="W404" i="1" s="1"/>
  <c r="U422" i="1"/>
  <c r="X422" i="1" s="1"/>
  <c r="Y422" i="1" s="1"/>
  <c r="U431" i="1"/>
  <c r="X431" i="1" s="1"/>
  <c r="Y431" i="1" s="1"/>
  <c r="U440" i="1"/>
  <c r="X440" i="1" s="1"/>
  <c r="Y440" i="1" s="1"/>
  <c r="U445" i="1"/>
  <c r="W445" i="1" s="1"/>
  <c r="U451" i="1"/>
  <c r="X451" i="1" s="1"/>
  <c r="Y451" i="1" s="1"/>
  <c r="U552" i="1"/>
  <c r="X552" i="1" s="1"/>
  <c r="Y552" i="1" s="1"/>
  <c r="U586" i="1"/>
  <c r="X586" i="1" s="1"/>
  <c r="Y586" i="1" s="1"/>
  <c r="U611" i="1"/>
  <c r="X611" i="1" s="1"/>
  <c r="Y611" i="1" s="1"/>
  <c r="U629" i="1"/>
  <c r="X629" i="1" s="1"/>
  <c r="Y629" i="1" s="1"/>
  <c r="U645" i="1"/>
  <c r="X645" i="1" s="1"/>
  <c r="Y645" i="1" s="1"/>
  <c r="X663" i="1"/>
  <c r="Y663" i="1" s="1"/>
  <c r="U673" i="1"/>
  <c r="X673" i="1" s="1"/>
  <c r="Y673" i="1" s="1"/>
  <c r="U683" i="1"/>
  <c r="X683" i="1" s="1"/>
  <c r="Y683" i="1" s="1"/>
  <c r="U695" i="1"/>
  <c r="X695" i="1" s="1"/>
  <c r="Y695" i="1" s="1"/>
  <c r="U700" i="1"/>
  <c r="X700" i="1" s="1"/>
  <c r="Y700" i="1" s="1"/>
  <c r="U825" i="1"/>
  <c r="W825" i="1" s="1"/>
  <c r="U829" i="1"/>
  <c r="X829" i="1" s="1"/>
  <c r="Y829" i="1" s="1"/>
  <c r="U842" i="1"/>
  <c r="X842" i="1" s="1"/>
  <c r="Y842" i="1" s="1"/>
  <c r="U850" i="1"/>
  <c r="X850" i="1" s="1"/>
  <c r="Y850" i="1" s="1"/>
  <c r="U865" i="1"/>
  <c r="W865" i="1" s="1"/>
  <c r="U889" i="1"/>
  <c r="X889" i="1" s="1"/>
  <c r="Y889" i="1" s="1"/>
  <c r="U897" i="1"/>
  <c r="X897" i="1" s="1"/>
  <c r="Y897" i="1" s="1"/>
  <c r="U903" i="1"/>
  <c r="X903" i="1" s="1"/>
  <c r="Y903" i="1" s="1"/>
  <c r="U918" i="1"/>
  <c r="X918" i="1" s="1"/>
  <c r="Y918" i="1" s="1"/>
  <c r="U925" i="1"/>
  <c r="X925" i="1" s="1"/>
  <c r="Y925" i="1" s="1"/>
  <c r="W673" i="1" l="1"/>
  <c r="W322" i="1"/>
  <c r="X865" i="1"/>
  <c r="Y865" i="1" s="1"/>
  <c r="X445" i="1"/>
  <c r="Y445" i="1" s="1"/>
  <c r="W918" i="1"/>
  <c r="W611" i="1"/>
  <c r="W157" i="1"/>
  <c r="X825" i="1"/>
  <c r="Y825" i="1" s="1"/>
  <c r="X404" i="1"/>
  <c r="Y404" i="1" s="1"/>
  <c r="W903" i="1"/>
  <c r="W850" i="1"/>
  <c r="W700" i="1"/>
  <c r="W663" i="1"/>
  <c r="W586" i="1"/>
  <c r="W440" i="1"/>
  <c r="W394" i="1"/>
  <c r="W209" i="1"/>
  <c r="W127" i="1"/>
  <c r="W897" i="1"/>
  <c r="W842" i="1"/>
  <c r="W695" i="1"/>
  <c r="W645" i="1"/>
  <c r="W552" i="1"/>
  <c r="W431" i="1"/>
  <c r="W363" i="1"/>
  <c r="W202" i="1"/>
  <c r="W85" i="1"/>
  <c r="W889" i="1"/>
  <c r="W829" i="1"/>
  <c r="W683" i="1"/>
  <c r="W629" i="1"/>
  <c r="W451" i="1"/>
  <c r="W422" i="1"/>
  <c r="W338" i="1"/>
  <c r="W185" i="1"/>
  <c r="W48" i="1"/>
  <c r="U10" i="1" l="1"/>
  <c r="W10" i="1" s="1"/>
  <c r="X26" i="1"/>
  <c r="Y26" i="1" s="1"/>
  <c r="W13" i="1"/>
  <c r="W925" i="1"/>
  <c r="X10" i="1" l="1"/>
  <c r="Y10" i="1" s="1"/>
  <c r="Y48" i="1"/>
  <c r="X13" i="1"/>
  <c r="Y13" i="1" s="1"/>
  <c r="Y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Ramune</author>
  </authors>
  <commentList>
    <comment ref="I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 xml:space="preserve">Nurodykite:
</t>
        </r>
        <r>
          <rPr>
            <sz val="9"/>
            <color indexed="81"/>
            <rFont val="Tahoma"/>
            <family val="2"/>
            <charset val="186"/>
          </rPr>
          <t>Pilnai renovuotas
Dalinai renovuotas
Nerenovuotas
Nėra duomenų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<sst xmlns="http://schemas.openxmlformats.org/spreadsheetml/2006/main" count="3819" uniqueCount="1059">
  <si>
    <t>Adresas</t>
  </si>
  <si>
    <t>Butų sk.</t>
  </si>
  <si>
    <t>Statybos metai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</si>
  <si>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</si>
  <si>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</si>
  <si>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</si>
  <si>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</si>
  <si>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</si>
  <si>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</si>
  <si>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</si>
  <si>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</si>
  <si>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</si>
  <si>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</si>
  <si>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</si>
  <si>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vnt.</t>
  </si>
  <si>
    <t>metai</t>
  </si>
  <si>
    <t>MWh</t>
  </si>
  <si>
    <t>m²</t>
  </si>
  <si>
    <t>MWh/m²/mėn</t>
  </si>
  <si>
    <t>Eur/MWh</t>
  </si>
  <si>
    <t>Eur/m²/mėn</t>
  </si>
  <si>
    <t>kWh/mėn</t>
  </si>
  <si>
    <t>Eur/mėn</t>
  </si>
  <si>
    <t>Įmonė</t>
  </si>
  <si>
    <t>Pilnai renovuotas</t>
  </si>
  <si>
    <t>Nerenovuotas</t>
  </si>
  <si>
    <t>Dalinai renovuotas</t>
  </si>
  <si>
    <t>Miestas</t>
  </si>
  <si>
    <t>Dieno-laipsniai</t>
  </si>
  <si>
    <t xml:space="preserve">Butų ir kitų patalpų šildymui </t>
  </si>
  <si>
    <t>Su nepaskirstytu karštu vandeniu</t>
  </si>
  <si>
    <t>Bendrosioms reikmėms</t>
  </si>
  <si>
    <t xml:space="preserve">Vidutinė lauko oro temperatūra 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</si>
  <si>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</si>
  <si>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Namo renovacijos tipas</t>
  </si>
  <si>
    <t>Suvartotas šilumos kiekis pastate:</t>
  </si>
  <si>
    <t>Pastatų grupės kategorija pagal šilumos suvartojimą</t>
  </si>
  <si>
    <t>Šilumos suvartojimo ir mokėjimų už šilumą analizė Lietuvos miestų daugiabučiuose gyvenamuosiuose namuose  (2018 m. sausio mėn)</t>
  </si>
  <si>
    <t>AB "Klaipėdos energija"</t>
  </si>
  <si>
    <t>Klaipėda</t>
  </si>
  <si>
    <t>Kepėjų g. 5</t>
  </si>
  <si>
    <t>S.Daukanto g. 28</t>
  </si>
  <si>
    <t>Viršutinė g. 12</t>
  </si>
  <si>
    <t>Turgaus g. 25</t>
  </si>
  <si>
    <t>Sportininkų g. 14</t>
  </si>
  <si>
    <t>S.Daukanto g. 27</t>
  </si>
  <si>
    <t>Jurginų g. 21</t>
  </si>
  <si>
    <t>Kalvos g. 7</t>
  </si>
  <si>
    <t>Jūros g. 25</t>
  </si>
  <si>
    <t>H. Manto g. 1</t>
  </si>
  <si>
    <t>H.Manto g. 43</t>
  </si>
  <si>
    <t>Kauno g. 19</t>
  </si>
  <si>
    <t>Naikupės g. 17</t>
  </si>
  <si>
    <t>Vyturio g. 1</t>
  </si>
  <si>
    <t>Kretingos g. 53</t>
  </si>
  <si>
    <t>Sausio 15-osios g. 6A</t>
  </si>
  <si>
    <t>Nauja statyba</t>
  </si>
  <si>
    <t>Dargūnų g. 14</t>
  </si>
  <si>
    <t>Kretingos g. 46</t>
  </si>
  <si>
    <t>I. Kanto g. 36</t>
  </si>
  <si>
    <t>Žolynų g. 73</t>
  </si>
  <si>
    <t>Panevėžio g. 25E, 2k.</t>
  </si>
  <si>
    <t>Tilžės g. 32</t>
  </si>
  <si>
    <t>Varpų g. 4a</t>
  </si>
  <si>
    <t>J.Zauerveino g. 16a</t>
  </si>
  <si>
    <t xml:space="preserve">Birutės g. 22a, EF k. </t>
  </si>
  <si>
    <t>Vingio g. 15</t>
  </si>
  <si>
    <t>Gedminų g. 18</t>
  </si>
  <si>
    <t>Naikupės g. 8a</t>
  </si>
  <si>
    <t>Vyturio g. 13</t>
  </si>
  <si>
    <t>Naujojo sodo g. 1C</t>
  </si>
  <si>
    <t>Vyturio g. 9</t>
  </si>
  <si>
    <t>Liepojojs g. 24</t>
  </si>
  <si>
    <t>Danės g. 21</t>
  </si>
  <si>
    <t>Mokyklos g. 17</t>
  </si>
  <si>
    <t>S.Šimkaus g. 14</t>
  </si>
  <si>
    <t>Minijos g. 141</t>
  </si>
  <si>
    <t>I.Kanto g. 11</t>
  </si>
  <si>
    <t>S.Daukanto g. 41</t>
  </si>
  <si>
    <t>Priestočio g. 14</t>
  </si>
  <si>
    <t>Švyturio g. 18</t>
  </si>
  <si>
    <t>M.Mironaitės g. 18</t>
  </si>
  <si>
    <t>Sviliškių g. 8</t>
  </si>
  <si>
    <t>Žaliųjų ežerų g. 9  (renov.)</t>
  </si>
  <si>
    <t>2016, nėra info</t>
  </si>
  <si>
    <t>V.Pietario g. 7</t>
  </si>
  <si>
    <t>Pavilnionių g. 31</t>
  </si>
  <si>
    <t>Žirmūnų g. 3 (renov.)</t>
  </si>
  <si>
    <t>2006, nėra info</t>
  </si>
  <si>
    <t>Bajorų kelias 3</t>
  </si>
  <si>
    <t>Žirmūnų g. 30C</t>
  </si>
  <si>
    <t>2008, nėra info</t>
  </si>
  <si>
    <t>Pavilnionių g. 33</t>
  </si>
  <si>
    <t>S.Žukausko g. 27</t>
  </si>
  <si>
    <t>Peteliškių g. 10 (renov.)</t>
  </si>
  <si>
    <t>iki 1992</t>
  </si>
  <si>
    <t>Žirmūnų g. 131 (renov.)</t>
  </si>
  <si>
    <t>2010, nėra info</t>
  </si>
  <si>
    <t>M.Marcinkevičiaus g. 31, 33, 35</t>
  </si>
  <si>
    <t>J.Galvydžio g. 11A</t>
  </si>
  <si>
    <t>Blindžių g. 7</t>
  </si>
  <si>
    <t>M.Marcinkevičiaus g. 37, Baltupio g. 175</t>
  </si>
  <si>
    <t>Tolminkiemio g. 31</t>
  </si>
  <si>
    <t>J.Franko g. 8</t>
  </si>
  <si>
    <t>J.Kubiliaus g. 4</t>
  </si>
  <si>
    <t>Taikos g. 134, 136</t>
  </si>
  <si>
    <t>Kovo 11-osios g. 55</t>
  </si>
  <si>
    <t>Šviesos g 11 (bt. 41-60)</t>
  </si>
  <si>
    <t>S.Stanevičiaus g. 7 (bt. 1-40)</t>
  </si>
  <si>
    <t>Žirmūnų g. 126 (renov.)</t>
  </si>
  <si>
    <t>2009, nėra info</t>
  </si>
  <si>
    <t>Žirmūnų g. 128 (renov.)</t>
  </si>
  <si>
    <t>Tolminkiemio g. 14</t>
  </si>
  <si>
    <t>Taikos g. 25, 27</t>
  </si>
  <si>
    <t>Šviesos g 14 (bt. 81-100)</t>
  </si>
  <si>
    <t>Kapsų g. 38</t>
  </si>
  <si>
    <t>Musninkų g. 7</t>
  </si>
  <si>
    <t>Smėlio g. 11</t>
  </si>
  <si>
    <t>Gedvydžių g. 29 (bt. 1-36)</t>
  </si>
  <si>
    <t>Taikos g. 241, 243, 245</t>
  </si>
  <si>
    <t>Antakalnio g. 118</t>
  </si>
  <si>
    <t>Žemynos g. 25</t>
  </si>
  <si>
    <t>Žemynos g. 35</t>
  </si>
  <si>
    <t>Gedvydžių g. 20</t>
  </si>
  <si>
    <t>Šviesos g 4 (bt. 81-100)</t>
  </si>
  <si>
    <t>Taikos g. 105</t>
  </si>
  <si>
    <t>Gabijos g. 81 (bt. 1-36)</t>
  </si>
  <si>
    <t>Kanklių g. 10B</t>
  </si>
  <si>
    <t>Didlaukio g. 22, 24</t>
  </si>
  <si>
    <t>Gelvonų g. 57</t>
  </si>
  <si>
    <t>Naugarduko g. 56</t>
  </si>
  <si>
    <t>Parko g. 4</t>
  </si>
  <si>
    <t>Šaltkalvių g. 66</t>
  </si>
  <si>
    <t>Parko g. 6</t>
  </si>
  <si>
    <t>V.Grybo g. 30</t>
  </si>
  <si>
    <t>Vykinto g. 8</t>
  </si>
  <si>
    <t>Lentvario g. 1</t>
  </si>
  <si>
    <t>Žygio g. 4</t>
  </si>
  <si>
    <t>K.Vanagėlio g. 9</t>
  </si>
  <si>
    <t>S.Skapo g. 6, 8</t>
  </si>
  <si>
    <t>Radvilėnų  5</t>
  </si>
  <si>
    <t>Karaliaus Mindaugo 7</t>
  </si>
  <si>
    <t>Krėvės 82B</t>
  </si>
  <si>
    <t xml:space="preserve">Archyvo 48 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</si>
  <si>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</si>
  <si>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</si>
  <si>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</si>
  <si>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</si>
  <si>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</si>
  <si>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</si>
  <si>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</si>
  <si>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</si>
  <si>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 xml:space="preserve">Škirpos K. g. 15 (renov.)*** </t>
  </si>
  <si>
    <t>Lukšio P. 4 (renov.)***</t>
  </si>
  <si>
    <t>Sąjungos a. 7 (renov.)***</t>
  </si>
  <si>
    <t>Sąjungos a. 10 (renov.)</t>
  </si>
  <si>
    <t>Vievio 54 (renov.)</t>
  </si>
  <si>
    <t>Krėvės 61 (renov.)</t>
  </si>
  <si>
    <t>Masiulio T. 1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</si>
  <si>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</si>
  <si>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</si>
  <si>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</si>
  <si>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</si>
  <si>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</si>
  <si>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</si>
  <si>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</si>
  <si>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</si>
  <si>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</si>
  <si>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</si>
  <si>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</si>
  <si>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</si>
  <si>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</si>
  <si>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78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</si>
  <si>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</si>
  <si>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</si>
  <si>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</si>
  <si>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</si>
  <si>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</si>
  <si>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</si>
  <si>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</si>
  <si>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AB ,,Kauno energija"</t>
  </si>
  <si>
    <t>Kaunas</t>
  </si>
  <si>
    <t>AB ,,Šiaulių energija"</t>
  </si>
  <si>
    <t>Šiauliai</t>
  </si>
  <si>
    <t>Dainų g. 40A, Šiauliai</t>
  </si>
  <si>
    <t>K. Korsako g. 41, Šiauliai</t>
  </si>
  <si>
    <t>Klevų g. 13, Šiauliai</t>
  </si>
  <si>
    <t>Kviečių g. 56, Šiauliai</t>
  </si>
  <si>
    <t>Miglovaros g. 25, Šiauliai</t>
  </si>
  <si>
    <t>P. Cvirkos g. 63, Šiauliai</t>
  </si>
  <si>
    <t>Vytauto g. 154, Šiauliai</t>
  </si>
  <si>
    <t>Kelmės g. 1A, Šiauliai</t>
  </si>
  <si>
    <t>M. Valančiaus g. 2, Šiauliai</t>
  </si>
  <si>
    <t>Kviečių g. 22, Šiauliai</t>
  </si>
  <si>
    <t>Gegužių g. 73, Šiauliai</t>
  </si>
  <si>
    <t>Ežero g. 23, Šiauliai</t>
  </si>
  <si>
    <t>Draugystės pr. 3, Šiauliai</t>
  </si>
  <si>
    <t>Ežero g. 5, Šiauliai</t>
  </si>
  <si>
    <t>Ežero g. 9, Šiauliai</t>
  </si>
  <si>
    <t>Gytarių g. 16, Šiauliai</t>
  </si>
  <si>
    <t>Grinkevičiaus g. 6, Šiauliai</t>
  </si>
  <si>
    <t>Ežero g. 7, Šiauliai</t>
  </si>
  <si>
    <t>Vytauto g. 70, Šiauliai</t>
  </si>
  <si>
    <t>Draugystės pr. 13, Šiauliai</t>
  </si>
  <si>
    <t>Energetikų g. 12, Šiauliai</t>
  </si>
  <si>
    <t>Vytauto g. 83, Šiauliai</t>
  </si>
  <si>
    <t>Dainavos takas 3B, Šiauliai</t>
  </si>
  <si>
    <t>Draugystės pr. 12, Šiauliai</t>
  </si>
  <si>
    <t>Draugystės pr. 10, Šiauliai</t>
  </si>
  <si>
    <t>P. Cvirkos g. 75, Šiauliai</t>
  </si>
  <si>
    <t>Kauno g. 22A, Šiauliai</t>
  </si>
  <si>
    <t>Varpo g. 53, Šiauliai</t>
  </si>
  <si>
    <t>Draugystės pr. 3A, Šiauliai</t>
  </si>
  <si>
    <t>Draugystės pr. 15, Šiauliai</t>
  </si>
  <si>
    <t>Energetikų g. 9, Šiauliai</t>
  </si>
  <si>
    <t>A. Mickevičiaus g. 38, Šiauliai</t>
  </si>
  <si>
    <t>A. Mickevičiaus g. 36, Šiauliai</t>
  </si>
  <si>
    <t>P. Cvirkos g. 75A, Šiauliai</t>
  </si>
  <si>
    <t>Rasos g. 1, Ginkūnų k., Šiaulių r.</t>
  </si>
  <si>
    <t>Ežero g. 14, Šiauliai</t>
  </si>
  <si>
    <t>Energetikų g. 11, Šiauliai</t>
  </si>
  <si>
    <t>Ežero g. 29, Šiauliai</t>
  </si>
  <si>
    <t>P. Višinskio g. 37, Šiauliai</t>
  </si>
  <si>
    <t>Ežero g. 15, Šiauliai</t>
  </si>
  <si>
    <t>AB"Panevėžio energija"</t>
  </si>
  <si>
    <t>Pasvalys</t>
  </si>
  <si>
    <t>Gėlių g. 3</t>
  </si>
  <si>
    <t xml:space="preserve">iki 1992 </t>
  </si>
  <si>
    <t>Panevėžys</t>
  </si>
  <si>
    <t>Klaipėdos g. 99 K2</t>
  </si>
  <si>
    <t>Klaipėdos g. 99 K1</t>
  </si>
  <si>
    <t>Kniaudiškių g. 54</t>
  </si>
  <si>
    <t>Klaipėdos g. 99 K3</t>
  </si>
  <si>
    <t>Kranto g. 47</t>
  </si>
  <si>
    <t>Molainių g. 8</t>
  </si>
  <si>
    <t>Kranto g. 37</t>
  </si>
  <si>
    <t>Pušaloto g. 76</t>
  </si>
  <si>
    <t>A. Jakšto g. 10</t>
  </si>
  <si>
    <t>Margirio g. 9</t>
  </si>
  <si>
    <t>Margirio g. 18</t>
  </si>
  <si>
    <t>Kėdainiai</t>
  </si>
  <si>
    <t>Žemaitės g. 32</t>
  </si>
  <si>
    <t>Rasos g. 6</t>
  </si>
  <si>
    <t>Rokiškis</t>
  </si>
  <si>
    <t>Jaunystės g. 11</t>
  </si>
  <si>
    <t>Taikos g. 18</t>
  </si>
  <si>
    <t>A. Kanapinsko g. 8</t>
  </si>
  <si>
    <t>Liaudies g. 11</t>
  </si>
  <si>
    <t>J. Basanavičiaus g. 102</t>
  </si>
  <si>
    <t>Liepų al. 13</t>
  </si>
  <si>
    <t>Vilties g. 22</t>
  </si>
  <si>
    <t>Liepų al. 15A</t>
  </si>
  <si>
    <t>P. Širvio g. 5</t>
  </si>
  <si>
    <t>Ramygalos g. 67</t>
  </si>
  <si>
    <t>Švyturio g. 9</t>
  </si>
  <si>
    <t>Vilties g. 47</t>
  </si>
  <si>
    <t>Vilniaus g. 20</t>
  </si>
  <si>
    <t>Kupiškis</t>
  </si>
  <si>
    <t>Technikos g. 7</t>
  </si>
  <si>
    <t>Smėlynės g. 73</t>
  </si>
  <si>
    <t>Marijonų g. 29</t>
  </si>
  <si>
    <t>Seinų g. 17</t>
  </si>
  <si>
    <t>A. Smetonos g. 5A</t>
  </si>
  <si>
    <t>Zarasai</t>
  </si>
  <si>
    <t>Vytauto skg. 12</t>
  </si>
  <si>
    <t>Vytauto g. 36</t>
  </si>
  <si>
    <t>Žagienės g. 4</t>
  </si>
  <si>
    <t>Švyturio g. 19</t>
  </si>
  <si>
    <t>Marijonų g. 43</t>
  </si>
  <si>
    <t>A. Jakšto g. 8</t>
  </si>
  <si>
    <t>S. Kerbedžio g. 24</t>
  </si>
  <si>
    <t>Nevėžio g. 24</t>
  </si>
  <si>
    <t>UAB "Utenos šilumos tinklai"</t>
  </si>
  <si>
    <t>Utena</t>
  </si>
  <si>
    <t>Taikos g. 26, Utena</t>
  </si>
  <si>
    <t>renovuotas</t>
  </si>
  <si>
    <t>Vaižganto g. 14, Utena</t>
  </si>
  <si>
    <t>Aušros g. 94, Utena</t>
  </si>
  <si>
    <t>Taikos g. 20, Utena</t>
  </si>
  <si>
    <t>Taikos g. 22, Utena</t>
  </si>
  <si>
    <t>Taikos g. 28, Utena</t>
  </si>
  <si>
    <t>J. Basanavičiaus g. 100, Utena</t>
  </si>
  <si>
    <t>Taikos g. 11, Utena</t>
  </si>
  <si>
    <t>Aušros g. 69 Ik., Utena</t>
  </si>
  <si>
    <t>Maironio g. 13, Utena</t>
  </si>
  <si>
    <t>Aukštakalnio g. 116, Utena</t>
  </si>
  <si>
    <t>nerenovuotas</t>
  </si>
  <si>
    <t>Krašuonos g. 17, Utena</t>
  </si>
  <si>
    <t>Aukštakalnio g. 114, Utena</t>
  </si>
  <si>
    <t>Aukštakalnio g. 64, Utena</t>
  </si>
  <si>
    <t xml:space="preserve">Aukštakalnio g. 14, 16 Utena </t>
  </si>
  <si>
    <t>Aukštakalnio g. 90, Utena</t>
  </si>
  <si>
    <t>V.Kudirkos g. 34, Utena</t>
  </si>
  <si>
    <t>Krašuonos g. 3, Utena</t>
  </si>
  <si>
    <t>Aukštaičių g. 11, Utena</t>
  </si>
  <si>
    <t>Aukštakalnio 112, Utena</t>
  </si>
  <si>
    <t>Užpalių g. 78, Utena</t>
  </si>
  <si>
    <t>Taikos g. 88, Utena</t>
  </si>
  <si>
    <t>Aušros g. 67 II k., Utena</t>
  </si>
  <si>
    <t>Užpalių g. 68, Utena</t>
  </si>
  <si>
    <t>Kauno g. 16, Utena</t>
  </si>
  <si>
    <t>J. Basanavičiaus g. 102, Utena</t>
  </si>
  <si>
    <t>Užpalių g. 84, Utena</t>
  </si>
  <si>
    <t>Aušros g. 60, Utena</t>
  </si>
  <si>
    <t>Aušros g. 75, Utena</t>
  </si>
  <si>
    <t>Taikos g. 27, Utena</t>
  </si>
  <si>
    <t>J. Basanavičiaus g. 67, Utena</t>
  </si>
  <si>
    <t>Utenio a. 10, Utena</t>
  </si>
  <si>
    <t>A.Baranausko g. 17, Utena</t>
  </si>
  <si>
    <t>Bažnyčios g. 4, Utena</t>
  </si>
  <si>
    <t>Kauno g. 27, Utena</t>
  </si>
  <si>
    <t>K.Donelaičio g. 12, Utena</t>
  </si>
  <si>
    <t>Kęstučio g. 9, Utena</t>
  </si>
  <si>
    <t>Užpalių g. 88, Utena</t>
  </si>
  <si>
    <t>J. Basanavičiaus g. 110, Utena</t>
  </si>
  <si>
    <t>Tauragnų g. 4, Utena</t>
  </si>
  <si>
    <t>UAB "Mažeikių šilumos tinklai"</t>
  </si>
  <si>
    <t>Mažeikiai</t>
  </si>
  <si>
    <t>GAMYKLOS 19</t>
  </si>
  <si>
    <t>VENTOS 45</t>
  </si>
  <si>
    <t>ŽEMAITIJOS 19</t>
  </si>
  <si>
    <t>Sodų g.10-ojo NSB</t>
  </si>
  <si>
    <t>NAFTININKŲ 12</t>
  </si>
  <si>
    <t>P.VILEIŠIO 4</t>
  </si>
  <si>
    <t>LAISVĖS 224</t>
  </si>
  <si>
    <t>NAFTININKŲ 14</t>
  </si>
  <si>
    <t>Gamyklos g. 31-ojo NSB</t>
  </si>
  <si>
    <t>ŽEMAITIJOS 15</t>
  </si>
  <si>
    <t>Gamyklos g.15-ojo NSB</t>
  </si>
  <si>
    <t>ŽEMAITIJOS 3</t>
  </si>
  <si>
    <t>GAMYKLOS 25</t>
  </si>
  <si>
    <t>ŽEMAITIJOS 41</t>
  </si>
  <si>
    <t>MINDAUGO 13</t>
  </si>
  <si>
    <t>NAFTININKŲ 22</t>
  </si>
  <si>
    <t>GAMYKLOS 3</t>
  </si>
  <si>
    <t>NAFTININKŲ 34</t>
  </si>
  <si>
    <t>NAFTININKŲ 16</t>
  </si>
  <si>
    <t>LAISVĖS 226</t>
  </si>
  <si>
    <t>ŽEMAITIJOS 18</t>
  </si>
  <si>
    <t>VENTOS 14</t>
  </si>
  <si>
    <t>J.TUMO-VAIŽGANTO 10</t>
  </si>
  <si>
    <t>PAVENČIŲ 41</t>
  </si>
  <si>
    <t>Pavasario g.25-ojo NSB</t>
  </si>
  <si>
    <t>M.DAUKŠOS 30</t>
  </si>
  <si>
    <t>SODŲ SKERSGATVIS 10</t>
  </si>
  <si>
    <t>Bažnyčios 17 Viekšniai</t>
  </si>
  <si>
    <t>SODŲ 13</t>
  </si>
  <si>
    <t>VENTOS 33</t>
  </si>
  <si>
    <t>Tilto 15 Viekšniai</t>
  </si>
  <si>
    <t>S.Daukanto 4 Viekšniai</t>
  </si>
  <si>
    <t>Bažnyčios 11 Viekšniai</t>
  </si>
  <si>
    <t>MINDAUGO 20</t>
  </si>
  <si>
    <t>S.Daukanto 6 Viekšniai</t>
  </si>
  <si>
    <t>Mažeikių 6 Viekšniai</t>
  </si>
  <si>
    <t>SODŲ 11</t>
  </si>
  <si>
    <t>S.Daukanto 8 Viekšniai</t>
  </si>
  <si>
    <t>Bažnyčios 13 Viekšniai</t>
  </si>
  <si>
    <t>Tirkšlių 7 Viekšniai</t>
  </si>
  <si>
    <t>UAB Akmenės energija</t>
  </si>
  <si>
    <t>Akmenė</t>
  </si>
  <si>
    <t>Stadiono 5 Akmenė</t>
  </si>
  <si>
    <t>pilnai renovuotas</t>
  </si>
  <si>
    <t>iki 1991</t>
  </si>
  <si>
    <t>Stadiono19 Akmenė</t>
  </si>
  <si>
    <t>Stadiono 13 Akmenė</t>
  </si>
  <si>
    <t>Laižuvos 10 Akmenė</t>
  </si>
  <si>
    <t>Stadiono 11 Akmenė</t>
  </si>
  <si>
    <t>Venta</t>
  </si>
  <si>
    <t>Žemaičių 45 Venta</t>
  </si>
  <si>
    <t>Sodo 7 Akmenė</t>
  </si>
  <si>
    <t>Ventos 44 Venta</t>
  </si>
  <si>
    <t>V.Kudirkos 15 Naujoji Akmenė</t>
  </si>
  <si>
    <t>Respublikos 9 Naujoji Akmenė</t>
  </si>
  <si>
    <t>Žemaičių 31 Venta</t>
  </si>
  <si>
    <t>Respublikos 3 Naujoji Akmenė</t>
  </si>
  <si>
    <t>Respublikos 2 Naujoji Akmenė</t>
  </si>
  <si>
    <t>Respublikos 7 Naujoji Akmenė</t>
  </si>
  <si>
    <t>Žalgirio 5 Naujoji Akmenė</t>
  </si>
  <si>
    <t>Vytauto 4 Naujoji Akmenė</t>
  </si>
  <si>
    <t>Daukanto 5 Akmenė</t>
  </si>
  <si>
    <t>Daukanto 8 Akmenė</t>
  </si>
  <si>
    <t>Žalgirio 3 Naujoji Akmenė</t>
  </si>
  <si>
    <t>Ventos 6 Venta</t>
  </si>
  <si>
    <t>Jodelės 1 Naujoji Akmenė</t>
  </si>
  <si>
    <t>Ventos 14 Venta</t>
  </si>
  <si>
    <t>Naujoji Akmenė</t>
  </si>
  <si>
    <t>AB "Vilniaus šilumos tinklai"</t>
  </si>
  <si>
    <t>Vilnius</t>
  </si>
  <si>
    <t>UAB"Anykščių šiluma"</t>
  </si>
  <si>
    <t>Anykščių miestas</t>
  </si>
  <si>
    <t>Žiburio g. 13</t>
  </si>
  <si>
    <t>Žiburio g. 5</t>
  </si>
  <si>
    <t>Liudiškių g. 31 a.</t>
  </si>
  <si>
    <t>Ramybės g. 5</t>
  </si>
  <si>
    <t>Ramybės g. 9</t>
  </si>
  <si>
    <t>Liudiškių g. 23</t>
  </si>
  <si>
    <t>Liudiškių g. 31b</t>
  </si>
  <si>
    <t>Liudiškių g. 31c</t>
  </si>
  <si>
    <t>Ažupiečių g. 6</t>
  </si>
  <si>
    <t>Vienuolio g. 7</t>
  </si>
  <si>
    <t>Vienuolio g. 9</t>
  </si>
  <si>
    <t>Vienuolio g. 15</t>
  </si>
  <si>
    <t>Statybininkų g. 19</t>
  </si>
  <si>
    <t>Kudirkos g. 6</t>
  </si>
  <si>
    <t>Kudirkos g. 4</t>
  </si>
  <si>
    <t>Šviesos g. 4</t>
  </si>
  <si>
    <t>Biliūno g. 25</t>
  </si>
  <si>
    <t>Vairuotojų g. 5</t>
  </si>
  <si>
    <t>Žiburio g. 11</t>
  </si>
  <si>
    <t>Biliūno g. 10</t>
  </si>
  <si>
    <t>Biliūno g. 6</t>
  </si>
  <si>
    <t>Biliūno g. 8</t>
  </si>
  <si>
    <t>Ramybės g. 3</t>
  </si>
  <si>
    <t>Statybininkų g. 7</t>
  </si>
  <si>
    <t>Statybininkų g. 6</t>
  </si>
  <si>
    <t>Statybininkų g. 9</t>
  </si>
  <si>
    <t>Šviesos g. 11</t>
  </si>
  <si>
    <t>Šviesos g. 8</t>
  </si>
  <si>
    <t>Šviesos g. 9</t>
  </si>
  <si>
    <t>Valaukio g. 6</t>
  </si>
  <si>
    <t>Paupio g. 4</t>
  </si>
  <si>
    <t>Mindaugo g. 19</t>
  </si>
  <si>
    <t>Biliūno g. 30</t>
  </si>
  <si>
    <t>Vilniaus g. 39a</t>
  </si>
  <si>
    <t>Uab ''Litesko" filialas "Biržų šiluma"</t>
  </si>
  <si>
    <t>Biržai</t>
  </si>
  <si>
    <t>Gimnazijos 9</t>
  </si>
  <si>
    <t>Respublikos 56</t>
  </si>
  <si>
    <t>Respublikos 58</t>
  </si>
  <si>
    <t>Rotušės 5</t>
  </si>
  <si>
    <t>Vilniaus 39 a</t>
  </si>
  <si>
    <t>Vilniaus 92</t>
  </si>
  <si>
    <t>Vytauto 33 b</t>
  </si>
  <si>
    <t>Vytauto 36</t>
  </si>
  <si>
    <t>Vytauto 51</t>
  </si>
  <si>
    <t xml:space="preserve">Vytauto 60 </t>
  </si>
  <si>
    <t>Gimnazijos 1</t>
  </si>
  <si>
    <t>Rotušės 23</t>
  </si>
  <si>
    <t>Vėjo 11 a</t>
  </si>
  <si>
    <t>Vėjo 11 b</t>
  </si>
  <si>
    <t>Vėjo 9 b</t>
  </si>
  <si>
    <t>Vilniaus 111</t>
  </si>
  <si>
    <t>Vilniaus 111a</t>
  </si>
  <si>
    <t>Vilniaus 77 a</t>
  </si>
  <si>
    <t>Vytauto 39 b</t>
  </si>
  <si>
    <t>Vytauto 65</t>
  </si>
  <si>
    <t>Janonio a. 7</t>
  </si>
  <si>
    <t>Karaimų 5</t>
  </si>
  <si>
    <t>Rotušės 26</t>
  </si>
  <si>
    <t>Vėjo 9 c</t>
  </si>
  <si>
    <t>Vilniaus 12</t>
  </si>
  <si>
    <t>Vilniaus 99 a</t>
  </si>
  <si>
    <t>Vytauto 15</t>
  </si>
  <si>
    <t>Vytauto 17</t>
  </si>
  <si>
    <t>Vytauto 19</t>
  </si>
  <si>
    <t>Vytauto 43</t>
  </si>
  <si>
    <t>Basanaviciaus 18</t>
  </si>
  <si>
    <t>Kęstučio 4</t>
  </si>
  <si>
    <t>Kilučių 11</t>
  </si>
  <si>
    <t>Rinkuškiai 20</t>
  </si>
  <si>
    <t>Rotušės 24 b</t>
  </si>
  <si>
    <t>Vytauto 13</t>
  </si>
  <si>
    <t xml:space="preserve">Vytauto 14a </t>
  </si>
  <si>
    <t>UAB "Elektrėnų komunalinis ūkis"</t>
  </si>
  <si>
    <t>Elektrėnai</t>
  </si>
  <si>
    <t>Pergalės 9b</t>
  </si>
  <si>
    <t>Saulės 13</t>
  </si>
  <si>
    <t>Pilnai renuovuotas</t>
  </si>
  <si>
    <t>Saulės 15</t>
  </si>
  <si>
    <t>Dalinai renuovuotas</t>
  </si>
  <si>
    <t>Saulės 17</t>
  </si>
  <si>
    <t>Trakų 11</t>
  </si>
  <si>
    <t>Trakų 18</t>
  </si>
  <si>
    <t>Trakų 2</t>
  </si>
  <si>
    <t>Trakų 25</t>
  </si>
  <si>
    <t>Trakų 27</t>
  </si>
  <si>
    <t>Trakų 29</t>
  </si>
  <si>
    <t>Draugystės 14</t>
  </si>
  <si>
    <t>Nerenuovotas</t>
  </si>
  <si>
    <t>Draugystės 16</t>
  </si>
  <si>
    <t>Pergalės 13</t>
  </si>
  <si>
    <t>Pergalės 21</t>
  </si>
  <si>
    <t>Pergalės 27</t>
  </si>
  <si>
    <t>Saulės 18</t>
  </si>
  <si>
    <t>Sodų 1</t>
  </si>
  <si>
    <t>Saulės 20</t>
  </si>
  <si>
    <t>Pergalės 7</t>
  </si>
  <si>
    <t>Pergalės 55</t>
  </si>
  <si>
    <t>Draugystės 17</t>
  </si>
  <si>
    <t>Draugystės 25</t>
  </si>
  <si>
    <t>Pergalės 17</t>
  </si>
  <si>
    <t>Pergalės 19</t>
  </si>
  <si>
    <t>Pergalės 53</t>
  </si>
  <si>
    <t>Rungos 2</t>
  </si>
  <si>
    <t>Saulės 1</t>
  </si>
  <si>
    <t>Saulės 11</t>
  </si>
  <si>
    <t>Saulės 14</t>
  </si>
  <si>
    <t>Saulės 21</t>
  </si>
  <si>
    <t>UAB Ignalinos šilumos tinklai</t>
  </si>
  <si>
    <t>Ignalina</t>
  </si>
  <si>
    <t>Aukštaičių g. 48, Ignalina</t>
  </si>
  <si>
    <t xml:space="preserve">Ateities g. 29, Ignalina </t>
  </si>
  <si>
    <t>Atgimimo g. 19, Ignalina</t>
  </si>
  <si>
    <t>Vasario 16-osios g. 46, Ignalina</t>
  </si>
  <si>
    <t>Atgimimo g. 32, Ignalina</t>
  </si>
  <si>
    <t>Smėlio g. 28, Ignalina</t>
  </si>
  <si>
    <t>Aukštaičių g. 32, Ignalina</t>
  </si>
  <si>
    <t>Aukštaičių g. 46, Ignalina</t>
  </si>
  <si>
    <t>Aukštaičių g. 44, Ignalina</t>
  </si>
  <si>
    <t>Aukštaičių g. 31, Ignalina</t>
  </si>
  <si>
    <t xml:space="preserve">Melioratorių g. 4, Vidiškių k., Ignalinos r. </t>
  </si>
  <si>
    <t xml:space="preserve">Sodų g. 4, Vidiškių k., Ignalinos r. </t>
  </si>
  <si>
    <t>AB „Jonavos šilumos tinklai“</t>
  </si>
  <si>
    <t>Jonava</t>
  </si>
  <si>
    <t>KOSMONAUTŲ  48</t>
  </si>
  <si>
    <t>KOSMONAUTŲ   9</t>
  </si>
  <si>
    <t>J.RALIO  12</t>
  </si>
  <si>
    <t>PARKO   5</t>
  </si>
  <si>
    <t>BIRUTĖS   6</t>
  </si>
  <si>
    <t>KOSMONAUTŲ   4</t>
  </si>
  <si>
    <t>KOSMONAUTŲ  18</t>
  </si>
  <si>
    <t>KLAIPĖDOS   5</t>
  </si>
  <si>
    <t>CHEMIKŲ  72</t>
  </si>
  <si>
    <t>PANERIŲ  19</t>
  </si>
  <si>
    <t>CHEMIKŲ 112</t>
  </si>
  <si>
    <t>SODŲ  50A</t>
  </si>
  <si>
    <t>ŽALIOJI   8</t>
  </si>
  <si>
    <t>KOSMONAUTŲ  22</t>
  </si>
  <si>
    <t>LIETAVOS  17</t>
  </si>
  <si>
    <t>ŽEMAITĖS  14</t>
  </si>
  <si>
    <t>KOSMONAUTŲ  26</t>
  </si>
  <si>
    <t>CHEMIKŲ  19</t>
  </si>
  <si>
    <t>KOSMONAUTŲ  12</t>
  </si>
  <si>
    <t>A.KULVIEČIO  23</t>
  </si>
  <si>
    <t>VASARIO 16-OSIOS  18</t>
  </si>
  <si>
    <t>ŽEMAITĖS   7</t>
  </si>
  <si>
    <t>P.VAIČIŪNO  12</t>
  </si>
  <si>
    <t>VARNUTĖS   3A</t>
  </si>
  <si>
    <t>RUKLIO   3</t>
  </si>
  <si>
    <t>CHEMIKŲ  70</t>
  </si>
  <si>
    <t>GELEŽINKELIO   2</t>
  </si>
  <si>
    <t>CHEMIKŲ  84</t>
  </si>
  <si>
    <t>LIETAVOS  37</t>
  </si>
  <si>
    <t>A.KULVIEČIO   3</t>
  </si>
  <si>
    <t>ŽEMAITĖS  18</t>
  </si>
  <si>
    <t>ŽEMAITĖS  20</t>
  </si>
  <si>
    <t>MOKYKLOS  10</t>
  </si>
  <si>
    <t>GIRELĖS   1</t>
  </si>
  <si>
    <t>MIŠKININKŲ  13</t>
  </si>
  <si>
    <t>KAUNO  44</t>
  </si>
  <si>
    <t>KAUNO  68</t>
  </si>
  <si>
    <t>RUKLIO   7</t>
  </si>
  <si>
    <t>MIŠKININKŲ  11</t>
  </si>
  <si>
    <t>Mackevičiaus   23</t>
  </si>
  <si>
    <t>J.Janonio   14</t>
  </si>
  <si>
    <t>Mackevičiaus   31</t>
  </si>
  <si>
    <t>Vadeikio   3</t>
  </si>
  <si>
    <t>Mackevičiaus   27</t>
  </si>
  <si>
    <t>J.Janonio   32</t>
  </si>
  <si>
    <t>Kooperacijos   28</t>
  </si>
  <si>
    <t>Vilties   18</t>
  </si>
  <si>
    <t>J.Janonio   17</t>
  </si>
  <si>
    <t>Žemaitės   45</t>
  </si>
  <si>
    <t>Maironio   5A</t>
  </si>
  <si>
    <t>Vilties   14</t>
  </si>
  <si>
    <t>UAB Litesko filialas "Marijampolės šiluma"</t>
  </si>
  <si>
    <t>Marijampolė</t>
  </si>
  <si>
    <t>Draugystės 20</t>
  </si>
  <si>
    <t>dalinai renovuotas</t>
  </si>
  <si>
    <t>Parko 6B</t>
  </si>
  <si>
    <t>R.Juknevičiaus 110</t>
  </si>
  <si>
    <t>Vilkaviškio 72</t>
  </si>
  <si>
    <t>P.Cvirkos 3</t>
  </si>
  <si>
    <t>Panausupio 14</t>
  </si>
  <si>
    <t>Jaunimo 5</t>
  </si>
  <si>
    <t>Parko 6C</t>
  </si>
  <si>
    <t>Kauno 60</t>
  </si>
  <si>
    <t>Vytenio 31C</t>
  </si>
  <si>
    <t>Jaunimo 9</t>
  </si>
  <si>
    <t>Parko 6</t>
  </si>
  <si>
    <t>R.Juknevičiaus 12</t>
  </si>
  <si>
    <t>Panausupio 10</t>
  </si>
  <si>
    <t>R.Juknevičiaus 16</t>
  </si>
  <si>
    <t>R.Juknevičiaus 14</t>
  </si>
  <si>
    <t>Kokolos 9</t>
  </si>
  <si>
    <t>Jaunimo 11</t>
  </si>
  <si>
    <t>Vytauto 85</t>
  </si>
  <si>
    <t>Lietuvininkų 7</t>
  </si>
  <si>
    <t>Kauno 18</t>
  </si>
  <si>
    <t>Žiedo 10A</t>
  </si>
  <si>
    <t>P.Butlerienės 11</t>
  </si>
  <si>
    <t>Aušros 49</t>
  </si>
  <si>
    <t>Kauno 37</t>
  </si>
  <si>
    <t>Dvarkelio 7</t>
  </si>
  <si>
    <t>Gedimino 1</t>
  </si>
  <si>
    <t>Lietuvininkų 4</t>
  </si>
  <si>
    <t>Vingio 1</t>
  </si>
  <si>
    <t>Mokyklos 9</t>
  </si>
  <si>
    <t>Aušros 42A</t>
  </si>
  <si>
    <t>Vingio 3</t>
  </si>
  <si>
    <t>Vytauto, 22</t>
  </si>
  <si>
    <t>Žiedo 7</t>
  </si>
  <si>
    <t>Kauno 20</t>
  </si>
  <si>
    <t>Kauno 142</t>
  </si>
  <si>
    <t>P.Butlerienės sk. 5</t>
  </si>
  <si>
    <t>A.Civinsko 25</t>
  </si>
  <si>
    <t>Vytauto 27a</t>
  </si>
  <si>
    <t>UAB "Litesko" filialas "Kelmės šiluma"</t>
  </si>
  <si>
    <t>Kelmė</t>
  </si>
  <si>
    <t>UAB „Pakruojo šiluma“</t>
  </si>
  <si>
    <t>Pakruojis</t>
  </si>
  <si>
    <t xml:space="preserve">Kruojos 4            </t>
  </si>
  <si>
    <t>P.Mašioto 55</t>
  </si>
  <si>
    <t>V.Didžiojo 70</t>
  </si>
  <si>
    <t>P.Mašioto 49</t>
  </si>
  <si>
    <t xml:space="preserve">P.Mašioto 37                  </t>
  </si>
  <si>
    <t>P.Mašioto 63</t>
  </si>
  <si>
    <t>V.Didžiojo 78</t>
  </si>
  <si>
    <t xml:space="preserve">Kruojos 6                 </t>
  </si>
  <si>
    <t xml:space="preserve">P. Mašioto 57                     </t>
  </si>
  <si>
    <t xml:space="preserve">Pergalės g. 4                            </t>
  </si>
  <si>
    <t>P.Mašioto 61</t>
  </si>
  <si>
    <t>Mindaugo -6b</t>
  </si>
  <si>
    <t>iki 1993</t>
  </si>
  <si>
    <t>Mindaugo -6a</t>
  </si>
  <si>
    <t xml:space="preserve">Vytauto Didžiojo g. 72             </t>
  </si>
  <si>
    <t xml:space="preserve">Mažoji - 3                  </t>
  </si>
  <si>
    <t>Saulėtekio 50</t>
  </si>
  <si>
    <t>P.Mašioto 39</t>
  </si>
  <si>
    <t xml:space="preserve">Pergalės 14                      </t>
  </si>
  <si>
    <t xml:space="preserve">P.Mašioto 53                       </t>
  </si>
  <si>
    <t>P.Mašioto 67</t>
  </si>
  <si>
    <t xml:space="preserve">Taikos g. 18               </t>
  </si>
  <si>
    <t>V.Didžiojo 35</t>
  </si>
  <si>
    <t>Mindaugo 2c</t>
  </si>
  <si>
    <t>Vasario 16-osios 19</t>
  </si>
  <si>
    <t>Ušinsko 31a</t>
  </si>
  <si>
    <t xml:space="preserve">Taikos 24                </t>
  </si>
  <si>
    <t xml:space="preserve">Skvero 6                                            </t>
  </si>
  <si>
    <t>L.Giros 8</t>
  </si>
  <si>
    <t>Basanavičiaus 2a</t>
  </si>
  <si>
    <t>Vilniaus 34</t>
  </si>
  <si>
    <t xml:space="preserve">Taikos 24A                </t>
  </si>
  <si>
    <t>Vilniaus 32</t>
  </si>
  <si>
    <t>Vilniaus 28</t>
  </si>
  <si>
    <t>Vasario 16-osios 13</t>
  </si>
  <si>
    <t xml:space="preserve">Vilniaus 33                 </t>
  </si>
  <si>
    <t>Linkuva Joniškėlio 2</t>
  </si>
  <si>
    <t xml:space="preserve">Mažoji - 1                  </t>
  </si>
  <si>
    <t>Kęstučio 8</t>
  </si>
  <si>
    <t>V.Didžiojo 27</t>
  </si>
  <si>
    <t>Ušinsko 22</t>
  </si>
  <si>
    <t>UAB „Plungės šilumos tinklai“</t>
  </si>
  <si>
    <t>Plungė</t>
  </si>
  <si>
    <t>I. Končiaus g. 7</t>
  </si>
  <si>
    <t>I. Končiaus g. 7A</t>
  </si>
  <si>
    <t xml:space="preserve">A. Vaišvilos g. 9 </t>
  </si>
  <si>
    <t xml:space="preserve">A. Vaišvilos g. 19 </t>
  </si>
  <si>
    <t xml:space="preserve">A. Vaišvilos g. 21 </t>
  </si>
  <si>
    <t>A. Vaišvilos g. 23</t>
  </si>
  <si>
    <t xml:space="preserve">A. Vaišvilos g. 25 </t>
  </si>
  <si>
    <t>A. Vaišvilos g. 31</t>
  </si>
  <si>
    <t xml:space="preserve">Žemaičių g. 13  </t>
  </si>
  <si>
    <t xml:space="preserve">A. Jucio g. 30 </t>
  </si>
  <si>
    <t xml:space="preserve">V. Mačernio g. 10 </t>
  </si>
  <si>
    <t xml:space="preserve">A. Jucio g. 12 </t>
  </si>
  <si>
    <t>V. Mačernio g. 6</t>
  </si>
  <si>
    <t>J. Tumo-Vaižganto g. 96</t>
  </si>
  <si>
    <t>A. Jucio skg. 2</t>
  </si>
  <si>
    <t>A. Jucio g. 45</t>
  </si>
  <si>
    <t>A. Jucio g. 53</t>
  </si>
  <si>
    <t>Gandingos g. 14</t>
  </si>
  <si>
    <t>Gandingos g. 16</t>
  </si>
  <si>
    <t>V. Mačernio g. 53</t>
  </si>
  <si>
    <t>Mendeno skg. 4</t>
  </si>
  <si>
    <t>Mendeno skg. 6</t>
  </si>
  <si>
    <t>V. Mačernio g. 51</t>
  </si>
  <si>
    <t>V. Mačernio g. 45</t>
  </si>
  <si>
    <t>A. Jucio g. 10</t>
  </si>
  <si>
    <t>V. Mačernio g. 27</t>
  </si>
  <si>
    <t>V. Mačernio g. 47</t>
  </si>
  <si>
    <t>A. Jucio skg. 1</t>
  </si>
  <si>
    <t>Gandingos g. 10</t>
  </si>
  <si>
    <t>Gandingos g. 12</t>
  </si>
  <si>
    <t>A. Vaišvilos g. 3</t>
  </si>
  <si>
    <t>I. Končiaus g. 8</t>
  </si>
  <si>
    <t>Vėjo 12</t>
  </si>
  <si>
    <t>Lentpjūvės g. 6</t>
  </si>
  <si>
    <t>Stoties g. 10</t>
  </si>
  <si>
    <t>Dariaus ir Girėno g. 33</t>
  </si>
  <si>
    <t>Dariaus ir Girėno g. 35</t>
  </si>
  <si>
    <t>Dariaus ir Girėno g. 51</t>
  </si>
  <si>
    <t>S. Nėries g. 4</t>
  </si>
  <si>
    <t>Stoties g. 12</t>
  </si>
  <si>
    <t>Stoties g.8</t>
  </si>
  <si>
    <t>UAB „Raseinių šilumos tinklai"</t>
  </si>
  <si>
    <t>Raseiniai</t>
  </si>
  <si>
    <t>Ateities 19</t>
  </si>
  <si>
    <t>Naujos statybos</t>
  </si>
  <si>
    <t xml:space="preserve">Pieninės 7 </t>
  </si>
  <si>
    <t xml:space="preserve">Partizanų 14B </t>
  </si>
  <si>
    <t xml:space="preserve">V. Kudirkos 3 </t>
  </si>
  <si>
    <t xml:space="preserve">V. Kudirkos 9 </t>
  </si>
  <si>
    <t xml:space="preserve">V. Kudirkos 11 </t>
  </si>
  <si>
    <t xml:space="preserve">Vaižganto 1 </t>
  </si>
  <si>
    <t xml:space="preserve">Gamyklos 2 </t>
  </si>
  <si>
    <t>Dubysos 3</t>
  </si>
  <si>
    <t>Dubysos 1</t>
  </si>
  <si>
    <t>Renovuojamas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</si>
  <si>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</si>
  <si>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</si>
  <si>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</si>
  <si>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</si>
  <si>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</si>
  <si>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</si>
  <si>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Pieninės 5</t>
  </si>
  <si>
    <t>Vytauto Didžiojo 39</t>
  </si>
  <si>
    <t>Dominikonų 4</t>
  </si>
  <si>
    <t>Dariaus ir Girėno 26</t>
  </si>
  <si>
    <t>iki1960</t>
  </si>
  <si>
    <t>Vytauto Didžiojo 3</t>
  </si>
  <si>
    <t>Jaunimo 12</t>
  </si>
  <si>
    <t>UAB ,,Šakių šilumos tinklai"</t>
  </si>
  <si>
    <t xml:space="preserve">Šakiai </t>
  </si>
  <si>
    <t>Vytauto g. 21</t>
  </si>
  <si>
    <t>Renovuotas</t>
  </si>
  <si>
    <t>Bažnyčios g. 11</t>
  </si>
  <si>
    <t>V. Kudirkos g. 102</t>
  </si>
  <si>
    <t>V. Kudirkos g. 102B</t>
  </si>
  <si>
    <t>Šaulių g. 18</t>
  </si>
  <si>
    <t>V. Kudirkos g. 70</t>
  </si>
  <si>
    <t>Kęstučio g. 21</t>
  </si>
  <si>
    <t>V. Kudirkos g. 80</t>
  </si>
  <si>
    <t>V. Kudirkos g. 82 B</t>
  </si>
  <si>
    <t>S. Banaičio g. 3</t>
  </si>
  <si>
    <t>V. Kudirkos g. 92</t>
  </si>
  <si>
    <t>S. Banaičio g. 12</t>
  </si>
  <si>
    <t>J. Basanavičiaus g. 4</t>
  </si>
  <si>
    <t>Draugystės takas 4</t>
  </si>
  <si>
    <t>Jaunystės takas 6</t>
  </si>
  <si>
    <t>Bažnyčios g. 3</t>
  </si>
  <si>
    <t>Vytauto g. 19</t>
  </si>
  <si>
    <t>Vytauto g. 10</t>
  </si>
  <si>
    <t>V. Kudirkos g. 37</t>
  </si>
  <si>
    <t>V. Kudirkos g. 53</t>
  </si>
  <si>
    <t>Vytauto g. 4</t>
  </si>
  <si>
    <t>Šaulių g. 8</t>
  </si>
  <si>
    <t>Vasario 16-osios g. 9</t>
  </si>
  <si>
    <t>Jaunystės takas 5</t>
  </si>
  <si>
    <t>V. Kudirkos g. 86</t>
  </si>
  <si>
    <t>V. Kudirkos g. 47</t>
  </si>
  <si>
    <t>Nepriklausomybės g. 3</t>
  </si>
  <si>
    <t>Vytauto g. 3</t>
  </si>
  <si>
    <t>Kęstučio g. 6</t>
  </si>
  <si>
    <t>V. Kudirkos g. 57</t>
  </si>
  <si>
    <t>Šaulių g. 10</t>
  </si>
  <si>
    <t>Vytauto g. 6</t>
  </si>
  <si>
    <t>V. Kudirkos g. 108</t>
  </si>
  <si>
    <t>Šaulių g. 12</t>
  </si>
  <si>
    <t>A. Mickevičiaus g.1</t>
  </si>
  <si>
    <t>A. Mickevičiaus g.7</t>
  </si>
  <si>
    <t>A. Mickevičiaus g.15</t>
  </si>
  <si>
    <t>A. Mickevičiaus g. 16</t>
  </si>
  <si>
    <t>Vutayto g.38</t>
  </si>
  <si>
    <t>A. Mickevičiaus g.1A</t>
  </si>
  <si>
    <t>Vilniaus 26B</t>
  </si>
  <si>
    <t>Vilniaus 26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</si>
  <si>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</si>
  <si>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</si>
  <si>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</si>
  <si>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</si>
  <si>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</si>
  <si>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</si>
  <si>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</si>
  <si>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</si>
  <si>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</si>
  <si>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A. Mickevičiaus g.5</t>
  </si>
  <si>
    <t>Vilniaus g.13</t>
  </si>
  <si>
    <t>Vilniaus g.15A</t>
  </si>
  <si>
    <t>A. Mickevičiaus g.4</t>
  </si>
  <si>
    <t>Šalčios g.7</t>
  </si>
  <si>
    <t>Šalčios g.14</t>
  </si>
  <si>
    <t>Vytauto g.29</t>
  </si>
  <si>
    <t>Vilniaus g.25</t>
  </si>
  <si>
    <t>Mokyklos g.25</t>
  </si>
  <si>
    <t>Mokyklos g.23</t>
  </si>
  <si>
    <t>Šalčios skg.8</t>
  </si>
  <si>
    <t>Mokyklos g.27</t>
  </si>
  <si>
    <t>Vilniaus g.9</t>
  </si>
  <si>
    <t>UAB " Šalčininkų šilumos tinklai"</t>
  </si>
  <si>
    <t>Šalčininkai</t>
  </si>
  <si>
    <t>UAB "Trakų energija"</t>
  </si>
  <si>
    <t>Trakai</t>
  </si>
  <si>
    <t>Senkelio g. 5, Trakai</t>
  </si>
  <si>
    <t>iki 1992 m.</t>
  </si>
  <si>
    <t>Vytauto g. 9, Lentvaris</t>
  </si>
  <si>
    <t>Vytauto g. 7, Lentvaris</t>
  </si>
  <si>
    <t>Birutės g. 37, Trakai</t>
  </si>
  <si>
    <t>Vytauto g. 52, Trakai</t>
  </si>
  <si>
    <t>Gėlių g. 5, Trakai</t>
  </si>
  <si>
    <t>Vytauto g. 64, Trakai</t>
  </si>
  <si>
    <t>Mindaugo g. 14, Trakai</t>
  </si>
  <si>
    <t>Vienuolyno g. 9, Trakai</t>
  </si>
  <si>
    <t>Vytaito g. 64A, Trakai</t>
  </si>
  <si>
    <t>Vytauto g. 46A, Trakai</t>
  </si>
  <si>
    <t>Vienuolyno g. 7, Trakai</t>
  </si>
  <si>
    <t>Ežero g. 5, Lentvaris</t>
  </si>
  <si>
    <t>Mindaugo g. 20, Trakai</t>
  </si>
  <si>
    <t>Pakalnės g. 44, Lentvaris</t>
  </si>
  <si>
    <t>Vytauto g. 48B, Trakai</t>
  </si>
  <si>
    <t>Trakų g. 10, Trakai</t>
  </si>
  <si>
    <t>Mindaugo g. 22, Trakai</t>
  </si>
  <si>
    <t>Vytauto g. 44, Trakai</t>
  </si>
  <si>
    <t>Sodų g. 23A, Lentvaris</t>
  </si>
  <si>
    <t>Ežero g. 10, Lentvaris</t>
  </si>
  <si>
    <t>Geležinkelio g. 30, Lentvaris</t>
  </si>
  <si>
    <t>Vienuolyno g. 3, Trakai</t>
  </si>
  <si>
    <t>Vytauto g. 50B, Trakai</t>
  </si>
  <si>
    <t>Ežero g. 7, Lentvaris</t>
  </si>
  <si>
    <t>Mindaugo g. 12, Trakai</t>
  </si>
  <si>
    <t>Vytauto g. 4, Lentvaris</t>
  </si>
  <si>
    <t>Birutės g. 45, Trakai</t>
  </si>
  <si>
    <t>Vytauto g. 10, Lentvaris</t>
  </si>
  <si>
    <t>Pakalnės g. 28, Lentvaris</t>
  </si>
  <si>
    <t>Lauko g. 9, Lentvaris</t>
  </si>
  <si>
    <t>Lauko g. 12, Lentvaris</t>
  </si>
  <si>
    <t>Pakalnės g. 30, Lentvaris</t>
  </si>
  <si>
    <t>Bažnyčios g. 11, Lentvaris</t>
  </si>
  <si>
    <t>Trakų g. 27, Trakai</t>
  </si>
  <si>
    <t>Senkelio g. 3, Trakai</t>
  </si>
  <si>
    <t>Lauko g. 8, Lentvaris</t>
  </si>
  <si>
    <t>Lauko g. 12A, Lentvaris</t>
  </si>
  <si>
    <t>Klevų al. 57, Lentvaris</t>
  </si>
  <si>
    <t>Lauko g. 3, Lentvaris</t>
  </si>
  <si>
    <t>UAB "Varėnos šiluma"</t>
  </si>
  <si>
    <t>Varėna</t>
  </si>
  <si>
    <t>Aušros g. 7</t>
  </si>
  <si>
    <t>Aušros g. 13</t>
  </si>
  <si>
    <t>Matuizos</t>
  </si>
  <si>
    <t>Kalno g. 7</t>
  </si>
  <si>
    <t>Melioratorių g. 5</t>
  </si>
  <si>
    <t>M.K.Čiurlionio g. 55</t>
  </si>
  <si>
    <t>Šiltnamių g. 1</t>
  </si>
  <si>
    <t>Vytauto g. 9</t>
  </si>
  <si>
    <t>Vytauto g. 46</t>
  </si>
  <si>
    <t>Vytauto g. 50</t>
  </si>
  <si>
    <t>Aušros g. 10</t>
  </si>
  <si>
    <t>J.Basanavičiaus g. 21</t>
  </si>
  <si>
    <t>J.Basanavičiaus g. 30</t>
  </si>
  <si>
    <t>Marcinkonių g. 8</t>
  </si>
  <si>
    <t>M.K.Čiurlionio g. 11</t>
  </si>
  <si>
    <t>Naujieji Valkininkai</t>
  </si>
  <si>
    <t>Pušelės g. 5</t>
  </si>
  <si>
    <t>Pušelės g. 9</t>
  </si>
  <si>
    <t>Vasario 16 g. 8</t>
  </si>
  <si>
    <t>Vasario 16 g. 10</t>
  </si>
  <si>
    <t>Vytauto g. 25</t>
  </si>
  <si>
    <t>J.Basanavičiaus g. 1A</t>
  </si>
  <si>
    <t>J.Basanavičiaus g. 44</t>
  </si>
  <si>
    <t>Melioratorių g. 3</t>
  </si>
  <si>
    <t>Melioratorių g. 7</t>
  </si>
  <si>
    <t>Savanorių g. 32</t>
  </si>
  <si>
    <t>Sporto g. 14</t>
  </si>
  <si>
    <t>Vasario 16 g. 11</t>
  </si>
  <si>
    <t>Vasario 16 g. 15</t>
  </si>
  <si>
    <t>V.Krėvės g. 9</t>
  </si>
  <si>
    <t>Žalioji g. 21</t>
  </si>
  <si>
    <t>Dzūkų g. 26</t>
  </si>
  <si>
    <t>Mechanizatorių g. 21</t>
  </si>
  <si>
    <t>M.K.Čiurlionio g. 37</t>
  </si>
  <si>
    <t>Užuperkasis</t>
  </si>
  <si>
    <t>Mokyklos g. 4</t>
  </si>
  <si>
    <t>Vasario 16 g. 13</t>
  </si>
  <si>
    <t>Merkinė</t>
  </si>
  <si>
    <t>Vilniaus g. 52</t>
  </si>
  <si>
    <t>Vilties g. 33</t>
  </si>
  <si>
    <t>Vytauto g. 64</t>
  </si>
  <si>
    <t>Vytauto g. 73</t>
  </si>
  <si>
    <t>V.Krėvės g. 7</t>
  </si>
  <si>
    <t>UAB "Litesko" filialas "Vilkaviškio šiluma"</t>
  </si>
  <si>
    <t>Vilkaviškis</t>
  </si>
  <si>
    <t>Maironio 30 Vilkaviškis</t>
  </si>
  <si>
    <t>Darvino 46 Kybartai</t>
  </si>
  <si>
    <t>Vienybės 27 Vilkaviškis</t>
  </si>
  <si>
    <t>Pasienio 3 Kybartai</t>
  </si>
  <si>
    <t>Darvino 42 Kybartai</t>
  </si>
  <si>
    <t>Darvino 32 Kybartai</t>
  </si>
  <si>
    <t>Darvino 11 Kybartai</t>
  </si>
  <si>
    <t>Maironio 32 Vilkaviškis</t>
  </si>
  <si>
    <t>Darvino 26 Kybartai</t>
  </si>
  <si>
    <t>Darvino 44 Kybartai</t>
  </si>
  <si>
    <t>Nepriklausomybės 62 Vilkaviškis</t>
  </si>
  <si>
    <t>Tarybų 7 Kybartai</t>
  </si>
  <si>
    <t>Nepriklausomybės 72 Vilkaviškis</t>
  </si>
  <si>
    <t>Nepriklausomybės 50 Vilkaviškis</t>
  </si>
  <si>
    <t>Lauko 42 Vilkaviškis</t>
  </si>
  <si>
    <t>S.Nėries 31C Vilkaviškis</t>
  </si>
  <si>
    <t>Nepriklausomybės 64 Vilkaviškis</t>
  </si>
  <si>
    <t>Vilniaus 8 Vilkaviškis</t>
  </si>
  <si>
    <t>Kęstučio 10 Vilkaviškis</t>
  </si>
  <si>
    <t>Darvino 28 Kybartai</t>
  </si>
  <si>
    <t>K.Naumiesčio 13 Kybartai</t>
  </si>
  <si>
    <t>K.Naumiesčio 9A Kybartai</t>
  </si>
  <si>
    <t>Dvaro 21 Paežeriai</t>
  </si>
  <si>
    <t>Nepriklausomybės 70 Vilkaviškis</t>
  </si>
  <si>
    <t>Gedimino 11 Vilkaviškis</t>
  </si>
  <si>
    <t>Kęstučio 7 Vilkaviškis</t>
  </si>
  <si>
    <t>Maironio 3 Vilkaviškis</t>
  </si>
  <si>
    <t>Vilniaus 6 Vilkaviškis</t>
  </si>
  <si>
    <t>Statybininkų 7 Vilkaviškis</t>
  </si>
  <si>
    <t>Darvino 30 Kybartai</t>
  </si>
  <si>
    <t>Darvino 19 Kybartai</t>
  </si>
  <si>
    <t>Gedimino 9 Vilkaviškis</t>
  </si>
  <si>
    <t>K.Naumiesčio 11 Kybartai</t>
  </si>
  <si>
    <t>Vilniaus 30A Virbalis</t>
  </si>
  <si>
    <t>Vištyčio 2 Virbalis</t>
  </si>
  <si>
    <t>Statybininkų 9 Vilkaviškis</t>
  </si>
  <si>
    <t>Vilniaus 4 Vilkaviškis</t>
  </si>
  <si>
    <t>Vasario 16-ios 4 Pilviškiai</t>
  </si>
  <si>
    <t>Vištyčio 7 Virbalis</t>
  </si>
  <si>
    <t>Vasario 16-ios 12 Pilviškiai</t>
  </si>
  <si>
    <t>Kybartai</t>
  </si>
  <si>
    <t>Paežeriai</t>
  </si>
  <si>
    <t>Virbalis</t>
  </si>
  <si>
    <t>Pilviškiai</t>
  </si>
  <si>
    <t>UAB "Litesko" filialas "Alytaus energija"</t>
  </si>
  <si>
    <t>Alytus</t>
  </si>
  <si>
    <t>Jaunimo g. 7</t>
  </si>
  <si>
    <t>Statybininkų g. 15</t>
  </si>
  <si>
    <t>Miklusėnų g. 33</t>
  </si>
  <si>
    <t>Statybininkų g. 21</t>
  </si>
  <si>
    <t>Volungės g. 13</t>
  </si>
  <si>
    <t>Jonyno g. 11</t>
  </si>
  <si>
    <t>Statybininkų g. 18</t>
  </si>
  <si>
    <t>Šaltinių g. 12</t>
  </si>
  <si>
    <t>Kaštonų g. 20</t>
  </si>
  <si>
    <t>Statybininkų g. 59</t>
  </si>
  <si>
    <t>Naujoji g. 68</t>
  </si>
  <si>
    <t>Ligoninės g. 9</t>
  </si>
  <si>
    <t>Statybininkų g. 30</t>
  </si>
  <si>
    <t>Vilties g. 38</t>
  </si>
  <si>
    <t>Jaunimo g. 12</t>
  </si>
  <si>
    <t>Dariaus ir Girėno 6B</t>
  </si>
  <si>
    <t>Lauko g. 17</t>
  </si>
  <si>
    <t>Vingio g. 6</t>
  </si>
  <si>
    <t>Putinų g. 2</t>
  </si>
  <si>
    <t>Jaunimo g. 6</t>
  </si>
  <si>
    <t>Alyvų takas g. 22</t>
  </si>
  <si>
    <t>Jurgiškių g. 13</t>
  </si>
  <si>
    <t>Jurgiškių g. 49</t>
  </si>
  <si>
    <t>Aukštakalnio g. 28</t>
  </si>
  <si>
    <t>Žiburio g. 7</t>
  </si>
  <si>
    <t>Volungės g. 27</t>
  </si>
  <si>
    <t>Dariaus ir Girėno 1</t>
  </si>
  <si>
    <t>Kalniškės g. 5</t>
  </si>
  <si>
    <t>Jaunimo g. 27</t>
  </si>
  <si>
    <t>Statybininkų g. 51</t>
  </si>
  <si>
    <t>Merkinės g. 2D</t>
  </si>
  <si>
    <t>Užuolankos g. 24a</t>
  </si>
  <si>
    <t>Volungės g. 36</t>
  </si>
  <si>
    <t>Bažnyčios g. 2</t>
  </si>
  <si>
    <t>Likiškėlių g. 5</t>
  </si>
  <si>
    <t>Volungės g. 40</t>
  </si>
  <si>
    <t>Aukštakalnio g. 10</t>
  </si>
  <si>
    <t>Miško g. 11</t>
  </si>
  <si>
    <t>Maironio g. 1</t>
  </si>
  <si>
    <t>Žiburio g. 12</t>
  </si>
  <si>
    <t>UAB "Birštono šiluma"</t>
  </si>
  <si>
    <t>Birštonas</t>
  </si>
  <si>
    <t>Kęstučio g.9</t>
  </si>
  <si>
    <t>Basanavičiaus g. 12</t>
  </si>
  <si>
    <t>B.Sruogos g.12</t>
  </si>
  <si>
    <t>Dariaus ir Girėno g. 4</t>
  </si>
  <si>
    <t>Vytauto g.2</t>
  </si>
  <si>
    <t>Pušyno g. 5</t>
  </si>
  <si>
    <t>Pušyno g. 13</t>
  </si>
  <si>
    <t>Vilniaus g. 6</t>
  </si>
  <si>
    <t>Lelijų g. 11</t>
  </si>
  <si>
    <t>Vilniaus g.8</t>
  </si>
  <si>
    <t>Druskupio g.8</t>
  </si>
  <si>
    <t>Kęstučio g.27</t>
  </si>
  <si>
    <t>Dariaus ir Girėno g. 7</t>
  </si>
  <si>
    <t>UAB "Litesko" filialas "Telšių šiluma"</t>
  </si>
  <si>
    <t>Telšiai</t>
  </si>
  <si>
    <t>Dariaus ir Girėno 6</t>
  </si>
  <si>
    <t xml:space="preserve">Masčio 54 </t>
  </si>
  <si>
    <t xml:space="preserve">Masčio 50 </t>
  </si>
  <si>
    <t xml:space="preserve">Dariaus ir Girėno 10 </t>
  </si>
  <si>
    <t xml:space="preserve">Dariaus ir Girėno 15 </t>
  </si>
  <si>
    <t xml:space="preserve">Daukanto 43 </t>
  </si>
  <si>
    <t xml:space="preserve">Dariaus ir Girėno 18 </t>
  </si>
  <si>
    <t xml:space="preserve">Lygumų 49 </t>
  </si>
  <si>
    <t xml:space="preserve">Saulėtekio 7 </t>
  </si>
  <si>
    <t>Daukanto 37</t>
  </si>
  <si>
    <t>Stoties 10</t>
  </si>
  <si>
    <t xml:space="preserve">Stoties 33 </t>
  </si>
  <si>
    <t xml:space="preserve">Lygumų 58 </t>
  </si>
  <si>
    <t xml:space="preserve">Šviesos 25 </t>
  </si>
  <si>
    <t xml:space="preserve">Dariaus ir Girėno 16 </t>
  </si>
  <si>
    <t xml:space="preserve">Žemaitės 28 </t>
  </si>
  <si>
    <t xml:space="preserve">Vilniaus 26 </t>
  </si>
  <si>
    <t xml:space="preserve">Luokės 83 </t>
  </si>
  <si>
    <t xml:space="preserve">Rambyno 14A </t>
  </si>
  <si>
    <t xml:space="preserve">Masčio 38A </t>
  </si>
  <si>
    <t xml:space="preserve">Sedos 27 </t>
  </si>
  <si>
    <t xml:space="preserve">Stoties 8 </t>
  </si>
  <si>
    <t xml:space="preserve">Kepyklos 1 </t>
  </si>
  <si>
    <t xml:space="preserve">Žemaitės 24 </t>
  </si>
  <si>
    <t xml:space="preserve">Džiugo 1A </t>
  </si>
  <si>
    <t xml:space="preserve">Birutės 36 </t>
  </si>
  <si>
    <t>Rainiai</t>
  </si>
  <si>
    <t xml:space="preserve">Liepų 3 </t>
  </si>
  <si>
    <t xml:space="preserve">Aušros 7 </t>
  </si>
  <si>
    <t xml:space="preserve">Sedos 17 </t>
  </si>
  <si>
    <t>Luokės 73</t>
  </si>
  <si>
    <t>Daukanto 5</t>
  </si>
  <si>
    <t xml:space="preserve">Lygumų 46 </t>
  </si>
  <si>
    <t xml:space="preserve">Daukanto 14 </t>
  </si>
  <si>
    <t xml:space="preserve">Sinagogos 4 </t>
  </si>
  <si>
    <t xml:space="preserve">Birutės 24 </t>
  </si>
  <si>
    <t xml:space="preserve">Šviesos 31 </t>
  </si>
  <si>
    <t xml:space="preserve">Pasvaigės 6 </t>
  </si>
  <si>
    <t xml:space="preserve">Sinagogos 2 </t>
  </si>
  <si>
    <t xml:space="preserve">Luokės 33 </t>
  </si>
  <si>
    <t>Respublikos 75</t>
  </si>
  <si>
    <t>UAB "Kaišiadorių šiluma"</t>
  </si>
  <si>
    <t>Kaišiadorys</t>
  </si>
  <si>
    <t>Birutės g. 3</t>
  </si>
  <si>
    <t xml:space="preserve">iki 1992 m. </t>
  </si>
  <si>
    <t>Gedimino g. 46</t>
  </si>
  <si>
    <t>Gedimino g. 89</t>
  </si>
  <si>
    <t>Gedimino g. 26</t>
  </si>
  <si>
    <t>Gedimino g. 80</t>
  </si>
  <si>
    <t>Gedimino g. 86</t>
  </si>
  <si>
    <t>Gedimino g. 90</t>
  </si>
  <si>
    <t>Gedimino g. 93</t>
  </si>
  <si>
    <t>Gedimino g. 94</t>
  </si>
  <si>
    <t>Gedimino g. 95</t>
  </si>
  <si>
    <t>Gedimino g. 96</t>
  </si>
  <si>
    <t>Gedimino g. 99</t>
  </si>
  <si>
    <t>Gedimino g. 100</t>
  </si>
  <si>
    <t>Gedimino g. 78</t>
  </si>
  <si>
    <t>Stasiūnai</t>
  </si>
  <si>
    <t>Ateities g. 8</t>
  </si>
  <si>
    <t>Gedimino g. 75</t>
  </si>
  <si>
    <t>Gedimino g. 77</t>
  </si>
  <si>
    <t>Ateities g. 10</t>
  </si>
  <si>
    <t>V. Ruokio g. 3</t>
  </si>
  <si>
    <t>Mūro Strėvininkai</t>
  </si>
  <si>
    <t>Mokyklos g. 50</t>
  </si>
  <si>
    <t>Rūmų g. 1</t>
  </si>
  <si>
    <t>Pavasario g. 4</t>
  </si>
  <si>
    <t>Ateities g. 6</t>
  </si>
  <si>
    <t>Vidutinis miesto šilumos suvartojimas šildymui daugiabučiuose namuose</t>
  </si>
  <si>
    <t>Vidutinis mokėjimas už šilumą 1 m² ploto šildymui mieste                (su PVM)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</si>
  <si>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</si>
  <si>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</si>
  <si>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</si>
  <si>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 xml:space="preserve">IV. Daugiaubučiai suvartojantys labai daug šilumos (senos statybos, nerenovuoti, labai prastos šiluminės izoliacijos namai.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</si>
</sst>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_-* #,##0.00\ _L_t_-;\-* #,##0.00\ _L_t_-;_-* &quot;-&quot;??\ _L_t_-;_-@_-"/>
  </numFmts>
  <fonts count="31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vertAlign val="superscript"/>
      <sz val="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charset val="186"/>
    </font>
    <font>
      <b/>
      <sz val="36"/>
      <name val="Arial"/>
      <family val="2"/>
      <charset val="186"/>
    </font>
    <font>
      <b/>
      <sz val="28"/>
      <name val="Arial"/>
      <family val="2"/>
      <charset val="186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22" applyNumberFormat="0" applyAlignment="0" applyProtection="0"/>
    <xf numFmtId="0" fontId="19" fillId="10" borderId="23" applyNumberFormat="0" applyAlignment="0" applyProtection="0"/>
    <xf numFmtId="0" fontId="20" fillId="10" borderId="22" applyNumberFormat="0" applyAlignment="0" applyProtection="0"/>
    <xf numFmtId="0" fontId="21" fillId="0" borderId="24" applyNumberFormat="0" applyFill="0" applyAlignment="0" applyProtection="0"/>
    <xf numFmtId="0" fontId="22" fillId="11" borderId="2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0" borderId="0"/>
    <xf numFmtId="0" fontId="1" fillId="0" borderId="0"/>
    <xf numFmtId="0" fontId="1" fillId="12" borderId="26" applyNumberFormat="0" applyFont="0" applyAlignment="0" applyProtection="0"/>
    <xf numFmtId="0" fontId="10" fillId="0" borderId="0"/>
    <xf numFmtId="0" fontId="1" fillId="0" borderId="0"/>
    <xf numFmtId="0" fontId="27" fillId="0" borderId="0"/>
    <xf numFmtId="166" fontId="10" fillId="0" borderId="0" applyFont="0" applyFill="0" applyBorder="0" applyAlignment="0" applyProtection="0"/>
    <xf numFmtId="0" fontId="28" fillId="0" borderId="0"/>
  </cellStyleXfs>
  <cellXfs count="37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4" borderId="9" xfId="41" applyFont="1" applyFill="1" applyBorder="1" applyAlignment="1">
      <alignment horizontal="center"/>
    </xf>
    <xf numFmtId="0" fontId="2" fillId="4" borderId="9" xfId="41" applyFont="1" applyFill="1" applyBorder="1"/>
    <xf numFmtId="2" fontId="2" fillId="4" borderId="9" xfId="41" applyNumberFormat="1" applyFont="1" applyFill="1" applyBorder="1" applyAlignment="1">
      <alignment horizontal="center"/>
    </xf>
    <xf numFmtId="0" fontId="2" fillId="37" borderId="9" xfId="0" applyFont="1" applyFill="1" applyBorder="1" applyAlignment="1" applyProtection="1">
      <alignment horizontal="center"/>
      <protection locked="0"/>
    </xf>
    <xf numFmtId="0" fontId="2" fillId="37" borderId="9" xfId="0" applyFont="1" applyFill="1" applyBorder="1" applyProtection="1">
      <protection locked="0"/>
    </xf>
    <xf numFmtId="0" fontId="2" fillId="38" borderId="9" xfId="0" applyFont="1" applyFill="1" applyBorder="1" applyAlignment="1" applyProtection="1">
      <alignment horizontal="center"/>
      <protection locked="0"/>
    </xf>
    <xf numFmtId="0" fontId="2" fillId="38" borderId="9" xfId="0" applyFont="1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0" fontId="2" fillId="4" borderId="9" xfId="45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vertical="top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7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9" xfId="45" applyFon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/>
    </xf>
    <xf numFmtId="4" fontId="2" fillId="4" borderId="9" xfId="4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4" borderId="9" xfId="41" applyFont="1" applyFill="1" applyBorder="1" applyAlignment="1"/>
    <xf numFmtId="0" fontId="2" fillId="38" borderId="9" xfId="0" applyFont="1" applyFill="1" applyBorder="1" applyAlignment="1" applyProtection="1">
      <protection locked="0"/>
    </xf>
    <xf numFmtId="0" fontId="2" fillId="37" borderId="9" xfId="0" applyFont="1" applyFill="1" applyBorder="1" applyAlignment="1" applyProtection="1">
      <protection locked="0"/>
    </xf>
    <xf numFmtId="0" fontId="2" fillId="4" borderId="9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0" xfId="0" applyAlignment="1"/>
    <xf numFmtId="0" fontId="2" fillId="4" borderId="9" xfId="46" applyFont="1" applyFill="1" applyBorder="1" applyAlignment="1"/>
    <xf numFmtId="0" fontId="2" fillId="3" borderId="9" xfId="46" applyFont="1" applyFill="1" applyBorder="1" applyAlignment="1"/>
    <xf numFmtId="0" fontId="2" fillId="4" borderId="9" xfId="45" applyFont="1" applyFill="1" applyBorder="1" applyAlignment="1"/>
    <xf numFmtId="0" fontId="2" fillId="3" borderId="9" xfId="44" applyFont="1" applyFill="1" applyBorder="1" applyAlignment="1" applyProtection="1">
      <protection locked="0"/>
    </xf>
    <xf numFmtId="0" fontId="2" fillId="4" borderId="9" xfId="41" applyFont="1" applyFill="1" applyBorder="1" applyAlignment="1">
      <alignment horizontal="center" vertical="center"/>
    </xf>
    <xf numFmtId="0" fontId="2" fillId="38" borderId="9" xfId="0" applyFont="1" applyFill="1" applyBorder="1" applyAlignment="1" applyProtection="1">
      <alignment horizontal="center" vertical="center"/>
      <protection locked="0"/>
    </xf>
    <xf numFmtId="0" fontId="2" fillId="37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4" borderId="9" xfId="45" applyFont="1" applyFill="1" applyBorder="1" applyAlignment="1" applyProtection="1">
      <alignment horizontal="center" vertical="center" wrapText="1"/>
      <protection locked="0"/>
    </xf>
    <xf numFmtId="0" fontId="2" fillId="4" borderId="9" xfId="45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8" borderId="9" xfId="0" applyNumberFormat="1" applyFont="1" applyFill="1" applyBorder="1" applyAlignment="1" applyProtection="1">
      <alignment horizontal="center"/>
      <protection locked="0"/>
    </xf>
    <xf numFmtId="2" fontId="2" fillId="37" borderId="9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165" fontId="2" fillId="4" borderId="9" xfId="41" applyNumberFormat="1" applyFont="1" applyFill="1" applyBorder="1" applyAlignment="1">
      <alignment horizontal="center"/>
    </xf>
    <xf numFmtId="165" fontId="2" fillId="38" borderId="9" xfId="0" applyNumberFormat="1" applyFont="1" applyFill="1" applyBorder="1" applyAlignment="1" applyProtection="1">
      <alignment horizontal="center"/>
    </xf>
    <xf numFmtId="165" fontId="2" fillId="37" borderId="9" xfId="0" applyNumberFormat="1" applyFont="1" applyFill="1" applyBorder="1" applyAlignment="1" applyProtection="1">
      <alignment horizontal="center"/>
    </xf>
    <xf numFmtId="165" fontId="2" fillId="4" borderId="9" xfId="0" applyNumberFormat="1" applyFont="1" applyFill="1" applyBorder="1" applyAlignment="1" applyProtection="1">
      <alignment horizontal="center"/>
    </xf>
    <xf numFmtId="165" fontId="2" fillId="3" borderId="9" xfId="0" applyNumberFormat="1" applyFont="1" applyFill="1" applyBorder="1" applyAlignment="1" applyProtection="1">
      <alignment horizontal="center"/>
    </xf>
    <xf numFmtId="165" fontId="2" fillId="4" borderId="9" xfId="0" applyNumberFormat="1" applyFont="1" applyFill="1" applyBorder="1" applyAlignment="1" applyProtection="1">
      <alignment horizontal="center" vertical="center"/>
    </xf>
    <xf numFmtId="2" fontId="2" fillId="38" borderId="9" xfId="0" applyNumberFormat="1" applyFont="1" applyFill="1" applyBorder="1" applyAlignment="1" applyProtection="1">
      <alignment horizontal="center"/>
    </xf>
    <xf numFmtId="2" fontId="2" fillId="37" borderId="9" xfId="0" applyNumberFormat="1" applyFont="1" applyFill="1" applyBorder="1" applyAlignment="1" applyProtection="1">
      <alignment horizontal="center"/>
    </xf>
    <xf numFmtId="2" fontId="2" fillId="3" borderId="9" xfId="0" applyNumberFormat="1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2" fillId="4" borderId="31" xfId="0" applyFont="1" applyFill="1" applyBorder="1" applyProtection="1"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Protection="1"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>
      <alignment horizontal="center"/>
    </xf>
    <xf numFmtId="0" fontId="2" fillId="4" borderId="9" xfId="0" applyFont="1" applyFill="1" applyBorder="1" applyProtection="1"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164" fontId="2" fillId="4" borderId="9" xfId="41" applyNumberFormat="1" applyFont="1" applyFill="1" applyBorder="1" applyAlignment="1">
      <alignment horizontal="center" vertical="center"/>
    </xf>
    <xf numFmtId="164" fontId="2" fillId="38" borderId="9" xfId="0" applyNumberFormat="1" applyFont="1" applyFill="1" applyBorder="1" applyAlignment="1" applyProtection="1">
      <alignment horizontal="center" vertical="center"/>
      <protection locked="0"/>
    </xf>
    <xf numFmtId="164" fontId="2" fillId="37" borderId="9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9" xfId="45" applyNumberFormat="1" applyFont="1" applyFill="1" applyBorder="1" applyAlignment="1" applyProtection="1">
      <alignment horizontal="center" vertical="center" wrapText="1"/>
      <protection locked="0"/>
    </xf>
    <xf numFmtId="164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9" xfId="0" applyNumberFormat="1" applyFont="1" applyFill="1" applyBorder="1" applyAlignment="1" applyProtection="1">
      <alignment horizontal="center"/>
      <protection locked="0"/>
    </xf>
    <xf numFmtId="164" fontId="2" fillId="4" borderId="9" xfId="45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5" fontId="2" fillId="4" borderId="31" xfId="0" applyNumberFormat="1" applyFont="1" applyFill="1" applyBorder="1" applyAlignment="1" applyProtection="1">
      <alignment horizontal="center"/>
    </xf>
    <xf numFmtId="165" fontId="2" fillId="4" borderId="28" xfId="0" applyNumberFormat="1" applyFont="1" applyFill="1" applyBorder="1" applyAlignment="1" applyProtection="1">
      <alignment horizontal="center"/>
    </xf>
    <xf numFmtId="165" fontId="2" fillId="3" borderId="31" xfId="0" applyNumberFormat="1" applyFont="1" applyFill="1" applyBorder="1" applyAlignment="1" applyProtection="1">
      <alignment horizontal="center"/>
    </xf>
    <xf numFmtId="2" fontId="2" fillId="3" borderId="31" xfId="0" applyNumberFormat="1" applyFont="1" applyFill="1" applyBorder="1" applyAlignment="1" applyProtection="1">
      <alignment horizontal="center"/>
      <protection locked="0"/>
    </xf>
    <xf numFmtId="2" fontId="2" fillId="4" borderId="31" xfId="0" applyNumberFormat="1" applyFont="1" applyFill="1" applyBorder="1" applyAlignment="1" applyProtection="1">
      <alignment horizontal="center"/>
      <protection locked="0"/>
    </xf>
    <xf numFmtId="2" fontId="2" fillId="4" borderId="28" xfId="0" applyNumberFormat="1" applyFont="1" applyFill="1" applyBorder="1" applyAlignment="1" applyProtection="1">
      <alignment horizontal="center"/>
      <protection locked="0"/>
    </xf>
    <xf numFmtId="2" fontId="2" fillId="4" borderId="13" xfId="0" applyNumberFormat="1" applyFont="1" applyFill="1" applyBorder="1" applyAlignment="1" applyProtection="1">
      <alignment horizontal="center"/>
    </xf>
    <xf numFmtId="2" fontId="2" fillId="4" borderId="31" xfId="0" applyNumberFormat="1" applyFont="1" applyFill="1" applyBorder="1" applyAlignment="1" applyProtection="1">
      <alignment horizontal="center"/>
    </xf>
    <xf numFmtId="2" fontId="2" fillId="4" borderId="33" xfId="0" applyNumberFormat="1" applyFont="1" applyFill="1" applyBorder="1" applyAlignment="1" applyProtection="1">
      <alignment horizontal="center"/>
    </xf>
    <xf numFmtId="2" fontId="2" fillId="4" borderId="28" xfId="0" applyNumberFormat="1" applyFont="1" applyFill="1" applyBorder="1" applyAlignment="1" applyProtection="1">
      <alignment horizontal="center"/>
    </xf>
    <xf numFmtId="2" fontId="2" fillId="4" borderId="30" xfId="0" applyNumberFormat="1" applyFont="1" applyFill="1" applyBorder="1" applyAlignment="1" applyProtection="1">
      <alignment horizontal="center"/>
    </xf>
    <xf numFmtId="2" fontId="2" fillId="3" borderId="13" xfId="0" applyNumberFormat="1" applyFont="1" applyFill="1" applyBorder="1" applyAlignment="1" applyProtection="1">
      <alignment horizontal="center"/>
    </xf>
    <xf numFmtId="2" fontId="2" fillId="3" borderId="31" xfId="0" applyNumberFormat="1" applyFont="1" applyFill="1" applyBorder="1" applyAlignment="1" applyProtection="1">
      <alignment horizontal="center"/>
    </xf>
    <xf numFmtId="2" fontId="2" fillId="3" borderId="33" xfId="0" applyNumberFormat="1" applyFont="1" applyFill="1" applyBorder="1" applyAlignment="1" applyProtection="1">
      <alignment horizontal="center"/>
    </xf>
    <xf numFmtId="0" fontId="2" fillId="38" borderId="9" xfId="0" applyFont="1" applyFill="1" applyBorder="1" applyAlignment="1">
      <alignment horizontal="center"/>
    </xf>
    <xf numFmtId="165" fontId="2" fillId="38" borderId="9" xfId="0" applyNumberFormat="1" applyFont="1" applyFill="1" applyBorder="1" applyAlignment="1" applyProtection="1">
      <alignment horizontal="center" vertical="center"/>
      <protection locked="0"/>
    </xf>
    <xf numFmtId="2" fontId="2" fillId="38" borderId="9" xfId="0" applyNumberFormat="1" applyFont="1" applyFill="1" applyBorder="1" applyAlignment="1" applyProtection="1">
      <alignment horizontal="center" vertical="center"/>
      <protection locked="0"/>
    </xf>
    <xf numFmtId="2" fontId="2" fillId="38" borderId="9" xfId="0" applyNumberFormat="1" applyFont="1" applyFill="1" applyBorder="1" applyAlignment="1">
      <alignment horizontal="center"/>
    </xf>
    <xf numFmtId="0" fontId="2" fillId="38" borderId="9" xfId="0" applyFont="1" applyFill="1" applyBorder="1" applyAlignment="1">
      <alignment vertical="top"/>
    </xf>
    <xf numFmtId="3" fontId="2" fillId="38" borderId="9" xfId="0" applyNumberFormat="1" applyFont="1" applyFill="1" applyBorder="1" applyAlignment="1">
      <alignment horizontal="center" vertical="center"/>
    </xf>
    <xf numFmtId="164" fontId="2" fillId="38" borderId="9" xfId="0" applyNumberFormat="1" applyFont="1" applyFill="1" applyBorder="1" applyAlignment="1">
      <alignment horizontal="center" vertical="center"/>
    </xf>
    <xf numFmtId="164" fontId="2" fillId="38" borderId="9" xfId="0" applyNumberFormat="1" applyFont="1" applyFill="1" applyBorder="1" applyAlignment="1" applyProtection="1">
      <alignment horizontal="center"/>
      <protection locked="0"/>
    </xf>
    <xf numFmtId="165" fontId="2" fillId="38" borderId="9" xfId="0" applyNumberFormat="1" applyFont="1" applyFill="1" applyBorder="1" applyAlignment="1">
      <alignment horizontal="center"/>
    </xf>
    <xf numFmtId="0" fontId="2" fillId="38" borderId="9" xfId="46" applyFont="1" applyFill="1" applyBorder="1" applyAlignment="1"/>
    <xf numFmtId="0" fontId="2" fillId="38" borderId="9" xfId="0" applyFont="1" applyFill="1" applyBorder="1" applyAlignment="1"/>
    <xf numFmtId="0" fontId="2" fillId="38" borderId="9" xfId="0" applyFont="1" applyFill="1" applyBorder="1" applyAlignment="1">
      <alignment horizontal="center" vertical="center"/>
    </xf>
    <xf numFmtId="0" fontId="2" fillId="38" borderId="9" xfId="0" applyFont="1" applyFill="1" applyBorder="1" applyAlignment="1">
      <alignment horizontal="center" vertical="top" wrapText="1"/>
    </xf>
    <xf numFmtId="0" fontId="2" fillId="38" borderId="9" xfId="0" applyFont="1" applyFill="1" applyBorder="1" applyAlignment="1">
      <alignment vertical="top" wrapText="1"/>
    </xf>
    <xf numFmtId="0" fontId="2" fillId="38" borderId="9" xfId="0" applyFont="1" applyFill="1" applyBorder="1" applyAlignment="1" applyProtection="1">
      <alignment vertical="center"/>
      <protection locked="0"/>
    </xf>
    <xf numFmtId="0" fontId="2" fillId="38" borderId="9" xfId="45" applyFont="1" applyFill="1" applyBorder="1" applyAlignment="1" applyProtection="1">
      <alignment horizontal="center" vertical="center" wrapText="1"/>
      <protection locked="0"/>
    </xf>
    <xf numFmtId="0" fontId="2" fillId="38" borderId="9" xfId="45" applyFont="1" applyFill="1" applyBorder="1" applyAlignment="1" applyProtection="1">
      <alignment horizontal="center" vertical="center"/>
      <protection locked="0"/>
    </xf>
    <xf numFmtId="164" fontId="2" fillId="38" borderId="9" xfId="0" applyNumberFormat="1" applyFont="1" applyFill="1" applyBorder="1" applyAlignment="1">
      <alignment horizontal="center" vertical="center" wrapText="1"/>
    </xf>
    <xf numFmtId="164" fontId="2" fillId="38" borderId="9" xfId="45" applyNumberFormat="1" applyFont="1" applyFill="1" applyBorder="1" applyAlignment="1" applyProtection="1">
      <alignment horizontal="center" vertical="center" wrapText="1"/>
      <protection locked="0"/>
    </xf>
    <xf numFmtId="164" fontId="2" fillId="38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38" borderId="9" xfId="0" applyNumberFormat="1" applyFont="1" applyFill="1" applyBorder="1" applyAlignment="1" applyProtection="1">
      <alignment horizontal="center" vertical="center"/>
    </xf>
    <xf numFmtId="2" fontId="2" fillId="38" borderId="9" xfId="0" applyNumberFormat="1" applyFont="1" applyFill="1" applyBorder="1" applyAlignment="1" applyProtection="1">
      <alignment horizontal="center" vertical="center"/>
    </xf>
    <xf numFmtId="0" fontId="2" fillId="38" borderId="9" xfId="41" applyFont="1" applyFill="1" applyBorder="1" applyAlignment="1" applyProtection="1">
      <alignment horizontal="center"/>
      <protection locked="0"/>
    </xf>
    <xf numFmtId="0" fontId="2" fillId="38" borderId="9" xfId="41" applyFont="1" applyFill="1" applyBorder="1" applyAlignment="1" applyProtection="1">
      <protection locked="0"/>
    </xf>
    <xf numFmtId="0" fontId="2" fillId="38" borderId="9" xfId="41" applyFont="1" applyFill="1" applyBorder="1" applyAlignment="1" applyProtection="1">
      <alignment horizontal="center" vertical="center"/>
      <protection locked="0"/>
    </xf>
    <xf numFmtId="164" fontId="2" fillId="38" borderId="9" xfId="41" applyNumberFormat="1" applyFont="1" applyFill="1" applyBorder="1" applyAlignment="1" applyProtection="1">
      <alignment horizontal="center" vertical="center"/>
      <protection locked="0"/>
    </xf>
    <xf numFmtId="165" fontId="2" fillId="38" borderId="9" xfId="41" applyNumberFormat="1" applyFont="1" applyFill="1" applyBorder="1" applyAlignment="1" applyProtection="1">
      <alignment horizontal="center"/>
      <protection locked="0"/>
    </xf>
    <xf numFmtId="2" fontId="2" fillId="38" borderId="9" xfId="41" applyNumberFormat="1" applyFont="1" applyFill="1" applyBorder="1" applyAlignment="1" applyProtection="1">
      <alignment horizontal="center"/>
      <protection locked="0"/>
    </xf>
    <xf numFmtId="164" fontId="2" fillId="38" borderId="9" xfId="47" applyNumberFormat="1" applyFont="1" applyFill="1" applyBorder="1" applyAlignment="1" applyProtection="1">
      <alignment horizontal="center" vertical="center"/>
      <protection locked="0"/>
    </xf>
    <xf numFmtId="0" fontId="2" fillId="38" borderId="9" xfId="41" applyFont="1" applyFill="1" applyBorder="1" applyAlignment="1"/>
    <xf numFmtId="0" fontId="2" fillId="38" borderId="9" xfId="41" applyFont="1" applyFill="1" applyBorder="1"/>
    <xf numFmtId="0" fontId="2" fillId="37" borderId="9" xfId="0" applyFont="1" applyFill="1" applyBorder="1" applyAlignment="1">
      <alignment horizontal="center"/>
    </xf>
    <xf numFmtId="165" fontId="2" fillId="37" borderId="9" xfId="0" applyNumberFormat="1" applyFont="1" applyFill="1" applyBorder="1" applyAlignment="1">
      <alignment horizontal="center"/>
    </xf>
    <xf numFmtId="2" fontId="2" fillId="37" borderId="9" xfId="0" applyNumberFormat="1" applyFont="1" applyFill="1" applyBorder="1" applyAlignment="1">
      <alignment horizontal="center"/>
    </xf>
    <xf numFmtId="165" fontId="2" fillId="37" borderId="9" xfId="0" applyNumberFormat="1" applyFont="1" applyFill="1" applyBorder="1" applyAlignment="1" applyProtection="1">
      <alignment horizontal="center" vertical="center"/>
      <protection locked="0"/>
    </xf>
    <xf numFmtId="2" fontId="2" fillId="37" borderId="9" xfId="0" applyNumberFormat="1" applyFont="1" applyFill="1" applyBorder="1" applyAlignment="1" applyProtection="1">
      <alignment horizontal="center" vertical="center"/>
      <protection locked="0"/>
    </xf>
    <xf numFmtId="0" fontId="2" fillId="37" borderId="9" xfId="45" applyFont="1" applyFill="1" applyBorder="1" applyAlignment="1"/>
    <xf numFmtId="0" fontId="2" fillId="37" borderId="9" xfId="45" applyFont="1" applyFill="1" applyBorder="1" applyAlignment="1">
      <alignment horizontal="center" vertical="center"/>
    </xf>
    <xf numFmtId="0" fontId="2" fillId="37" borderId="9" xfId="45" applyFont="1" applyFill="1" applyBorder="1" applyAlignment="1">
      <alignment horizontal="center"/>
    </xf>
    <xf numFmtId="164" fontId="2" fillId="37" borderId="9" xfId="45" applyNumberFormat="1" applyFont="1" applyFill="1" applyBorder="1" applyAlignment="1">
      <alignment horizontal="center" vertical="center"/>
    </xf>
    <xf numFmtId="0" fontId="2" fillId="37" borderId="9" xfId="0" applyFont="1" applyFill="1" applyBorder="1" applyAlignment="1">
      <alignment vertical="top"/>
    </xf>
    <xf numFmtId="3" fontId="2" fillId="37" borderId="9" xfId="0" applyNumberFormat="1" applyFont="1" applyFill="1" applyBorder="1" applyAlignment="1">
      <alignment horizontal="center" vertical="center"/>
    </xf>
    <xf numFmtId="164" fontId="2" fillId="37" borderId="9" xfId="0" applyNumberFormat="1" applyFont="1" applyFill="1" applyBorder="1" applyAlignment="1">
      <alignment horizontal="center" vertical="center"/>
    </xf>
    <xf numFmtId="164" fontId="2" fillId="37" borderId="9" xfId="0" applyNumberFormat="1" applyFont="1" applyFill="1" applyBorder="1" applyAlignment="1" applyProtection="1">
      <alignment horizontal="center"/>
      <protection locked="0"/>
    </xf>
    <xf numFmtId="0" fontId="2" fillId="37" borderId="9" xfId="0" applyFont="1" applyFill="1" applyBorder="1" applyAlignment="1">
      <alignment vertical="top" wrapText="1"/>
    </xf>
    <xf numFmtId="0" fontId="2" fillId="37" borderId="9" xfId="0" applyFont="1" applyFill="1" applyBorder="1" applyAlignment="1" applyProtection="1">
      <alignment vertical="center"/>
      <protection locked="0"/>
    </xf>
    <xf numFmtId="0" fontId="2" fillId="37" borderId="9" xfId="45" applyFont="1" applyFill="1" applyBorder="1" applyAlignment="1" applyProtection="1">
      <alignment horizontal="center" vertical="center"/>
      <protection locked="0"/>
    </xf>
    <xf numFmtId="164" fontId="2" fillId="37" borderId="9" xfId="0" applyNumberFormat="1" applyFont="1" applyFill="1" applyBorder="1" applyAlignment="1">
      <alignment horizontal="center" vertical="center" wrapText="1"/>
    </xf>
    <xf numFmtId="164" fontId="2" fillId="37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37" borderId="9" xfId="0" applyNumberFormat="1" applyFont="1" applyFill="1" applyBorder="1" applyAlignment="1" applyProtection="1">
      <alignment horizontal="center" vertical="center"/>
    </xf>
    <xf numFmtId="2" fontId="2" fillId="37" borderId="9" xfId="0" applyNumberFormat="1" applyFont="1" applyFill="1" applyBorder="1" applyAlignment="1" applyProtection="1">
      <alignment horizontal="center" vertical="center"/>
    </xf>
    <xf numFmtId="0" fontId="2" fillId="37" borderId="9" xfId="44" applyFont="1" applyFill="1" applyBorder="1" applyAlignment="1" applyProtection="1">
      <protection locked="0"/>
    </xf>
    <xf numFmtId="0" fontId="2" fillId="37" borderId="9" xfId="45" applyFont="1" applyFill="1" applyBorder="1" applyAlignment="1" applyProtection="1">
      <alignment horizontal="center" vertical="center" wrapText="1"/>
      <protection locked="0"/>
    </xf>
    <xf numFmtId="164" fontId="2" fillId="37" borderId="9" xfId="45" applyNumberFormat="1" applyFont="1" applyFill="1" applyBorder="1" applyAlignment="1" applyProtection="1">
      <alignment horizontal="center" vertical="center" wrapText="1"/>
      <protection locked="0"/>
    </xf>
    <xf numFmtId="0" fontId="2" fillId="37" borderId="9" xfId="41" applyFont="1" applyFill="1" applyBorder="1" applyAlignment="1">
      <alignment horizontal="center"/>
    </xf>
    <xf numFmtId="0" fontId="2" fillId="37" borderId="9" xfId="41" applyFont="1" applyFill="1" applyBorder="1" applyAlignment="1"/>
    <xf numFmtId="0" fontId="2" fillId="37" borderId="9" xfId="41" applyFont="1" applyFill="1" applyBorder="1" applyAlignment="1">
      <alignment horizontal="center" vertical="center"/>
    </xf>
    <xf numFmtId="164" fontId="2" fillId="37" borderId="9" xfId="41" applyNumberFormat="1" applyFont="1" applyFill="1" applyBorder="1" applyAlignment="1">
      <alignment horizontal="center" vertical="center"/>
    </xf>
    <xf numFmtId="165" fontId="2" fillId="37" borderId="9" xfId="41" applyNumberFormat="1" applyFont="1" applyFill="1" applyBorder="1" applyAlignment="1">
      <alignment horizontal="center"/>
    </xf>
    <xf numFmtId="2" fontId="2" fillId="37" borderId="9" xfId="41" applyNumberFormat="1" applyFont="1" applyFill="1" applyBorder="1" applyAlignment="1">
      <alignment horizontal="center"/>
    </xf>
    <xf numFmtId="0" fontId="2" fillId="37" borderId="9" xfId="0" applyFont="1" applyFill="1" applyBorder="1" applyAlignment="1">
      <alignment horizontal="center" vertical="top" wrapText="1"/>
    </xf>
    <xf numFmtId="164" fontId="2" fillId="37" borderId="9" xfId="0" applyNumberFormat="1" applyFont="1" applyFill="1" applyBorder="1" applyAlignment="1">
      <alignment horizontal="center"/>
    </xf>
    <xf numFmtId="0" fontId="2" fillId="37" borderId="9" xfId="0" applyFont="1" applyFill="1" applyBorder="1" applyAlignment="1">
      <alignment horizontal="center" vertical="center" wrapText="1"/>
    </xf>
    <xf numFmtId="0" fontId="2" fillId="37" borderId="9" xfId="41" applyFont="1" applyFill="1" applyBorder="1"/>
    <xf numFmtId="0" fontId="2" fillId="37" borderId="9" xfId="0" applyFont="1" applyFill="1" applyBorder="1" applyAlignment="1"/>
    <xf numFmtId="0" fontId="2" fillId="37" borderId="9" xfId="0" applyFont="1" applyFill="1" applyBorder="1" applyAlignment="1">
      <alignment horizontal="center" vertical="center"/>
    </xf>
    <xf numFmtId="0" fontId="2" fillId="37" borderId="9" xfId="46" applyFont="1" applyFill="1" applyBorder="1" applyAlignment="1"/>
    <xf numFmtId="164" fontId="2" fillId="37" borderId="9" xfId="47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9" xfId="44" applyFont="1" applyFill="1" applyBorder="1" applyAlignment="1" applyProtection="1">
      <protection locked="0"/>
    </xf>
    <xf numFmtId="0" fontId="2" fillId="4" borderId="9" xfId="0" applyFont="1" applyFill="1" applyBorder="1" applyAlignment="1"/>
    <xf numFmtId="0" fontId="2" fillId="4" borderId="9" xfId="0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/>
    </xf>
    <xf numFmtId="3" fontId="2" fillId="4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65" fontId="2" fillId="3" borderId="9" xfId="0" applyNumberFormat="1" applyFont="1" applyFill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 applyProtection="1">
      <alignment vertical="center"/>
      <protection locked="0"/>
    </xf>
    <xf numFmtId="4" fontId="2" fillId="3" borderId="9" xfId="45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9" xfId="45" applyNumberFormat="1" applyFont="1" applyFill="1" applyBorder="1" applyAlignment="1" applyProtection="1">
      <alignment horizontal="center" vertical="center" wrapText="1"/>
      <protection locked="0"/>
    </xf>
    <xf numFmtId="165" fontId="2" fillId="3" borderId="9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>
      <alignment horizontal="center"/>
    </xf>
    <xf numFmtId="0" fontId="2" fillId="3" borderId="9" xfId="45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45" applyFont="1" applyFill="1" applyBorder="1" applyAlignment="1"/>
    <xf numFmtId="0" fontId="2" fillId="3" borderId="9" xfId="45" applyFont="1" applyFill="1" applyBorder="1" applyAlignment="1">
      <alignment horizontal="center" vertical="center"/>
    </xf>
    <xf numFmtId="0" fontId="2" fillId="3" borderId="9" xfId="45" applyFont="1" applyFill="1" applyBorder="1" applyAlignment="1">
      <alignment horizontal="center"/>
    </xf>
    <xf numFmtId="164" fontId="2" fillId="3" borderId="9" xfId="45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/>
    <xf numFmtId="0" fontId="2" fillId="3" borderId="9" xfId="0" applyFont="1" applyFill="1" applyBorder="1" applyAlignment="1">
      <alignment horizontal="center" vertical="center"/>
    </xf>
    <xf numFmtId="0" fontId="2" fillId="3" borderId="9" xfId="45" applyFont="1" applyFill="1" applyBorder="1" applyAlignment="1" applyProtection="1">
      <alignment horizontal="center" vertical="center"/>
      <protection locked="0"/>
    </xf>
    <xf numFmtId="164" fontId="2" fillId="3" borderId="9" xfId="45" applyNumberFormat="1" applyFont="1" applyFill="1" applyBorder="1" applyAlignment="1" applyProtection="1">
      <alignment horizontal="center" vertical="center"/>
      <protection locked="0"/>
    </xf>
    <xf numFmtId="0" fontId="2" fillId="3" borderId="9" xfId="41" applyFont="1" applyFill="1" applyBorder="1" applyAlignment="1">
      <alignment horizontal="center"/>
    </xf>
    <xf numFmtId="0" fontId="2" fillId="3" borderId="9" xfId="41" applyFont="1" applyFill="1" applyBorder="1" applyAlignment="1"/>
    <xf numFmtId="0" fontId="2" fillId="3" borderId="9" xfId="41" applyFont="1" applyFill="1" applyBorder="1"/>
    <xf numFmtId="0" fontId="2" fillId="3" borderId="9" xfId="41" applyFont="1" applyFill="1" applyBorder="1" applyAlignment="1">
      <alignment horizontal="center" vertical="center"/>
    </xf>
    <xf numFmtId="164" fontId="2" fillId="3" borderId="9" xfId="41" applyNumberFormat="1" applyFont="1" applyFill="1" applyBorder="1" applyAlignment="1">
      <alignment horizontal="center" vertical="center"/>
    </xf>
    <xf numFmtId="165" fontId="2" fillId="3" borderId="9" xfId="41" applyNumberFormat="1" applyFont="1" applyFill="1" applyBorder="1" applyAlignment="1">
      <alignment horizontal="center"/>
    </xf>
    <xf numFmtId="2" fontId="2" fillId="3" borderId="9" xfId="41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38" borderId="9" xfId="0" applyNumberFormat="1" applyFont="1" applyFill="1" applyBorder="1" applyAlignment="1">
      <alignment horizontal="center"/>
    </xf>
    <xf numFmtId="164" fontId="2" fillId="38" borderId="9" xfId="41" applyNumberFormat="1" applyFont="1" applyFill="1" applyBorder="1" applyAlignment="1">
      <alignment horizontal="center" vertical="center" wrapText="1"/>
    </xf>
    <xf numFmtId="164" fontId="2" fillId="37" borderId="9" xfId="41" applyNumberFormat="1" applyFont="1" applyFill="1" applyBorder="1" applyAlignment="1">
      <alignment horizontal="center" vertical="center" wrapText="1"/>
    </xf>
    <xf numFmtId="164" fontId="2" fillId="4" borderId="9" xfId="41" applyNumberFormat="1" applyFont="1" applyFill="1" applyBorder="1" applyAlignment="1">
      <alignment horizontal="center" vertical="center" wrapText="1"/>
    </xf>
    <xf numFmtId="164" fontId="2" fillId="3" borderId="9" xfId="4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38" borderId="32" xfId="0" applyFont="1" applyFill="1" applyBorder="1" applyAlignment="1">
      <alignment horizontal="left"/>
    </xf>
    <xf numFmtId="0" fontId="2" fillId="37" borderId="3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3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165" fontId="2" fillId="3" borderId="31" xfId="0" applyNumberFormat="1" applyFont="1" applyFill="1" applyBorder="1" applyAlignment="1" applyProtection="1">
      <alignment horizontal="center" vertical="center"/>
      <protection locked="0"/>
    </xf>
    <xf numFmtId="2" fontId="2" fillId="3" borderId="31" xfId="0" applyNumberFormat="1" applyFont="1" applyFill="1" applyBorder="1" applyAlignment="1" applyProtection="1">
      <alignment horizontal="center" vertical="center"/>
      <protection locked="0"/>
    </xf>
    <xf numFmtId="164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protection locked="0"/>
    </xf>
    <xf numFmtId="164" fontId="2" fillId="3" borderId="31" xfId="0" applyNumberFormat="1" applyFont="1" applyFill="1" applyBorder="1" applyAlignment="1" applyProtection="1">
      <alignment horizontal="center" vertical="center"/>
      <protection locked="0"/>
    </xf>
    <xf numFmtId="2" fontId="2" fillId="3" borderId="13" xfId="0" applyNumberFormat="1" applyFont="1" applyFill="1" applyBorder="1" applyAlignment="1" applyProtection="1">
      <alignment horizontal="center" vertical="center"/>
    </xf>
    <xf numFmtId="2" fontId="2" fillId="3" borderId="13" xfId="4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/>
    </xf>
    <xf numFmtId="165" fontId="2" fillId="3" borderId="28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164" fontId="2" fillId="3" borderId="28" xfId="41" applyNumberFormat="1" applyFont="1" applyFill="1" applyBorder="1" applyAlignment="1">
      <alignment horizontal="center" vertical="center" wrapText="1"/>
    </xf>
    <xf numFmtId="0" fontId="2" fillId="3" borderId="28" xfId="41" applyFont="1" applyFill="1" applyBorder="1" applyAlignment="1">
      <alignment horizontal="center"/>
    </xf>
    <xf numFmtId="0" fontId="2" fillId="3" borderId="28" xfId="41" applyFont="1" applyFill="1" applyBorder="1" applyAlignment="1"/>
    <xf numFmtId="0" fontId="2" fillId="3" borderId="28" xfId="41" applyFont="1" applyFill="1" applyBorder="1"/>
    <xf numFmtId="0" fontId="2" fillId="3" borderId="28" xfId="41" applyFont="1" applyFill="1" applyBorder="1" applyAlignment="1">
      <alignment horizontal="center" vertical="center"/>
    </xf>
    <xf numFmtId="164" fontId="2" fillId="3" borderId="28" xfId="41" applyNumberFormat="1" applyFont="1" applyFill="1" applyBorder="1" applyAlignment="1">
      <alignment horizontal="center" vertical="center"/>
    </xf>
    <xf numFmtId="165" fontId="2" fillId="3" borderId="28" xfId="41" applyNumberFormat="1" applyFont="1" applyFill="1" applyBorder="1" applyAlignment="1">
      <alignment horizontal="center"/>
    </xf>
    <xf numFmtId="2" fontId="2" fillId="3" borderId="28" xfId="41" applyNumberFormat="1" applyFont="1" applyFill="1" applyBorder="1" applyAlignment="1">
      <alignment horizontal="center"/>
    </xf>
    <xf numFmtId="2" fontId="2" fillId="3" borderId="30" xfId="41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center"/>
    </xf>
    <xf numFmtId="165" fontId="2" fillId="4" borderId="31" xfId="0" applyNumberFormat="1" applyFont="1" applyFill="1" applyBorder="1" applyAlignment="1">
      <alignment horizontal="center"/>
    </xf>
    <xf numFmtId="2" fontId="2" fillId="4" borderId="31" xfId="0" applyNumberFormat="1" applyFont="1" applyFill="1" applyBorder="1" applyAlignment="1">
      <alignment horizontal="center"/>
    </xf>
    <xf numFmtId="164" fontId="2" fillId="4" borderId="31" xfId="0" applyNumberFormat="1" applyFont="1" applyFill="1" applyBorder="1" applyAlignment="1">
      <alignment horizontal="center"/>
    </xf>
    <xf numFmtId="0" fontId="2" fillId="4" borderId="31" xfId="45" applyFont="1" applyFill="1" applyBorder="1" applyAlignment="1"/>
    <xf numFmtId="0" fontId="2" fillId="4" borderId="31" xfId="45" applyFont="1" applyFill="1" applyBorder="1" applyAlignment="1">
      <alignment horizontal="center" vertical="center"/>
    </xf>
    <xf numFmtId="0" fontId="2" fillId="4" borderId="31" xfId="45" applyFont="1" applyFill="1" applyBorder="1" applyAlignment="1">
      <alignment horizontal="center"/>
    </xf>
    <xf numFmtId="164" fontId="2" fillId="4" borderId="31" xfId="0" applyNumberFormat="1" applyFont="1" applyFill="1" applyBorder="1" applyAlignment="1" applyProtection="1">
      <alignment horizontal="center" vertical="center"/>
      <protection locked="0"/>
    </xf>
    <xf numFmtId="164" fontId="2" fillId="4" borderId="31" xfId="45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 applyProtection="1">
      <alignment horizontal="center" vertical="center"/>
    </xf>
    <xf numFmtId="2" fontId="2" fillId="4" borderId="13" xfId="41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165" fontId="2" fillId="4" borderId="28" xfId="0" applyNumberFormat="1" applyFont="1" applyFill="1" applyBorder="1" applyAlignment="1" applyProtection="1">
      <alignment horizontal="center" vertical="center"/>
      <protection locked="0"/>
    </xf>
    <xf numFmtId="2" fontId="2" fillId="4" borderId="28" xfId="0" applyNumberFormat="1" applyFont="1" applyFill="1" applyBorder="1" applyAlignment="1" applyProtection="1">
      <alignment horizontal="center" vertical="center"/>
      <protection locked="0"/>
    </xf>
    <xf numFmtId="164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164" fontId="2" fillId="4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4" xfId="0" applyFont="1" applyFill="1" applyBorder="1" applyAlignment="1">
      <alignment horizontal="left"/>
    </xf>
    <xf numFmtId="0" fontId="2" fillId="37" borderId="31" xfId="0" applyFont="1" applyFill="1" applyBorder="1" applyAlignment="1">
      <alignment horizontal="center"/>
    </xf>
    <xf numFmtId="165" fontId="2" fillId="37" borderId="31" xfId="0" applyNumberFormat="1" applyFont="1" applyFill="1" applyBorder="1" applyAlignment="1">
      <alignment horizontal="center"/>
    </xf>
    <xf numFmtId="2" fontId="2" fillId="37" borderId="31" xfId="0" applyNumberFormat="1" applyFont="1" applyFill="1" applyBorder="1" applyAlignment="1">
      <alignment horizontal="center"/>
    </xf>
    <xf numFmtId="164" fontId="2" fillId="37" borderId="31" xfId="0" applyNumberFormat="1" applyFont="1" applyFill="1" applyBorder="1" applyAlignment="1">
      <alignment horizontal="center"/>
    </xf>
    <xf numFmtId="0" fontId="2" fillId="37" borderId="31" xfId="0" applyFont="1" applyFill="1" applyBorder="1" applyAlignment="1" applyProtection="1">
      <alignment horizontal="center"/>
      <protection locked="0"/>
    </xf>
    <xf numFmtId="0" fontId="2" fillId="37" borderId="31" xfId="0" applyFont="1" applyFill="1" applyBorder="1" applyAlignment="1" applyProtection="1">
      <protection locked="0"/>
    </xf>
    <xf numFmtId="0" fontId="2" fillId="37" borderId="31" xfId="0" applyFont="1" applyFill="1" applyBorder="1" applyProtection="1">
      <protection locked="0"/>
    </xf>
    <xf numFmtId="0" fontId="2" fillId="37" borderId="31" xfId="0" applyFont="1" applyFill="1" applyBorder="1" applyAlignment="1" applyProtection="1">
      <alignment horizontal="center" vertical="center"/>
      <protection locked="0"/>
    </xf>
    <xf numFmtId="164" fontId="2" fillId="37" borderId="31" xfId="0" applyNumberFormat="1" applyFont="1" applyFill="1" applyBorder="1" applyAlignment="1" applyProtection="1">
      <alignment horizontal="center" vertical="center"/>
      <protection locked="0"/>
    </xf>
    <xf numFmtId="165" fontId="2" fillId="37" borderId="31" xfId="0" applyNumberFormat="1" applyFont="1" applyFill="1" applyBorder="1" applyAlignment="1" applyProtection="1">
      <alignment horizontal="center"/>
    </xf>
    <xf numFmtId="2" fontId="2" fillId="37" borderId="31" xfId="0" applyNumberFormat="1" applyFont="1" applyFill="1" applyBorder="1" applyAlignment="1" applyProtection="1">
      <alignment horizontal="center"/>
      <protection locked="0"/>
    </xf>
    <xf numFmtId="2" fontId="2" fillId="37" borderId="31" xfId="0" applyNumberFormat="1" applyFont="1" applyFill="1" applyBorder="1" applyAlignment="1" applyProtection="1">
      <alignment horizontal="center"/>
    </xf>
    <xf numFmtId="2" fontId="2" fillId="37" borderId="33" xfId="0" applyNumberFormat="1" applyFont="1" applyFill="1" applyBorder="1" applyAlignment="1" applyProtection="1">
      <alignment horizontal="center"/>
    </xf>
    <xf numFmtId="2" fontId="2" fillId="37" borderId="13" xfId="0" applyNumberFormat="1" applyFont="1" applyFill="1" applyBorder="1" applyAlignment="1" applyProtection="1">
      <alignment horizontal="center"/>
    </xf>
    <xf numFmtId="2" fontId="2" fillId="37" borderId="13" xfId="0" applyNumberFormat="1" applyFont="1" applyFill="1" applyBorder="1" applyAlignment="1" applyProtection="1">
      <alignment horizontal="center" vertical="center"/>
    </xf>
    <xf numFmtId="2" fontId="2" fillId="37" borderId="13" xfId="41" applyNumberFormat="1" applyFont="1" applyFill="1" applyBorder="1" applyAlignment="1">
      <alignment horizontal="center"/>
    </xf>
    <xf numFmtId="0" fontId="2" fillId="37" borderId="29" xfId="0" applyFont="1" applyFill="1" applyBorder="1" applyAlignment="1">
      <alignment horizontal="left"/>
    </xf>
    <xf numFmtId="0" fontId="2" fillId="37" borderId="28" xfId="0" applyFont="1" applyFill="1" applyBorder="1" applyAlignment="1">
      <alignment horizontal="center"/>
    </xf>
    <xf numFmtId="165" fontId="2" fillId="37" borderId="28" xfId="0" applyNumberFormat="1" applyFont="1" applyFill="1" applyBorder="1" applyAlignment="1">
      <alignment horizontal="center"/>
    </xf>
    <xf numFmtId="2" fontId="2" fillId="37" borderId="28" xfId="0" applyNumberFormat="1" applyFont="1" applyFill="1" applyBorder="1" applyAlignment="1">
      <alignment horizontal="center"/>
    </xf>
    <xf numFmtId="164" fontId="2" fillId="37" borderId="28" xfId="41" applyNumberFormat="1" applyFont="1" applyFill="1" applyBorder="1" applyAlignment="1">
      <alignment horizontal="center" vertical="center" wrapText="1"/>
    </xf>
    <xf numFmtId="0" fontId="2" fillId="37" borderId="28" xfId="41" applyFont="1" applyFill="1" applyBorder="1" applyAlignment="1">
      <alignment horizontal="center"/>
    </xf>
    <xf numFmtId="0" fontId="2" fillId="37" borderId="28" xfId="41" applyFont="1" applyFill="1" applyBorder="1" applyAlignment="1"/>
    <xf numFmtId="0" fontId="2" fillId="37" borderId="28" xfId="41" applyFont="1" applyFill="1" applyBorder="1"/>
    <xf numFmtId="0" fontId="2" fillId="37" borderId="28" xfId="41" applyFont="1" applyFill="1" applyBorder="1" applyAlignment="1">
      <alignment horizontal="center" vertical="center"/>
    </xf>
    <xf numFmtId="164" fontId="2" fillId="37" borderId="28" xfId="41" applyNumberFormat="1" applyFont="1" applyFill="1" applyBorder="1" applyAlignment="1">
      <alignment horizontal="center" vertical="center"/>
    </xf>
    <xf numFmtId="165" fontId="2" fillId="37" borderId="28" xfId="41" applyNumberFormat="1" applyFont="1" applyFill="1" applyBorder="1" applyAlignment="1">
      <alignment horizontal="center"/>
    </xf>
    <xf numFmtId="2" fontId="2" fillId="37" borderId="28" xfId="41" applyNumberFormat="1" applyFont="1" applyFill="1" applyBorder="1" applyAlignment="1">
      <alignment horizontal="center"/>
    </xf>
    <xf numFmtId="2" fontId="2" fillId="37" borderId="30" xfId="41" applyNumberFormat="1" applyFont="1" applyFill="1" applyBorder="1" applyAlignment="1">
      <alignment horizontal="center"/>
    </xf>
    <xf numFmtId="0" fontId="2" fillId="38" borderId="4" xfId="0" applyFont="1" applyFill="1" applyBorder="1" applyAlignment="1">
      <alignment horizontal="left"/>
    </xf>
    <xf numFmtId="0" fontId="2" fillId="38" borderId="31" xfId="0" applyFont="1" applyFill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locked="0"/>
    </xf>
    <xf numFmtId="165" fontId="2" fillId="38" borderId="31" xfId="0" applyNumberFormat="1" applyFont="1" applyFill="1" applyBorder="1" applyAlignment="1" applyProtection="1">
      <alignment horizontal="center" vertical="center"/>
      <protection locked="0"/>
    </xf>
    <xf numFmtId="2" fontId="2" fillId="38" borderId="31" xfId="0" applyNumberFormat="1" applyFont="1" applyFill="1" applyBorder="1" applyAlignment="1" applyProtection="1">
      <alignment horizontal="center" vertical="center"/>
      <protection locked="0"/>
    </xf>
    <xf numFmtId="164" fontId="2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/>
      <protection locked="0"/>
    </xf>
    <xf numFmtId="0" fontId="2" fillId="38" borderId="31" xfId="0" applyFont="1" applyFill="1" applyBorder="1" applyAlignment="1" applyProtection="1">
      <protection locked="0"/>
    </xf>
    <xf numFmtId="0" fontId="2" fillId="38" borderId="31" xfId="0" applyFont="1" applyFill="1" applyBorder="1" applyProtection="1">
      <protection locked="0"/>
    </xf>
    <xf numFmtId="164" fontId="2" fillId="38" borderId="31" xfId="0" applyNumberFormat="1" applyFont="1" applyFill="1" applyBorder="1" applyAlignment="1" applyProtection="1">
      <alignment horizontal="center" vertical="center"/>
      <protection locked="0"/>
    </xf>
    <xf numFmtId="165" fontId="2" fillId="38" borderId="31" xfId="0" applyNumberFormat="1" applyFont="1" applyFill="1" applyBorder="1" applyAlignment="1" applyProtection="1">
      <alignment horizontal="center"/>
    </xf>
    <xf numFmtId="2" fontId="2" fillId="38" borderId="31" xfId="0" applyNumberFormat="1" applyFont="1" applyFill="1" applyBorder="1" applyAlignment="1" applyProtection="1">
      <alignment horizontal="center"/>
      <protection locked="0"/>
    </xf>
    <xf numFmtId="2" fontId="2" fillId="38" borderId="31" xfId="0" applyNumberFormat="1" applyFont="1" applyFill="1" applyBorder="1" applyAlignment="1" applyProtection="1">
      <alignment horizontal="center"/>
    </xf>
    <xf numFmtId="2" fontId="2" fillId="38" borderId="33" xfId="0" applyNumberFormat="1" applyFont="1" applyFill="1" applyBorder="1" applyAlignment="1" applyProtection="1">
      <alignment horizontal="center"/>
    </xf>
    <xf numFmtId="2" fontId="2" fillId="38" borderId="13" xfId="0" applyNumberFormat="1" applyFont="1" applyFill="1" applyBorder="1" applyAlignment="1" applyProtection="1">
      <alignment horizontal="center"/>
    </xf>
    <xf numFmtId="2" fontId="2" fillId="38" borderId="13" xfId="0" applyNumberFormat="1" applyFont="1" applyFill="1" applyBorder="1" applyAlignment="1" applyProtection="1">
      <alignment horizontal="center" vertical="center"/>
    </xf>
    <xf numFmtId="2" fontId="2" fillId="38" borderId="13" xfId="41" applyNumberFormat="1" applyFont="1" applyFill="1" applyBorder="1" applyAlignment="1" applyProtection="1">
      <alignment horizontal="center"/>
      <protection locked="0"/>
    </xf>
    <xf numFmtId="0" fontId="2" fillId="38" borderId="29" xfId="0" applyFont="1" applyFill="1" applyBorder="1" applyAlignment="1">
      <alignment horizontal="left"/>
    </xf>
    <xf numFmtId="0" fontId="2" fillId="38" borderId="28" xfId="0" applyFont="1" applyFill="1" applyBorder="1" applyAlignment="1">
      <alignment horizontal="center"/>
    </xf>
    <xf numFmtId="164" fontId="2" fillId="38" borderId="28" xfId="0" applyNumberFormat="1" applyFont="1" applyFill="1" applyBorder="1" applyAlignment="1" applyProtection="1">
      <alignment horizontal="center" vertical="center"/>
      <protection locked="0"/>
    </xf>
    <xf numFmtId="165" fontId="2" fillId="38" borderId="28" xfId="0" applyNumberFormat="1" applyFont="1" applyFill="1" applyBorder="1" applyAlignment="1" applyProtection="1">
      <alignment horizontal="center" vertical="center"/>
      <protection locked="0"/>
    </xf>
    <xf numFmtId="2" fontId="2" fillId="38" borderId="28" xfId="0" applyNumberFormat="1" applyFont="1" applyFill="1" applyBorder="1" applyAlignment="1" applyProtection="1">
      <alignment horizontal="center" vertical="center"/>
      <protection locked="0"/>
    </xf>
    <xf numFmtId="164" fontId="2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8" xfId="0" applyFont="1" applyFill="1" applyBorder="1" applyAlignment="1">
      <alignment vertical="top" wrapText="1"/>
    </xf>
    <xf numFmtId="0" fontId="2" fillId="38" borderId="28" xfId="0" applyFont="1" applyFill="1" applyBorder="1" applyAlignment="1" applyProtection="1">
      <alignment vertical="center"/>
      <protection locked="0"/>
    </xf>
    <xf numFmtId="0" fontId="2" fillId="38" borderId="28" xfId="45" applyFont="1" applyFill="1" applyBorder="1" applyAlignment="1" applyProtection="1">
      <alignment horizontal="center" vertical="center" wrapText="1"/>
      <protection locked="0"/>
    </xf>
    <xf numFmtId="0" fontId="2" fillId="38" borderId="28" xfId="45" applyFont="1" applyFill="1" applyBorder="1" applyAlignment="1" applyProtection="1">
      <alignment horizontal="center" vertical="center"/>
      <protection locked="0"/>
    </xf>
    <xf numFmtId="164" fontId="2" fillId="38" borderId="28" xfId="0" applyNumberFormat="1" applyFont="1" applyFill="1" applyBorder="1" applyAlignment="1">
      <alignment horizontal="center" vertical="center" wrapText="1"/>
    </xf>
    <xf numFmtId="164" fontId="2" fillId="38" borderId="28" xfId="45" applyNumberFormat="1" applyFont="1" applyFill="1" applyBorder="1" applyAlignment="1" applyProtection="1">
      <alignment horizontal="center" vertical="center" wrapText="1"/>
      <protection locked="0"/>
    </xf>
    <xf numFmtId="165" fontId="2" fillId="38" borderId="28" xfId="0" applyNumberFormat="1" applyFont="1" applyFill="1" applyBorder="1" applyAlignment="1" applyProtection="1">
      <alignment horizontal="center" vertical="center"/>
    </xf>
    <xf numFmtId="2" fontId="2" fillId="38" borderId="28" xfId="0" applyNumberFormat="1" applyFont="1" applyFill="1" applyBorder="1" applyAlignment="1" applyProtection="1">
      <alignment horizontal="center"/>
    </xf>
    <xf numFmtId="2" fontId="2" fillId="38" borderId="28" xfId="0" applyNumberFormat="1" applyFont="1" applyFill="1" applyBorder="1" applyAlignment="1" applyProtection="1">
      <alignment horizontal="center" vertical="center"/>
    </xf>
    <xf numFmtId="2" fontId="2" fillId="38" borderId="30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9" fillId="38" borderId="34" xfId="0" applyFont="1" applyFill="1" applyBorder="1" applyAlignment="1">
      <alignment horizontal="center" vertical="center" textRotation="90" wrapText="1"/>
    </xf>
    <xf numFmtId="0" fontId="29" fillId="38" borderId="35" xfId="0" applyFont="1" applyFill="1" applyBorder="1" applyAlignment="1">
      <alignment horizontal="center" vertical="center" textRotation="90" wrapText="1"/>
    </xf>
    <xf numFmtId="0" fontId="29" fillId="38" borderId="36" xfId="0" applyFont="1" applyFill="1" applyBorder="1" applyAlignment="1">
      <alignment horizontal="center" vertical="center" textRotation="90" wrapText="1"/>
    </xf>
    <xf numFmtId="0" fontId="30" fillId="37" borderId="34" xfId="0" applyFont="1" applyFill="1" applyBorder="1" applyAlignment="1">
      <alignment horizontal="center" vertical="center" textRotation="90" wrapText="1"/>
    </xf>
    <xf numFmtId="0" fontId="30" fillId="37" borderId="35" xfId="0" applyFont="1" applyFill="1" applyBorder="1" applyAlignment="1">
      <alignment horizontal="center" vertical="center" textRotation="90" wrapText="1"/>
    </xf>
    <xf numFmtId="0" fontId="30" fillId="37" borderId="36" xfId="0" applyFont="1" applyFill="1" applyBorder="1" applyAlignment="1">
      <alignment horizontal="center" vertical="center" textRotation="90" wrapText="1"/>
    </xf>
    <xf numFmtId="0" fontId="30" fillId="4" borderId="34" xfId="0" applyFont="1" applyFill="1" applyBorder="1" applyAlignment="1">
      <alignment horizontal="center" vertical="center" textRotation="90" wrapText="1"/>
    </xf>
    <xf numFmtId="0" fontId="30" fillId="4" borderId="35" xfId="0" applyFont="1" applyFill="1" applyBorder="1" applyAlignment="1">
      <alignment horizontal="center" vertical="center" textRotation="90" wrapText="1"/>
    </xf>
    <xf numFmtId="0" fontId="30" fillId="4" borderId="36" xfId="0" applyFont="1" applyFill="1" applyBorder="1" applyAlignment="1">
      <alignment horizontal="center" vertical="center" textRotation="90" wrapText="1"/>
    </xf>
    <xf numFmtId="0" fontId="30" fillId="3" borderId="34" xfId="0" applyFont="1" applyFill="1" applyBorder="1" applyAlignment="1">
      <alignment horizontal="center" vertical="center" textRotation="90" wrapText="1"/>
    </xf>
    <xf numFmtId="0" fontId="30" fillId="3" borderId="35" xfId="0" applyFont="1" applyFill="1" applyBorder="1" applyAlignment="1">
      <alignment horizontal="center" vertical="center" textRotation="90" wrapText="1"/>
    </xf>
    <xf numFmtId="0" fontId="30" fillId="3" borderId="3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7" xr:uid="{00000000-0005-0000-0000-00003500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F000000}"/>
    <cellStyle name="Normal 2 2" xfId="44" xr:uid="{00000000-0005-0000-0000-000025000000}"/>
    <cellStyle name="Normal 3" xfId="42" xr:uid="{00000000-0005-0000-0000-000026000000}"/>
    <cellStyle name="Normal 4" xfId="48" xr:uid="{00000000-0005-0000-0000-000036000000}"/>
    <cellStyle name="Normal_Sheet1" xfId="46" xr:uid="{7B2E999E-B44E-447D-945D-9FB4A4DAEE8F}"/>
    <cellStyle name="Note 2" xfId="43" xr:uid="{00000000-0005-0000-0000-000027000000}"/>
    <cellStyle name="Output" xfId="10" builtinId="21" customBuiltin="1"/>
    <cellStyle name="Paprastas 3" xfId="45" xr:uid="{A6467C93-8EC2-4706-B440-AE2ADAB06316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2:Y937"/>
  <sheetViews>
    <sheetView tabSelected="1" zoomScale="90" zoomScaleNormal="90" workbookViewId="0">
      <pane ySplit="7" topLeftCell="A8" activePane="bottomLeft" state="frozen"/>
      <selection activeCell="G1" sqref="G1"/>
      <selection pane="bottomLeft" activeCell="H30" sqref="H30"/>
    </sheetView>
  </sheetViews>
  <sheetFormatPr defaultRowHeight="12.75" x14ac:dyDescent="0.2"/>
  <cols>
    <col min="1" max="1" width="10.5703125" style="67" customWidth="1"/>
    <col min="2" max="2" width="25.85546875" style="232" customWidth="1"/>
    <col min="3" max="3" width="19.85546875" style="65" customWidth="1"/>
    <col min="4" max="6" width="13.7109375" style="65" customWidth="1"/>
    <col min="7" max="7" width="9.28515625" style="220" customWidth="1"/>
    <col min="8" max="8" width="28.5703125" style="37" bestFit="1" customWidth="1"/>
    <col min="9" max="9" width="13.85546875" bestFit="1" customWidth="1"/>
    <col min="10" max="10" width="9.28515625" style="49" bestFit="1" customWidth="1"/>
    <col min="11" max="11" width="9.28515625" bestFit="1" customWidth="1"/>
    <col min="12" max="13" width="9.42578125" bestFit="1" customWidth="1"/>
    <col min="14" max="14" width="10.28515625" bestFit="1" customWidth="1"/>
    <col min="15" max="15" width="11" customWidth="1"/>
    <col min="16" max="16" width="10.140625" customWidth="1"/>
    <col min="17" max="17" width="12.5703125" bestFit="1" customWidth="1"/>
    <col min="18" max="18" width="9.42578125" bestFit="1" customWidth="1"/>
    <col min="19" max="19" width="12.28515625" customWidth="1"/>
    <col min="20" max="20" width="13.28515625" bestFit="1" customWidth="1"/>
    <col min="21" max="21" width="12.7109375" customWidth="1"/>
    <col min="22" max="22" width="11.85546875" customWidth="1"/>
    <col min="23" max="23" width="14.42578125" customWidth="1"/>
    <col min="24" max="24" width="11.42578125" customWidth="1"/>
    <col min="25" max="25" width="13.140625" customWidth="1"/>
  </cols>
  <sheetData>
    <row r="2" spans="1:25" ht="13.5" customHeight="1" x14ac:dyDescent="0.2">
      <c r="B2" s="361" t="s">
        <v>37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3.5" customHeight="1" x14ac:dyDescent="0.2">
      <c r="B3" s="227"/>
      <c r="C3" s="77"/>
      <c r="D3" s="77"/>
      <c r="E3" s="77"/>
      <c r="F3" s="77"/>
      <c r="G3" s="77"/>
      <c r="H3" s="30"/>
      <c r="I3" s="7"/>
      <c r="J3" s="2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3.5" customHeight="1" thickBot="1" x14ac:dyDescent="0.25">
      <c r="B4" s="228"/>
      <c r="C4" s="64"/>
      <c r="D4" s="64"/>
      <c r="E4" s="64"/>
      <c r="F4" s="64"/>
      <c r="G4" s="219"/>
      <c r="H4" s="31"/>
      <c r="I4" s="1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2" customFormat="1" ht="12.75" customHeight="1" x14ac:dyDescent="0.2">
      <c r="A5" s="342" t="s">
        <v>36</v>
      </c>
      <c r="B5" s="362" t="s">
        <v>23</v>
      </c>
      <c r="C5" s="367" t="s">
        <v>27</v>
      </c>
      <c r="D5" s="362" t="s">
        <v>32</v>
      </c>
      <c r="E5" s="357" t="s">
        <v>1053</v>
      </c>
      <c r="F5" s="359" t="s">
        <v>1054</v>
      </c>
      <c r="G5" s="362" t="s">
        <v>28</v>
      </c>
      <c r="H5" s="364" t="s">
        <v>0</v>
      </c>
      <c r="I5" s="364" t="s">
        <v>34</v>
      </c>
      <c r="J5" s="364" t="s">
        <v>1</v>
      </c>
      <c r="K5" s="364" t="s">
        <v>2</v>
      </c>
      <c r="L5" s="369" t="s">
        <v>35</v>
      </c>
      <c r="M5" s="370"/>
      <c r="N5" s="370"/>
      <c r="O5" s="370"/>
      <c r="P5" s="370"/>
      <c r="Q5" s="371"/>
      <c r="R5" s="364" t="s">
        <v>3</v>
      </c>
      <c r="S5" s="364" t="s">
        <v>4</v>
      </c>
      <c r="T5" s="364" t="s">
        <v>5</v>
      </c>
      <c r="U5" s="364" t="s">
        <v>6</v>
      </c>
      <c r="V5" s="364" t="s">
        <v>7</v>
      </c>
      <c r="W5" s="374" t="s">
        <v>8</v>
      </c>
      <c r="X5" s="364" t="s">
        <v>9</v>
      </c>
      <c r="Y5" s="372" t="s">
        <v>10</v>
      </c>
    </row>
    <row r="6" spans="1:25" s="2" customFormat="1" ht="45" x14ac:dyDescent="0.2">
      <c r="A6" s="343"/>
      <c r="B6" s="363"/>
      <c r="C6" s="368"/>
      <c r="D6" s="363"/>
      <c r="E6" s="358"/>
      <c r="F6" s="360"/>
      <c r="G6" s="363"/>
      <c r="H6" s="365"/>
      <c r="I6" s="365"/>
      <c r="J6" s="366"/>
      <c r="K6" s="366"/>
      <c r="L6" s="3" t="s">
        <v>11</v>
      </c>
      <c r="M6" s="3" t="s">
        <v>12</v>
      </c>
      <c r="N6" s="3" t="s">
        <v>13</v>
      </c>
      <c r="O6" s="3" t="s">
        <v>30</v>
      </c>
      <c r="P6" s="3" t="s">
        <v>31</v>
      </c>
      <c r="Q6" s="3" t="s">
        <v>29</v>
      </c>
      <c r="R6" s="366"/>
      <c r="S6" s="366"/>
      <c r="T6" s="366"/>
      <c r="U6" s="366"/>
      <c r="V6" s="366"/>
      <c r="W6" s="375"/>
      <c r="X6" s="366"/>
      <c r="Y6" s="373"/>
    </row>
    <row r="7" spans="1:25" s="2" customFormat="1" ht="11.25" x14ac:dyDescent="0.2">
      <c r="A7" s="344"/>
      <c r="B7" s="363"/>
      <c r="C7" s="362"/>
      <c r="D7" s="68" t="s">
        <v>33</v>
      </c>
      <c r="E7" s="341" t="s">
        <v>18</v>
      </c>
      <c r="F7" s="341" t="s">
        <v>20</v>
      </c>
      <c r="G7" s="68" t="s">
        <v>14</v>
      </c>
      <c r="H7" s="366"/>
      <c r="I7" s="366"/>
      <c r="J7" s="19" t="s">
        <v>14</v>
      </c>
      <c r="K7" s="4" t="s">
        <v>15</v>
      </c>
      <c r="L7" s="4" t="s">
        <v>16</v>
      </c>
      <c r="M7" s="4" t="s">
        <v>16</v>
      </c>
      <c r="N7" s="4" t="s">
        <v>16</v>
      </c>
      <c r="O7" s="4" t="s">
        <v>16</v>
      </c>
      <c r="P7" s="4" t="s">
        <v>16</v>
      </c>
      <c r="Q7" s="4" t="s">
        <v>16</v>
      </c>
      <c r="R7" s="4" t="s">
        <v>17</v>
      </c>
      <c r="S7" s="4" t="s">
        <v>16</v>
      </c>
      <c r="T7" s="4" t="s">
        <v>17</v>
      </c>
      <c r="U7" s="4" t="s">
        <v>18</v>
      </c>
      <c r="V7" s="4" t="s">
        <v>19</v>
      </c>
      <c r="W7" s="4" t="s">
        <v>20</v>
      </c>
      <c r="X7" s="5" t="s">
        <v>21</v>
      </c>
      <c r="Y7" s="6" t="s">
        <v>22</v>
      </c>
    </row>
    <row r="8" spans="1:25" s="2" customFormat="1" ht="12" thickBot="1" x14ac:dyDescent="0.25">
      <c r="A8" s="226">
        <v>1</v>
      </c>
      <c r="B8" s="69">
        <v>2</v>
      </c>
      <c r="C8" s="69">
        <v>3</v>
      </c>
      <c r="D8" s="69">
        <v>4</v>
      </c>
      <c r="E8" s="78">
        <v>5</v>
      </c>
      <c r="F8" s="229">
        <v>6</v>
      </c>
      <c r="G8" s="69">
        <v>7</v>
      </c>
      <c r="H8" s="69">
        <v>8</v>
      </c>
      <c r="I8" s="78">
        <v>9</v>
      </c>
      <c r="J8" s="69">
        <v>10</v>
      </c>
      <c r="K8" s="69">
        <v>11</v>
      </c>
      <c r="L8" s="69">
        <v>12</v>
      </c>
      <c r="M8" s="78">
        <v>13</v>
      </c>
      <c r="N8" s="69">
        <v>14</v>
      </c>
      <c r="O8" s="69">
        <v>15</v>
      </c>
      <c r="P8" s="69">
        <v>16</v>
      </c>
      <c r="Q8" s="78">
        <v>17</v>
      </c>
      <c r="R8" s="69">
        <v>18</v>
      </c>
      <c r="S8" s="69">
        <v>19</v>
      </c>
      <c r="T8" s="69">
        <v>20</v>
      </c>
      <c r="U8" s="78">
        <v>21</v>
      </c>
      <c r="V8" s="69">
        <v>22</v>
      </c>
      <c r="W8" s="69">
        <v>23</v>
      </c>
      <c r="X8" s="69">
        <v>24</v>
      </c>
      <c r="Y8" s="78">
        <v>25</v>
      </c>
    </row>
    <row r="9" spans="1:25" s="2" customFormat="1" ht="11.25" x14ac:dyDescent="0.2">
      <c r="A9" s="345" t="s">
        <v>1055</v>
      </c>
      <c r="B9" s="308" t="s">
        <v>180</v>
      </c>
      <c r="C9" s="309" t="s">
        <v>181</v>
      </c>
      <c r="D9" s="310">
        <v>-1.6</v>
      </c>
      <c r="E9" s="311">
        <v>1.9E-2</v>
      </c>
      <c r="F9" s="312">
        <v>1.1741999999999999</v>
      </c>
      <c r="G9" s="313">
        <v>607.6</v>
      </c>
      <c r="H9" s="315" t="s">
        <v>145</v>
      </c>
      <c r="I9" s="316" t="s">
        <v>24</v>
      </c>
      <c r="J9" s="310">
        <v>64</v>
      </c>
      <c r="K9" s="314">
        <v>1987</v>
      </c>
      <c r="L9" s="317">
        <v>15.15</v>
      </c>
      <c r="M9" s="317">
        <v>6.0995999999999997</v>
      </c>
      <c r="N9" s="317">
        <v>5.8604000000000003</v>
      </c>
      <c r="O9" s="317">
        <v>0</v>
      </c>
      <c r="P9" s="317">
        <v>0</v>
      </c>
      <c r="Q9" s="317">
        <v>3.1899989999999998</v>
      </c>
      <c r="R9" s="317">
        <v>2419.08</v>
      </c>
      <c r="S9" s="317">
        <v>3.1899989999999998</v>
      </c>
      <c r="T9" s="317">
        <v>2419.08</v>
      </c>
      <c r="U9" s="318">
        <v>1.3186827223572598E-3</v>
      </c>
      <c r="V9" s="319">
        <v>61.8</v>
      </c>
      <c r="W9" s="320">
        <v>8.1494592241678654E-2</v>
      </c>
      <c r="X9" s="320">
        <v>79.120963341435584</v>
      </c>
      <c r="Y9" s="321">
        <v>4.8896755345007188</v>
      </c>
    </row>
    <row r="10" spans="1:25" s="2" customFormat="1" ht="11.25" x14ac:dyDescent="0.2">
      <c r="A10" s="346"/>
      <c r="B10" s="230" t="s">
        <v>38</v>
      </c>
      <c r="C10" s="107" t="s">
        <v>39</v>
      </c>
      <c r="D10" s="43">
        <v>-0.1</v>
      </c>
      <c r="E10" s="108">
        <v>1.77E-2</v>
      </c>
      <c r="F10" s="109">
        <f>E10*V10</f>
        <v>1.01244</v>
      </c>
      <c r="G10" s="126">
        <v>561.1</v>
      </c>
      <c r="H10" s="33" t="s">
        <v>50</v>
      </c>
      <c r="I10" s="14" t="s">
        <v>24</v>
      </c>
      <c r="J10" s="43">
        <v>7</v>
      </c>
      <c r="K10" s="13">
        <v>1966</v>
      </c>
      <c r="L10" s="82">
        <v>11.951499999999999</v>
      </c>
      <c r="M10" s="82">
        <v>4.819</v>
      </c>
      <c r="N10" s="82">
        <v>0</v>
      </c>
      <c r="O10" s="82">
        <v>3.6974999999999998</v>
      </c>
      <c r="P10" s="82">
        <v>-2.3605</v>
      </c>
      <c r="Q10" s="82">
        <v>5.7949999999999999</v>
      </c>
      <c r="R10" s="82">
        <v>545.33000000000004</v>
      </c>
      <c r="S10" s="82">
        <v>1.6198999999999999</v>
      </c>
      <c r="T10" s="82">
        <v>319.37</v>
      </c>
      <c r="U10" s="54">
        <f>S10/T10</f>
        <v>5.0721733412656166E-3</v>
      </c>
      <c r="V10" s="50">
        <v>57.2</v>
      </c>
      <c r="W10" s="59">
        <f>U10*V10</f>
        <v>0.29012831512039328</v>
      </c>
      <c r="X10" s="59">
        <f>U10*60*1000</f>
        <v>304.33040047593704</v>
      </c>
      <c r="Y10" s="322">
        <f>X10*V10/1000</f>
        <v>17.407698907223597</v>
      </c>
    </row>
    <row r="11" spans="1:25" ht="12.75" customHeight="1" x14ac:dyDescent="0.2">
      <c r="A11" s="346"/>
      <c r="B11" s="230" t="s">
        <v>316</v>
      </c>
      <c r="C11" s="107" t="s">
        <v>317</v>
      </c>
      <c r="D11" s="43">
        <v>-0.55000000000000004</v>
      </c>
      <c r="E11" s="108">
        <v>1.7000000000000001E-2</v>
      </c>
      <c r="F11" s="109">
        <v>0.96</v>
      </c>
      <c r="G11" s="126">
        <v>575.04999999999995</v>
      </c>
      <c r="H11" s="33" t="s">
        <v>318</v>
      </c>
      <c r="I11" s="14" t="s">
        <v>24</v>
      </c>
      <c r="J11" s="43">
        <v>75</v>
      </c>
      <c r="K11" s="13" t="s">
        <v>95</v>
      </c>
      <c r="L11" s="82"/>
      <c r="M11" s="82">
        <v>6.5279999999999996</v>
      </c>
      <c r="N11" s="82">
        <v>12.199059999999999</v>
      </c>
      <c r="O11" s="82">
        <v>0.61199999999999999</v>
      </c>
      <c r="P11" s="82">
        <v>0</v>
      </c>
      <c r="Q11" s="82">
        <v>24.6433</v>
      </c>
      <c r="R11" s="82">
        <v>3968.67</v>
      </c>
      <c r="S11" s="82">
        <v>24.6433</v>
      </c>
      <c r="T11" s="82">
        <v>3968.67</v>
      </c>
      <c r="U11" s="54">
        <f>S11/T11</f>
        <v>6.20946060015068E-3</v>
      </c>
      <c r="V11" s="50">
        <v>56.5</v>
      </c>
      <c r="W11" s="59">
        <f>U11*V11</f>
        <v>0.35083452390851344</v>
      </c>
      <c r="X11" s="59">
        <f>U11*60*1000</f>
        <v>372.56763600904083</v>
      </c>
      <c r="Y11" s="322">
        <f>X11*V11/1000</f>
        <v>21.050071434510805</v>
      </c>
    </row>
    <row r="12" spans="1:25" x14ac:dyDescent="0.2">
      <c r="A12" s="346"/>
      <c r="B12" s="230" t="s">
        <v>565</v>
      </c>
      <c r="C12" s="107" t="s">
        <v>566</v>
      </c>
      <c r="D12" s="43">
        <v>1.4</v>
      </c>
      <c r="E12" s="108">
        <v>1.8079999999999999E-2</v>
      </c>
      <c r="F12" s="109">
        <v>1.3400896</v>
      </c>
      <c r="G12" s="126">
        <v>601.4</v>
      </c>
      <c r="H12" s="33" t="s">
        <v>567</v>
      </c>
      <c r="I12" s="14" t="s">
        <v>568</v>
      </c>
      <c r="J12" s="43">
        <v>72</v>
      </c>
      <c r="K12" s="13">
        <v>1980</v>
      </c>
      <c r="L12" s="82">
        <v>35.134999999999998</v>
      </c>
      <c r="M12" s="82">
        <v>7.5404520000000002</v>
      </c>
      <c r="N12" s="82">
        <v>3.5375939999999999</v>
      </c>
      <c r="O12" s="82">
        <v>0</v>
      </c>
      <c r="P12" s="82">
        <v>0</v>
      </c>
      <c r="Q12" s="82">
        <v>24.056953999999998</v>
      </c>
      <c r="R12" s="82">
        <v>3809.9</v>
      </c>
      <c r="S12" s="82">
        <v>24.056953999999998</v>
      </c>
      <c r="T12" s="82">
        <v>3809.9</v>
      </c>
      <c r="U12" s="54">
        <v>6.3143268852200833E-3</v>
      </c>
      <c r="V12" s="50">
        <v>74.12</v>
      </c>
      <c r="W12" s="59">
        <v>0.46801790873251259</v>
      </c>
      <c r="X12" s="59">
        <v>378.859613113205</v>
      </c>
      <c r="Y12" s="322">
        <v>28.081074523950758</v>
      </c>
    </row>
    <row r="13" spans="1:25" x14ac:dyDescent="0.2">
      <c r="A13" s="346"/>
      <c r="B13" s="230" t="s">
        <v>38</v>
      </c>
      <c r="C13" s="107" t="s">
        <v>39</v>
      </c>
      <c r="D13" s="43">
        <v>-0.1</v>
      </c>
      <c r="E13" s="108">
        <v>1.77E-2</v>
      </c>
      <c r="F13" s="109">
        <f>E13*V13</f>
        <v>1.01244</v>
      </c>
      <c r="G13" s="126">
        <v>561.1</v>
      </c>
      <c r="H13" s="33" t="s">
        <v>51</v>
      </c>
      <c r="I13" s="14" t="s">
        <v>24</v>
      </c>
      <c r="J13" s="43">
        <v>121</v>
      </c>
      <c r="K13" s="13">
        <v>1966</v>
      </c>
      <c r="L13" s="82">
        <v>63.8703</v>
      </c>
      <c r="M13" s="82">
        <v>13.082599999999999</v>
      </c>
      <c r="N13" s="82">
        <v>12</v>
      </c>
      <c r="O13" s="82">
        <v>1.0813999999999999</v>
      </c>
      <c r="P13" s="82">
        <v>6.7870999999999997</v>
      </c>
      <c r="Q13" s="82">
        <v>30.9192</v>
      </c>
      <c r="R13" s="82">
        <v>5780.94</v>
      </c>
      <c r="S13" s="82">
        <v>37.706400000000002</v>
      </c>
      <c r="T13" s="82">
        <v>5780.94</v>
      </c>
      <c r="U13" s="54">
        <f>S13/T13</f>
        <v>6.5225378571650986E-3</v>
      </c>
      <c r="V13" s="50">
        <v>57.2</v>
      </c>
      <c r="W13" s="59">
        <f>U13*V13</f>
        <v>0.37308916542984366</v>
      </c>
      <c r="X13" s="59">
        <f>U13*60*1000</f>
        <v>391.3522714299059</v>
      </c>
      <c r="Y13" s="322">
        <f>X13*V13/1000</f>
        <v>22.385349925790617</v>
      </c>
    </row>
    <row r="14" spans="1:25" x14ac:dyDescent="0.2">
      <c r="A14" s="346"/>
      <c r="B14" s="230" t="s">
        <v>316</v>
      </c>
      <c r="C14" s="107" t="s">
        <v>317</v>
      </c>
      <c r="D14" s="107">
        <v>-0.55000000000000004</v>
      </c>
      <c r="E14" s="108">
        <v>1.7000000000000001E-2</v>
      </c>
      <c r="F14" s="109">
        <v>0.96</v>
      </c>
      <c r="G14" s="221">
        <v>575.04999999999995</v>
      </c>
      <c r="H14" s="33" t="s">
        <v>319</v>
      </c>
      <c r="I14" s="14" t="s">
        <v>24</v>
      </c>
      <c r="J14" s="43">
        <v>62</v>
      </c>
      <c r="K14" s="13" t="s">
        <v>95</v>
      </c>
      <c r="L14" s="82"/>
      <c r="M14" s="82">
        <v>4.08</v>
      </c>
      <c r="N14" s="82">
        <v>9.4253330000000002</v>
      </c>
      <c r="O14" s="82">
        <v>0.25795800000000002</v>
      </c>
      <c r="P14" s="82">
        <v>0</v>
      </c>
      <c r="Q14" s="82">
        <v>18.014700000000001</v>
      </c>
      <c r="R14" s="82">
        <v>2726.17</v>
      </c>
      <c r="S14" s="82">
        <v>18.014700000000001</v>
      </c>
      <c r="T14" s="82">
        <v>2726.17</v>
      </c>
      <c r="U14" s="54">
        <f>S14/T14</f>
        <v>6.6080618596785967E-3</v>
      </c>
      <c r="V14" s="50">
        <v>56.5</v>
      </c>
      <c r="W14" s="59">
        <f>U14*V14</f>
        <v>0.37335549507184074</v>
      </c>
      <c r="X14" s="59">
        <f>U14*60*1000</f>
        <v>396.48371158071581</v>
      </c>
      <c r="Y14" s="322">
        <f>X14*V14/1000</f>
        <v>22.401329704310442</v>
      </c>
    </row>
    <row r="15" spans="1:25" x14ac:dyDescent="0.2">
      <c r="A15" s="346"/>
      <c r="B15" s="230" t="s">
        <v>358</v>
      </c>
      <c r="C15" s="107" t="s">
        <v>359</v>
      </c>
      <c r="D15" s="43">
        <v>-1.6</v>
      </c>
      <c r="E15" s="108">
        <v>1.6802600000000001E-2</v>
      </c>
      <c r="F15" s="109">
        <v>0.91024724980000005</v>
      </c>
      <c r="G15" s="126">
        <v>607.6</v>
      </c>
      <c r="H15" s="33" t="s">
        <v>360</v>
      </c>
      <c r="I15" s="14" t="s">
        <v>361</v>
      </c>
      <c r="J15" s="43">
        <v>40</v>
      </c>
      <c r="K15" s="13" t="s">
        <v>362</v>
      </c>
      <c r="L15" s="82">
        <v>24.660927999999998</v>
      </c>
      <c r="M15" s="82">
        <v>2.5894140000000001</v>
      </c>
      <c r="N15" s="82">
        <v>6.9067189999999998</v>
      </c>
      <c r="O15" s="82">
        <v>-3.9413999999999998E-2</v>
      </c>
      <c r="P15" s="82">
        <v>1.5204299999999999</v>
      </c>
      <c r="Q15" s="82">
        <v>13.683778999999999</v>
      </c>
      <c r="R15" s="82">
        <v>2273.83</v>
      </c>
      <c r="S15" s="82">
        <v>15.204208999999999</v>
      </c>
      <c r="T15" s="82">
        <v>2273.83</v>
      </c>
      <c r="U15" s="54">
        <v>6.6866076179837542E-3</v>
      </c>
      <c r="V15" s="50">
        <v>54.173000000000002</v>
      </c>
      <c r="W15" s="59">
        <v>0.36223359448903392</v>
      </c>
      <c r="X15" s="59">
        <v>401.19645707902527</v>
      </c>
      <c r="Y15" s="322">
        <v>21.734015669342035</v>
      </c>
    </row>
    <row r="16" spans="1:25" x14ac:dyDescent="0.2">
      <c r="A16" s="346"/>
      <c r="B16" s="230" t="s">
        <v>316</v>
      </c>
      <c r="C16" s="107" t="s">
        <v>317</v>
      </c>
      <c r="D16" s="107">
        <v>-0.55000000000000004</v>
      </c>
      <c r="E16" s="108">
        <v>1.7000000000000001E-2</v>
      </c>
      <c r="F16" s="109">
        <v>0.96</v>
      </c>
      <c r="G16" s="221">
        <v>575.04999999999995</v>
      </c>
      <c r="H16" s="33" t="s">
        <v>320</v>
      </c>
      <c r="I16" s="14" t="s">
        <v>24</v>
      </c>
      <c r="J16" s="43">
        <v>60</v>
      </c>
      <c r="K16" s="13" t="s">
        <v>95</v>
      </c>
      <c r="L16" s="82"/>
      <c r="M16" s="82">
        <v>4.8959999999999999</v>
      </c>
      <c r="N16" s="82">
        <v>9.4952570000000005</v>
      </c>
      <c r="O16" s="82">
        <v>0.255</v>
      </c>
      <c r="P16" s="82">
        <v>0</v>
      </c>
      <c r="Q16" s="82">
        <v>18.358744999999999</v>
      </c>
      <c r="R16" s="82">
        <v>2725.38</v>
      </c>
      <c r="S16" s="82">
        <v>18.358744999999999</v>
      </c>
      <c r="T16" s="82">
        <v>2725.38</v>
      </c>
      <c r="U16" s="54">
        <f>S16/T16</f>
        <v>6.7362147663812015E-3</v>
      </c>
      <c r="V16" s="50">
        <v>56.5</v>
      </c>
      <c r="W16" s="59">
        <f>U16*V16</f>
        <v>0.3805961343005379</v>
      </c>
      <c r="X16" s="59">
        <f>U16*60*1000</f>
        <v>404.17288598287212</v>
      </c>
      <c r="Y16" s="322">
        <f>X16*V16/1000</f>
        <v>22.835768058032276</v>
      </c>
    </row>
    <row r="17" spans="1:25" x14ac:dyDescent="0.2">
      <c r="A17" s="346"/>
      <c r="B17" s="230" t="s">
        <v>463</v>
      </c>
      <c r="C17" s="107" t="s">
        <v>464</v>
      </c>
      <c r="D17" s="43">
        <v>-1.2</v>
      </c>
      <c r="E17" s="108">
        <v>2.0965000000000001E-2</v>
      </c>
      <c r="F17" s="109">
        <f>E17*V17</f>
        <v>1.1090485000000001</v>
      </c>
      <c r="G17" s="126">
        <v>595.20000000000005</v>
      </c>
      <c r="H17" s="33" t="s">
        <v>474</v>
      </c>
      <c r="I17" s="14" t="s">
        <v>467</v>
      </c>
      <c r="J17" s="43">
        <v>20</v>
      </c>
      <c r="K17" s="13">
        <v>1981</v>
      </c>
      <c r="L17" s="82">
        <v>14.753</v>
      </c>
      <c r="M17" s="82">
        <v>2.7429999999999999</v>
      </c>
      <c r="N17" s="82">
        <v>3.3540000000000001</v>
      </c>
      <c r="O17" s="82"/>
      <c r="P17" s="82">
        <v>1.5580000000000001</v>
      </c>
      <c r="Q17" s="82">
        <v>7.0979999999999999</v>
      </c>
      <c r="R17" s="82">
        <v>1041.52</v>
      </c>
      <c r="S17" s="82">
        <v>7.0979999999999999</v>
      </c>
      <c r="T17" s="82">
        <v>1041.52</v>
      </c>
      <c r="U17" s="54">
        <f>S17/T17</f>
        <v>6.8150395575697058E-3</v>
      </c>
      <c r="V17" s="50">
        <v>52.9</v>
      </c>
      <c r="W17" s="59">
        <f>U17*V17</f>
        <v>0.36051559259543742</v>
      </c>
      <c r="X17" s="59">
        <f>U17*60*1000</f>
        <v>408.90237345418234</v>
      </c>
      <c r="Y17" s="322">
        <f>X17*V17/1000</f>
        <v>21.630935555726246</v>
      </c>
    </row>
    <row r="18" spans="1:25" x14ac:dyDescent="0.2">
      <c r="A18" s="346"/>
      <c r="B18" s="230" t="s">
        <v>879</v>
      </c>
      <c r="C18" s="107" t="s">
        <v>880</v>
      </c>
      <c r="D18" s="43">
        <v>-1.1000000000000001</v>
      </c>
      <c r="E18" s="108">
        <v>1.5800000000000002E-2</v>
      </c>
      <c r="F18" s="109">
        <v>1.2089844000000001</v>
      </c>
      <c r="G18" s="126">
        <v>592.1</v>
      </c>
      <c r="H18" s="111" t="s">
        <v>881</v>
      </c>
      <c r="I18" s="14" t="s">
        <v>24</v>
      </c>
      <c r="J18" s="112">
        <v>55</v>
      </c>
      <c r="K18" s="13">
        <v>1987</v>
      </c>
      <c r="L18" s="82">
        <v>25.966913999999999</v>
      </c>
      <c r="M18" s="113">
        <v>4.2388570000000003</v>
      </c>
      <c r="N18" s="113">
        <v>5.8781799999999995</v>
      </c>
      <c r="O18" s="82">
        <v>3.61E-2</v>
      </c>
      <c r="P18" s="82">
        <v>0</v>
      </c>
      <c r="Q18" s="113">
        <v>15.813777</v>
      </c>
      <c r="R18" s="113">
        <v>2514.7200000000003</v>
      </c>
      <c r="S18" s="113">
        <v>15.813777</v>
      </c>
      <c r="T18" s="113">
        <v>2313.71</v>
      </c>
      <c r="U18" s="54">
        <v>6.8348137839227907E-3</v>
      </c>
      <c r="V18" s="50">
        <v>76.518000000000001</v>
      </c>
      <c r="W18" s="59">
        <v>0.52298628111820411</v>
      </c>
      <c r="X18" s="59">
        <v>410.08882703536744</v>
      </c>
      <c r="Y18" s="322">
        <v>31.379176867092248</v>
      </c>
    </row>
    <row r="19" spans="1:25" x14ac:dyDescent="0.2">
      <c r="A19" s="346"/>
      <c r="B19" s="230" t="s">
        <v>316</v>
      </c>
      <c r="C19" s="107" t="s">
        <v>317</v>
      </c>
      <c r="D19" s="107">
        <v>-0.55000000000000004</v>
      </c>
      <c r="E19" s="108">
        <v>1.7000000000000001E-2</v>
      </c>
      <c r="F19" s="109">
        <v>0.96</v>
      </c>
      <c r="G19" s="221">
        <v>575.04999999999995</v>
      </c>
      <c r="H19" s="33" t="s">
        <v>321</v>
      </c>
      <c r="I19" s="14" t="s">
        <v>24</v>
      </c>
      <c r="J19" s="43">
        <v>100</v>
      </c>
      <c r="K19" s="13" t="s">
        <v>95</v>
      </c>
      <c r="L19" s="82"/>
      <c r="M19" s="82">
        <v>7.273161</v>
      </c>
      <c r="N19" s="82">
        <v>7.8111860000000002</v>
      </c>
      <c r="O19" s="82">
        <v>-0.31395600000000001</v>
      </c>
      <c r="P19" s="82">
        <v>0</v>
      </c>
      <c r="Q19" s="82">
        <v>30.734681999999999</v>
      </c>
      <c r="R19" s="82">
        <v>4428.2300000000005</v>
      </c>
      <c r="S19" s="82">
        <v>30.734681999999999</v>
      </c>
      <c r="T19" s="82">
        <v>4428.2300000000005</v>
      </c>
      <c r="U19" s="54">
        <f>S19/T19</f>
        <v>6.9406245836372534E-3</v>
      </c>
      <c r="V19" s="50">
        <v>56.5</v>
      </c>
      <c r="W19" s="59">
        <f>U19*V19</f>
        <v>0.39214528897550482</v>
      </c>
      <c r="X19" s="59">
        <f>U19*60*1000</f>
        <v>416.4374750182352</v>
      </c>
      <c r="Y19" s="322">
        <f>X19*V19/1000</f>
        <v>23.528717338530289</v>
      </c>
    </row>
    <row r="20" spans="1:25" x14ac:dyDescent="0.2">
      <c r="A20" s="346"/>
      <c r="B20" s="230" t="s">
        <v>316</v>
      </c>
      <c r="C20" s="107" t="s">
        <v>317</v>
      </c>
      <c r="D20" s="107">
        <v>-0.55000000000000004</v>
      </c>
      <c r="E20" s="108">
        <v>1.7000000000000001E-2</v>
      </c>
      <c r="F20" s="109">
        <v>0.96</v>
      </c>
      <c r="G20" s="221">
        <v>575.04999999999995</v>
      </c>
      <c r="H20" s="33" t="s">
        <v>322</v>
      </c>
      <c r="I20" s="14" t="s">
        <v>24</v>
      </c>
      <c r="J20" s="43">
        <v>45</v>
      </c>
      <c r="K20" s="13" t="s">
        <v>95</v>
      </c>
      <c r="L20" s="82"/>
      <c r="M20" s="82">
        <v>4.4370000000000003</v>
      </c>
      <c r="N20" s="82">
        <v>7.961328</v>
      </c>
      <c r="O20" s="82">
        <v>1.4280000000000002E-3</v>
      </c>
      <c r="P20" s="82">
        <v>0</v>
      </c>
      <c r="Q20" s="82">
        <v>16.282</v>
      </c>
      <c r="R20" s="82">
        <v>2328.9</v>
      </c>
      <c r="S20" s="82">
        <v>16.28</v>
      </c>
      <c r="T20" s="82">
        <v>2328.9</v>
      </c>
      <c r="U20" s="54">
        <f>S20/T20</f>
        <v>6.9904246640044654E-3</v>
      </c>
      <c r="V20" s="50">
        <v>56.5</v>
      </c>
      <c r="W20" s="59">
        <f>U20*V20</f>
        <v>0.3949589935162523</v>
      </c>
      <c r="X20" s="59">
        <f>U20*60*1000</f>
        <v>419.42547984026788</v>
      </c>
      <c r="Y20" s="322">
        <f>X20*V20/1000</f>
        <v>23.697539610975134</v>
      </c>
    </row>
    <row r="21" spans="1:25" ht="12.75" customHeight="1" x14ac:dyDescent="0.2">
      <c r="A21" s="346"/>
      <c r="B21" s="230" t="s">
        <v>316</v>
      </c>
      <c r="C21" s="107" t="s">
        <v>317</v>
      </c>
      <c r="D21" s="107">
        <v>-0.55000000000000004</v>
      </c>
      <c r="E21" s="108">
        <v>1.7000000000000001E-2</v>
      </c>
      <c r="F21" s="109">
        <v>0.96</v>
      </c>
      <c r="G21" s="221">
        <v>575.04999999999995</v>
      </c>
      <c r="H21" s="33" t="s">
        <v>323</v>
      </c>
      <c r="I21" s="14" t="s">
        <v>24</v>
      </c>
      <c r="J21" s="43">
        <v>55</v>
      </c>
      <c r="K21" s="13" t="s">
        <v>95</v>
      </c>
      <c r="L21" s="82"/>
      <c r="M21" s="82">
        <v>3.3149999999999999</v>
      </c>
      <c r="N21" s="82">
        <v>7.5942020000000001</v>
      </c>
      <c r="O21" s="82">
        <v>-5.0999999999999997E-2</v>
      </c>
      <c r="P21" s="82">
        <v>0</v>
      </c>
      <c r="Q21" s="82">
        <v>17.775003999999999</v>
      </c>
      <c r="R21" s="82">
        <v>2535.52</v>
      </c>
      <c r="S21" s="82">
        <v>17.775003999999999</v>
      </c>
      <c r="T21" s="82">
        <v>2535.52</v>
      </c>
      <c r="U21" s="54">
        <f>S21/T21</f>
        <v>7.0103978671041834E-3</v>
      </c>
      <c r="V21" s="50">
        <v>56.5</v>
      </c>
      <c r="W21" s="59">
        <f>U21*V21</f>
        <v>0.39608747949138634</v>
      </c>
      <c r="X21" s="59">
        <f>U21*60*1000</f>
        <v>420.62387202625104</v>
      </c>
      <c r="Y21" s="322">
        <f>X21*V21/1000</f>
        <v>23.765248769483183</v>
      </c>
    </row>
    <row r="22" spans="1:25" x14ac:dyDescent="0.2">
      <c r="A22" s="346"/>
      <c r="B22" s="230" t="s">
        <v>316</v>
      </c>
      <c r="C22" s="107" t="s">
        <v>317</v>
      </c>
      <c r="D22" s="107">
        <v>-0.55000000000000004</v>
      </c>
      <c r="E22" s="108">
        <v>1.7000000000000001E-2</v>
      </c>
      <c r="F22" s="109">
        <v>0.96</v>
      </c>
      <c r="G22" s="221">
        <v>575.04999999999995</v>
      </c>
      <c r="H22" s="33" t="s">
        <v>324</v>
      </c>
      <c r="I22" s="14" t="s">
        <v>24</v>
      </c>
      <c r="J22" s="43">
        <v>20</v>
      </c>
      <c r="K22" s="13" t="s">
        <v>95</v>
      </c>
      <c r="L22" s="82"/>
      <c r="M22" s="82">
        <v>1.1220000000000001</v>
      </c>
      <c r="N22" s="82">
        <v>5.1404750000000003</v>
      </c>
      <c r="O22" s="82">
        <v>0.35700000000000004</v>
      </c>
      <c r="P22" s="82">
        <v>0</v>
      </c>
      <c r="Q22" s="82">
        <v>6.7715999999999994</v>
      </c>
      <c r="R22" s="82">
        <v>960.56000000000006</v>
      </c>
      <c r="S22" s="82">
        <v>6.7715999999999994</v>
      </c>
      <c r="T22" s="82">
        <v>960.56000000000006</v>
      </c>
      <c r="U22" s="54">
        <f>S22/T22</f>
        <v>7.0496377113350535E-3</v>
      </c>
      <c r="V22" s="50">
        <v>56.5</v>
      </c>
      <c r="W22" s="59">
        <f>U22*V22</f>
        <v>0.39830453069043054</v>
      </c>
      <c r="X22" s="59">
        <f>U22*60*1000</f>
        <v>422.97826268010317</v>
      </c>
      <c r="Y22" s="322">
        <f>X22*V22/1000</f>
        <v>23.898271841425831</v>
      </c>
    </row>
    <row r="23" spans="1:25" x14ac:dyDescent="0.2">
      <c r="A23" s="346"/>
      <c r="B23" s="230" t="s">
        <v>565</v>
      </c>
      <c r="C23" s="107" t="s">
        <v>566</v>
      </c>
      <c r="D23" s="107">
        <v>-1.4</v>
      </c>
      <c r="E23" s="108">
        <v>1.8079999999999999E-2</v>
      </c>
      <c r="F23" s="110">
        <v>1.3400896</v>
      </c>
      <c r="G23" s="221">
        <v>601.4</v>
      </c>
      <c r="H23" s="33" t="s">
        <v>569</v>
      </c>
      <c r="I23" s="14" t="s">
        <v>361</v>
      </c>
      <c r="J23" s="43">
        <v>25</v>
      </c>
      <c r="K23" s="13">
        <v>1983</v>
      </c>
      <c r="L23" s="82">
        <v>18.187999999999999</v>
      </c>
      <c r="M23" s="82">
        <v>3.0345</v>
      </c>
      <c r="N23" s="82">
        <v>4.7232099999999999</v>
      </c>
      <c r="O23" s="82">
        <v>0</v>
      </c>
      <c r="P23" s="82">
        <v>1.8774550000000001</v>
      </c>
      <c r="Q23" s="82">
        <v>10.430289999999999</v>
      </c>
      <c r="R23" s="82">
        <v>1467.95</v>
      </c>
      <c r="S23" s="82">
        <v>10.430289999999999</v>
      </c>
      <c r="T23" s="82">
        <v>1467.95</v>
      </c>
      <c r="U23" s="54">
        <v>7.1053441874723245E-3</v>
      </c>
      <c r="V23" s="50">
        <v>74.12</v>
      </c>
      <c r="W23" s="59">
        <v>0.52664811117544874</v>
      </c>
      <c r="X23" s="59">
        <v>426.32065124833946</v>
      </c>
      <c r="Y23" s="322">
        <v>31.59888667052692</v>
      </c>
    </row>
    <row r="24" spans="1:25" x14ac:dyDescent="0.2">
      <c r="A24" s="346"/>
      <c r="B24" s="230" t="s">
        <v>463</v>
      </c>
      <c r="C24" s="107" t="s">
        <v>464</v>
      </c>
      <c r="D24" s="43">
        <v>-1.2</v>
      </c>
      <c r="E24" s="108">
        <v>2.0965000000000001E-2</v>
      </c>
      <c r="F24" s="109">
        <f>E24*V24</f>
        <v>1.1090485000000001</v>
      </c>
      <c r="G24" s="126">
        <v>595.20000000000005</v>
      </c>
      <c r="H24" s="33" t="s">
        <v>471</v>
      </c>
      <c r="I24" s="14" t="s">
        <v>467</v>
      </c>
      <c r="J24" s="43">
        <v>20</v>
      </c>
      <c r="K24" s="13">
        <v>1982</v>
      </c>
      <c r="L24" s="82">
        <v>16.881</v>
      </c>
      <c r="M24" s="82">
        <v>2.2679999999999998</v>
      </c>
      <c r="N24" s="82">
        <v>5.7789999999999999</v>
      </c>
      <c r="O24" s="82">
        <v>-0.16400000000000001</v>
      </c>
      <c r="P24" s="82">
        <v>1.62</v>
      </c>
      <c r="Q24" s="82">
        <v>7.3780000000000001</v>
      </c>
      <c r="R24" s="82">
        <v>1034.1500000000001</v>
      </c>
      <c r="S24" s="82">
        <v>7.3780000000000001</v>
      </c>
      <c r="T24" s="82">
        <v>1034.1500000000001</v>
      </c>
      <c r="U24" s="54">
        <f>S24/T24</f>
        <v>7.1343615529662037E-3</v>
      </c>
      <c r="V24" s="50">
        <v>52.9</v>
      </c>
      <c r="W24" s="59">
        <f>U24*V24</f>
        <v>0.37740772615191215</v>
      </c>
      <c r="X24" s="59">
        <f>U24*60*1000</f>
        <v>428.06169317797219</v>
      </c>
      <c r="Y24" s="322">
        <f>X24*V24/1000</f>
        <v>22.644463569114727</v>
      </c>
    </row>
    <row r="25" spans="1:25" x14ac:dyDescent="0.2">
      <c r="A25" s="346"/>
      <c r="B25" s="230" t="s">
        <v>463</v>
      </c>
      <c r="C25" s="107" t="s">
        <v>464</v>
      </c>
      <c r="D25" s="43">
        <v>-1.2</v>
      </c>
      <c r="E25" s="108">
        <v>2.0965000000000001E-2</v>
      </c>
      <c r="F25" s="109">
        <f>E25*V25</f>
        <v>1.1090485000000001</v>
      </c>
      <c r="G25" s="126">
        <v>595.20000000000005</v>
      </c>
      <c r="H25" s="33" t="s">
        <v>473</v>
      </c>
      <c r="I25" s="14" t="s">
        <v>467</v>
      </c>
      <c r="J25" s="43">
        <v>20</v>
      </c>
      <c r="K25" s="13">
        <v>1983</v>
      </c>
      <c r="L25" s="82">
        <v>14.561999999999999</v>
      </c>
      <c r="M25" s="82">
        <v>1.286</v>
      </c>
      <c r="N25" s="82">
        <v>3.508</v>
      </c>
      <c r="O25" s="82">
        <v>0.435</v>
      </c>
      <c r="P25" s="82">
        <v>1.68</v>
      </c>
      <c r="Q25" s="82">
        <v>7.6529999999999996</v>
      </c>
      <c r="R25" s="82">
        <v>1063.0999999999999</v>
      </c>
      <c r="S25" s="82">
        <v>7.6529999999999996</v>
      </c>
      <c r="T25" s="82">
        <v>1063.0999999999999</v>
      </c>
      <c r="U25" s="54">
        <f>S25/T25</f>
        <v>7.1987583482268835E-3</v>
      </c>
      <c r="V25" s="50">
        <v>52.9</v>
      </c>
      <c r="W25" s="59">
        <f>U25*V25</f>
        <v>0.38081431662120213</v>
      </c>
      <c r="X25" s="59">
        <f>U25*60*1000</f>
        <v>431.92550089361305</v>
      </c>
      <c r="Y25" s="322">
        <f>X25*V25/1000</f>
        <v>22.848858997272131</v>
      </c>
    </row>
    <row r="26" spans="1:25" x14ac:dyDescent="0.2">
      <c r="A26" s="346"/>
      <c r="B26" s="230" t="s">
        <v>38</v>
      </c>
      <c r="C26" s="107" t="s">
        <v>39</v>
      </c>
      <c r="D26" s="43">
        <v>-0.1</v>
      </c>
      <c r="E26" s="108">
        <v>1.77E-2</v>
      </c>
      <c r="F26" s="109">
        <f>E26*V26</f>
        <v>1.01244</v>
      </c>
      <c r="G26" s="126">
        <v>561.1</v>
      </c>
      <c r="H26" s="33" t="s">
        <v>52</v>
      </c>
      <c r="I26" s="14" t="s">
        <v>24</v>
      </c>
      <c r="J26" s="43">
        <v>60</v>
      </c>
      <c r="K26" s="13">
        <v>1974</v>
      </c>
      <c r="L26" s="82">
        <v>34.8825</v>
      </c>
      <c r="M26" s="82">
        <v>5.3132999999999999</v>
      </c>
      <c r="N26" s="82">
        <v>6</v>
      </c>
      <c r="O26" s="82">
        <v>0.20080000000000001</v>
      </c>
      <c r="P26" s="82">
        <v>4.2062999999999997</v>
      </c>
      <c r="Q26" s="82">
        <v>19.162099999999999</v>
      </c>
      <c r="R26" s="82">
        <v>3207.42</v>
      </c>
      <c r="S26" s="82">
        <v>23.368400000000001</v>
      </c>
      <c r="T26" s="82">
        <v>3207.42</v>
      </c>
      <c r="U26" s="54">
        <f>S26/T26</f>
        <v>7.285731210755062E-3</v>
      </c>
      <c r="V26" s="50">
        <v>57.2</v>
      </c>
      <c r="W26" s="59">
        <f>U26*V26</f>
        <v>0.41674382525518955</v>
      </c>
      <c r="X26" s="59">
        <f>U26*60*1000</f>
        <v>437.14387264530376</v>
      </c>
      <c r="Y26" s="322">
        <f>X26*V26/1000</f>
        <v>25.004629515311375</v>
      </c>
    </row>
    <row r="27" spans="1:25" x14ac:dyDescent="0.2">
      <c r="A27" s="346"/>
      <c r="B27" s="230" t="s">
        <v>925</v>
      </c>
      <c r="C27" s="107" t="s">
        <v>926</v>
      </c>
      <c r="D27" s="43">
        <v>-1.4</v>
      </c>
      <c r="E27" s="108"/>
      <c r="F27" s="109"/>
      <c r="G27" s="126">
        <v>601.4</v>
      </c>
      <c r="H27" s="14" t="s">
        <v>927</v>
      </c>
      <c r="I27" s="14" t="s">
        <v>24</v>
      </c>
      <c r="J27" s="13">
        <v>30</v>
      </c>
      <c r="K27" s="13">
        <v>1979</v>
      </c>
      <c r="L27" s="114">
        <v>20.197990000000001</v>
      </c>
      <c r="M27" s="114">
        <v>3.518402</v>
      </c>
      <c r="N27" s="114">
        <v>4.4324399999999997</v>
      </c>
      <c r="O27" s="114">
        <v>-0.30540400000000001</v>
      </c>
      <c r="P27" s="114">
        <v>0</v>
      </c>
      <c r="Q27" s="114">
        <v>12.55255</v>
      </c>
      <c r="R27" s="114">
        <v>1719.69</v>
      </c>
      <c r="S27" s="114">
        <v>12.55255</v>
      </c>
      <c r="T27" s="114">
        <v>1719.7</v>
      </c>
      <c r="U27" s="54">
        <v>7.2992673140664065E-3</v>
      </c>
      <c r="V27" s="50">
        <v>55.045000000000002</v>
      </c>
      <c r="W27" s="59">
        <v>0.40178816930278538</v>
      </c>
      <c r="X27" s="59">
        <v>437.9560388439844</v>
      </c>
      <c r="Y27" s="322">
        <v>24.107290158167121</v>
      </c>
    </row>
    <row r="28" spans="1:25" x14ac:dyDescent="0.2">
      <c r="A28" s="346"/>
      <c r="B28" s="230" t="s">
        <v>424</v>
      </c>
      <c r="C28" s="107" t="s">
        <v>425</v>
      </c>
      <c r="D28" s="107">
        <v>-2.1</v>
      </c>
      <c r="E28" s="115">
        <v>1.6272999999999999E-2</v>
      </c>
      <c r="F28" s="110">
        <f>E28*V28</f>
        <v>1.5396210759999998</v>
      </c>
      <c r="G28" s="221">
        <v>623.1</v>
      </c>
      <c r="H28" s="116" t="s">
        <v>433</v>
      </c>
      <c r="I28" s="14" t="s">
        <v>24</v>
      </c>
      <c r="J28" s="43">
        <v>44</v>
      </c>
      <c r="K28" s="13">
        <v>1971</v>
      </c>
      <c r="L28" s="82">
        <v>25.705500000000001</v>
      </c>
      <c r="M28" s="82">
        <v>3.58</v>
      </c>
      <c r="N28" s="82">
        <v>6.9340000000000002</v>
      </c>
      <c r="O28" s="82"/>
      <c r="P28" s="82">
        <v>2.7345000000000002</v>
      </c>
      <c r="Q28" s="82">
        <v>12.457280000000001</v>
      </c>
      <c r="R28" s="82">
        <v>2609.9499999999998</v>
      </c>
      <c r="S28" s="82">
        <v>14.51</v>
      </c>
      <c r="T28" s="82">
        <v>1980.33</v>
      </c>
      <c r="U28" s="54">
        <f>S28/T28</f>
        <v>7.3270616513409379E-3</v>
      </c>
      <c r="V28" s="50">
        <v>94.611999999999995</v>
      </c>
      <c r="W28" s="59">
        <f>U28*V28</f>
        <v>0.69322795695666883</v>
      </c>
      <c r="X28" s="59">
        <f>U28*60*1000</f>
        <v>439.62369908045628</v>
      </c>
      <c r="Y28" s="322">
        <f>X28*V28/1000</f>
        <v>41.593677417400123</v>
      </c>
    </row>
    <row r="29" spans="1:25" x14ac:dyDescent="0.2">
      <c r="A29" s="346"/>
      <c r="B29" s="230" t="s">
        <v>925</v>
      </c>
      <c r="C29" s="107" t="s">
        <v>926</v>
      </c>
      <c r="D29" s="43">
        <v>-1.4</v>
      </c>
      <c r="E29" s="115"/>
      <c r="F29" s="109"/>
      <c r="G29" s="126">
        <v>601.4</v>
      </c>
      <c r="H29" s="14" t="s">
        <v>928</v>
      </c>
      <c r="I29" s="14" t="s">
        <v>24</v>
      </c>
      <c r="J29" s="13">
        <v>32</v>
      </c>
      <c r="K29" s="13">
        <v>1975</v>
      </c>
      <c r="L29" s="114">
        <v>19.953019999999999</v>
      </c>
      <c r="M29" s="114">
        <v>3.3606180000000001</v>
      </c>
      <c r="N29" s="114">
        <v>4.9781399999999998</v>
      </c>
      <c r="O29" s="114">
        <v>5.6387E-2</v>
      </c>
      <c r="P29" s="114">
        <v>0</v>
      </c>
      <c r="Q29" s="114">
        <v>11.557869999999999</v>
      </c>
      <c r="R29" s="114">
        <v>1565.9</v>
      </c>
      <c r="S29" s="114">
        <v>11.557869999999999</v>
      </c>
      <c r="T29" s="114">
        <v>1565.9</v>
      </c>
      <c r="U29" s="54">
        <v>7.380975796666453E-3</v>
      </c>
      <c r="V29" s="50">
        <v>55.045000000000002</v>
      </c>
      <c r="W29" s="59">
        <v>0.40628581272750491</v>
      </c>
      <c r="X29" s="59">
        <v>442.85854779998721</v>
      </c>
      <c r="Y29" s="322">
        <v>24.377148763650297</v>
      </c>
    </row>
    <row r="30" spans="1:25" x14ac:dyDescent="0.2">
      <c r="A30" s="346"/>
      <c r="B30" s="230" t="s">
        <v>463</v>
      </c>
      <c r="C30" s="107" t="s">
        <v>464</v>
      </c>
      <c r="D30" s="43">
        <v>-1.2</v>
      </c>
      <c r="E30" s="108">
        <v>2.0965000000000001E-2</v>
      </c>
      <c r="F30" s="109">
        <f>E30*V30</f>
        <v>1.1090485000000001</v>
      </c>
      <c r="G30" s="126">
        <v>595.20000000000005</v>
      </c>
      <c r="H30" s="33" t="s">
        <v>476</v>
      </c>
      <c r="I30" s="14" t="s">
        <v>467</v>
      </c>
      <c r="J30" s="43">
        <v>20</v>
      </c>
      <c r="K30" s="13">
        <v>1981</v>
      </c>
      <c r="L30" s="82">
        <v>15.961</v>
      </c>
      <c r="M30" s="82">
        <v>2.347</v>
      </c>
      <c r="N30" s="82">
        <v>3.706</v>
      </c>
      <c r="O30" s="82">
        <v>0.72699999999999998</v>
      </c>
      <c r="P30" s="82">
        <v>1.653</v>
      </c>
      <c r="Q30" s="82">
        <v>7.5279999999999996</v>
      </c>
      <c r="R30" s="82">
        <v>1019.7</v>
      </c>
      <c r="S30" s="82">
        <v>7.5279999999999996</v>
      </c>
      <c r="T30" s="82">
        <v>1019.7</v>
      </c>
      <c r="U30" s="54">
        <f>S30/T30</f>
        <v>7.3825634990683526E-3</v>
      </c>
      <c r="V30" s="50">
        <v>52.9</v>
      </c>
      <c r="W30" s="59">
        <f>U30*V30</f>
        <v>0.39053760910071583</v>
      </c>
      <c r="X30" s="59">
        <f>U30*60*1000</f>
        <v>442.95380994410118</v>
      </c>
      <c r="Y30" s="322">
        <f>X30*V30/1000</f>
        <v>23.43225654604295</v>
      </c>
    </row>
    <row r="31" spans="1:25" ht="12.75" customHeight="1" x14ac:dyDescent="0.2">
      <c r="A31" s="346"/>
      <c r="B31" s="230" t="s">
        <v>565</v>
      </c>
      <c r="C31" s="107" t="s">
        <v>566</v>
      </c>
      <c r="D31" s="107">
        <v>-1.4</v>
      </c>
      <c r="E31" s="115">
        <v>1.8079999999999999E-2</v>
      </c>
      <c r="F31" s="110">
        <v>1.3400896</v>
      </c>
      <c r="G31" s="221">
        <v>601.4</v>
      </c>
      <c r="H31" s="33" t="s">
        <v>570</v>
      </c>
      <c r="I31" s="14" t="s">
        <v>361</v>
      </c>
      <c r="J31" s="43">
        <v>40</v>
      </c>
      <c r="K31" s="13">
        <v>1981</v>
      </c>
      <c r="L31" s="82">
        <v>29.254000000000001</v>
      </c>
      <c r="M31" s="82">
        <v>4.7393789999999996</v>
      </c>
      <c r="N31" s="82">
        <v>7.7631399999999999</v>
      </c>
      <c r="O31" s="82">
        <v>0</v>
      </c>
      <c r="P31" s="82">
        <v>3.015263</v>
      </c>
      <c r="Q31" s="82">
        <v>16.751481000000002</v>
      </c>
      <c r="R31" s="82">
        <v>2265.15</v>
      </c>
      <c r="S31" s="82">
        <v>16.751481000000002</v>
      </c>
      <c r="T31" s="82">
        <v>2265.15</v>
      </c>
      <c r="U31" s="54">
        <v>7.3953075955234754E-3</v>
      </c>
      <c r="V31" s="50">
        <v>74.12</v>
      </c>
      <c r="W31" s="59">
        <v>0.54814019898020006</v>
      </c>
      <c r="X31" s="59">
        <v>443.71845573140848</v>
      </c>
      <c r="Y31" s="322">
        <v>32.888411938811998</v>
      </c>
    </row>
    <row r="32" spans="1:25" ht="12.75" customHeight="1" x14ac:dyDescent="0.2">
      <c r="A32" s="346"/>
      <c r="B32" s="230" t="s">
        <v>879</v>
      </c>
      <c r="C32" s="107" t="s">
        <v>921</v>
      </c>
      <c r="D32" s="43">
        <v>-1.1000000000000001</v>
      </c>
      <c r="E32" s="108">
        <v>1.5800000000000002E-2</v>
      </c>
      <c r="F32" s="109">
        <v>1.2089844000000001</v>
      </c>
      <c r="G32" s="126">
        <v>592.1</v>
      </c>
      <c r="H32" s="111" t="s">
        <v>882</v>
      </c>
      <c r="I32" s="14" t="s">
        <v>24</v>
      </c>
      <c r="J32" s="112">
        <v>79</v>
      </c>
      <c r="K32" s="13">
        <v>1984</v>
      </c>
      <c r="L32" s="82">
        <v>48.307867000000002</v>
      </c>
      <c r="M32" s="113">
        <v>7.3784490000000007</v>
      </c>
      <c r="N32" s="113">
        <v>10.567888</v>
      </c>
      <c r="O32" s="82">
        <v>0</v>
      </c>
      <c r="P32" s="82">
        <v>0</v>
      </c>
      <c r="Q32" s="113">
        <v>30.361529999999998</v>
      </c>
      <c r="R32" s="113">
        <v>4104.55</v>
      </c>
      <c r="S32" s="113">
        <v>30.361529999999998</v>
      </c>
      <c r="T32" s="113">
        <v>4104.55</v>
      </c>
      <c r="U32" s="54">
        <v>7.3970423067084082E-3</v>
      </c>
      <c r="V32" s="50">
        <v>76.518000000000001</v>
      </c>
      <c r="W32" s="59">
        <v>0.56600688322471393</v>
      </c>
      <c r="X32" s="59">
        <v>443.82253840250451</v>
      </c>
      <c r="Y32" s="322">
        <v>33.960412993482841</v>
      </c>
    </row>
    <row r="33" spans="1:25" ht="12.75" customHeight="1" x14ac:dyDescent="0.2">
      <c r="A33" s="346"/>
      <c r="B33" s="230" t="s">
        <v>316</v>
      </c>
      <c r="C33" s="107" t="s">
        <v>317</v>
      </c>
      <c r="D33" s="107">
        <v>-0.55000000000000004</v>
      </c>
      <c r="E33" s="108">
        <v>1.7000000000000001E-2</v>
      </c>
      <c r="F33" s="109">
        <v>0.96</v>
      </c>
      <c r="G33" s="221">
        <v>575.04999999999995</v>
      </c>
      <c r="H33" s="33" t="s">
        <v>325</v>
      </c>
      <c r="I33" s="14" t="s">
        <v>24</v>
      </c>
      <c r="J33" s="43">
        <v>75</v>
      </c>
      <c r="K33" s="13" t="s">
        <v>95</v>
      </c>
      <c r="L33" s="82"/>
      <c r="M33" s="82">
        <v>7.8029999999999999</v>
      </c>
      <c r="N33" s="82">
        <v>14.177688000000002</v>
      </c>
      <c r="O33" s="82">
        <v>0.47450400000000004</v>
      </c>
      <c r="P33" s="82">
        <v>0</v>
      </c>
      <c r="Q33" s="82">
        <v>29.761599999999998</v>
      </c>
      <c r="R33" s="82">
        <v>3988.9900000000002</v>
      </c>
      <c r="S33" s="82">
        <v>29.761599999999998</v>
      </c>
      <c r="T33" s="82">
        <v>3988.9900000000002</v>
      </c>
      <c r="U33" s="54">
        <f>S33/T33</f>
        <v>7.4609362269647192E-3</v>
      </c>
      <c r="V33" s="50">
        <v>56.5</v>
      </c>
      <c r="W33" s="59">
        <f>U33*V33</f>
        <v>0.42154289682350665</v>
      </c>
      <c r="X33" s="59">
        <f>U33*60*1000</f>
        <v>447.6561736178831</v>
      </c>
      <c r="Y33" s="322">
        <f>X33*V33/1000</f>
        <v>25.292573809410396</v>
      </c>
    </row>
    <row r="34" spans="1:25" ht="12.75" customHeight="1" x14ac:dyDescent="0.2">
      <c r="A34" s="346"/>
      <c r="B34" s="230" t="s">
        <v>652</v>
      </c>
      <c r="C34" s="107" t="s">
        <v>653</v>
      </c>
      <c r="D34" s="43">
        <v>-1.7</v>
      </c>
      <c r="E34" s="108">
        <v>1.949E-2</v>
      </c>
      <c r="F34" s="109">
        <v>1.23</v>
      </c>
      <c r="G34" s="126">
        <v>610.70000000000005</v>
      </c>
      <c r="H34" s="117" t="s">
        <v>664</v>
      </c>
      <c r="I34" s="107" t="s">
        <v>24</v>
      </c>
      <c r="J34" s="118">
        <v>60</v>
      </c>
      <c r="K34" s="107">
        <v>1968</v>
      </c>
      <c r="L34" s="82">
        <v>33.18</v>
      </c>
      <c r="M34" s="82">
        <v>4.0032399999999999</v>
      </c>
      <c r="N34" s="82">
        <v>8.0829599999999999</v>
      </c>
      <c r="O34" s="82">
        <v>0.73976900000000001</v>
      </c>
      <c r="P34" s="82">
        <v>3.663726</v>
      </c>
      <c r="Q34" s="82">
        <v>16.690277999999999</v>
      </c>
      <c r="R34" s="113">
        <v>2726.22</v>
      </c>
      <c r="S34" s="82">
        <v>20.354004</v>
      </c>
      <c r="T34" s="113">
        <v>2726.22</v>
      </c>
      <c r="U34" s="54">
        <v>7.4660166824394225E-3</v>
      </c>
      <c r="V34" s="50">
        <v>63.110999999999997</v>
      </c>
      <c r="W34" s="59">
        <v>0.47118777884543439</v>
      </c>
      <c r="X34" s="59">
        <v>447.96100094636535</v>
      </c>
      <c r="Y34" s="322">
        <v>28.271266730726065</v>
      </c>
    </row>
    <row r="35" spans="1:25" ht="12.75" customHeight="1" x14ac:dyDescent="0.2">
      <c r="A35" s="346"/>
      <c r="B35" s="230" t="s">
        <v>512</v>
      </c>
      <c r="C35" s="107" t="s">
        <v>513</v>
      </c>
      <c r="D35" s="43">
        <v>-1.6</v>
      </c>
      <c r="E35" s="108">
        <v>1.5933699725758369E-2</v>
      </c>
      <c r="F35" s="109">
        <v>0.80065247751963231</v>
      </c>
      <c r="G35" s="126">
        <v>607.6</v>
      </c>
      <c r="H35" s="33" t="s">
        <v>514</v>
      </c>
      <c r="I35" s="14" t="s">
        <v>361</v>
      </c>
      <c r="J35" s="43">
        <v>60</v>
      </c>
      <c r="K35" s="13">
        <v>1971</v>
      </c>
      <c r="L35" s="82">
        <v>33.024660000000004</v>
      </c>
      <c r="M35" s="82">
        <v>6.12</v>
      </c>
      <c r="N35" s="82">
        <v>6.2233370000000008</v>
      </c>
      <c r="O35" s="82">
        <v>0.51066</v>
      </c>
      <c r="P35" s="82"/>
      <c r="Q35" s="82">
        <v>20.170663000000001</v>
      </c>
      <c r="R35" s="82">
        <v>2701.2200000000003</v>
      </c>
      <c r="S35" s="82">
        <v>20.170663000000001</v>
      </c>
      <c r="T35" s="82">
        <v>2701.2200000000003</v>
      </c>
      <c r="U35" s="54">
        <v>7.4672418388728058E-3</v>
      </c>
      <c r="V35" s="50">
        <v>50.249000000000002</v>
      </c>
      <c r="W35" s="59">
        <v>0.37522143516151962</v>
      </c>
      <c r="X35" s="59">
        <v>448.03451033236837</v>
      </c>
      <c r="Y35" s="322">
        <v>22.51328610969118</v>
      </c>
    </row>
    <row r="36" spans="1:25" ht="12.75" customHeight="1" x14ac:dyDescent="0.2">
      <c r="A36" s="346"/>
      <c r="B36" s="230" t="s">
        <v>925</v>
      </c>
      <c r="C36" s="107" t="s">
        <v>926</v>
      </c>
      <c r="D36" s="43">
        <v>-1.4</v>
      </c>
      <c r="E36" s="115"/>
      <c r="F36" s="109"/>
      <c r="G36" s="126">
        <v>601.4</v>
      </c>
      <c r="H36" s="14" t="s">
        <v>929</v>
      </c>
      <c r="I36" s="14" t="s">
        <v>24</v>
      </c>
      <c r="J36" s="13">
        <v>59</v>
      </c>
      <c r="K36" s="13">
        <v>1974</v>
      </c>
      <c r="L36" s="114">
        <v>37.782989999999998</v>
      </c>
      <c r="M36" s="114">
        <v>4.9062000000000001</v>
      </c>
      <c r="N36" s="114">
        <v>8.4397800000000007</v>
      </c>
      <c r="O36" s="114">
        <v>0.95879800000000004</v>
      </c>
      <c r="P36" s="114">
        <v>0</v>
      </c>
      <c r="Q36" s="114">
        <v>23.47822</v>
      </c>
      <c r="R36" s="114">
        <v>3124.65</v>
      </c>
      <c r="S36" s="114">
        <v>23.47822</v>
      </c>
      <c r="T36" s="114">
        <v>3124.65</v>
      </c>
      <c r="U36" s="54">
        <v>7.51387195365881E-3</v>
      </c>
      <c r="V36" s="50">
        <v>55.045000000000002</v>
      </c>
      <c r="W36" s="59">
        <v>0.41360108168914922</v>
      </c>
      <c r="X36" s="59">
        <v>450.83231721952859</v>
      </c>
      <c r="Y36" s="322">
        <v>24.816064901348952</v>
      </c>
    </row>
    <row r="37" spans="1:25" ht="12.75" customHeight="1" x14ac:dyDescent="0.2">
      <c r="A37" s="346"/>
      <c r="B37" s="230" t="s">
        <v>565</v>
      </c>
      <c r="C37" s="107" t="s">
        <v>566</v>
      </c>
      <c r="D37" s="107">
        <v>-1.4</v>
      </c>
      <c r="E37" s="115">
        <v>1.8079999999999999E-2</v>
      </c>
      <c r="F37" s="110">
        <v>1.3400896</v>
      </c>
      <c r="G37" s="221">
        <v>601.4</v>
      </c>
      <c r="H37" s="33" t="s">
        <v>571</v>
      </c>
      <c r="I37" s="14" t="s">
        <v>361</v>
      </c>
      <c r="J37" s="43">
        <v>56</v>
      </c>
      <c r="K37" s="13">
        <v>1991</v>
      </c>
      <c r="L37" s="82">
        <v>46.634999999999998</v>
      </c>
      <c r="M37" s="82">
        <v>4.7486100000000002</v>
      </c>
      <c r="N37" s="82">
        <v>15.589701</v>
      </c>
      <c r="O37" s="82">
        <v>0</v>
      </c>
      <c r="P37" s="82">
        <v>4.7334040000000002</v>
      </c>
      <c r="Q37" s="82">
        <v>26.296689000000001</v>
      </c>
      <c r="R37" s="82">
        <v>3478.2</v>
      </c>
      <c r="S37" s="82">
        <v>24.979435212273589</v>
      </c>
      <c r="T37" s="82">
        <v>3303.97</v>
      </c>
      <c r="U37" s="54">
        <v>7.5604303950319134E-3</v>
      </c>
      <c r="V37" s="50">
        <v>74.12</v>
      </c>
      <c r="W37" s="59">
        <v>0.5603791008797655</v>
      </c>
      <c r="X37" s="59">
        <v>453.62582370191478</v>
      </c>
      <c r="Y37" s="322">
        <v>33.622746052785928</v>
      </c>
    </row>
    <row r="38" spans="1:25" ht="12.75" customHeight="1" x14ac:dyDescent="0.2">
      <c r="A38" s="346"/>
      <c r="B38" s="230" t="s">
        <v>879</v>
      </c>
      <c r="C38" s="107" t="s">
        <v>880</v>
      </c>
      <c r="D38" s="43">
        <v>-1.1000000000000001</v>
      </c>
      <c r="E38" s="108">
        <v>1.5800000000000002E-2</v>
      </c>
      <c r="F38" s="109">
        <v>1.2089844000000001</v>
      </c>
      <c r="G38" s="126">
        <v>592.1</v>
      </c>
      <c r="H38" s="111" t="s">
        <v>883</v>
      </c>
      <c r="I38" s="14" t="s">
        <v>24</v>
      </c>
      <c r="J38" s="112">
        <v>39</v>
      </c>
      <c r="K38" s="13">
        <v>1984</v>
      </c>
      <c r="L38" s="82">
        <v>28.593251000000002</v>
      </c>
      <c r="M38" s="113">
        <v>3.3889909999999999</v>
      </c>
      <c r="N38" s="113">
        <v>8.1990480000000012</v>
      </c>
      <c r="O38" s="82">
        <v>8.8999999999999996E-2</v>
      </c>
      <c r="P38" s="82">
        <v>0</v>
      </c>
      <c r="Q38" s="113">
        <v>16.916212000000002</v>
      </c>
      <c r="R38" s="113">
        <v>2296.0100000000002</v>
      </c>
      <c r="S38" s="113">
        <v>16.916212000000002</v>
      </c>
      <c r="T38" s="113">
        <v>2231.42</v>
      </c>
      <c r="U38" s="54">
        <v>7.5809179804787984E-3</v>
      </c>
      <c r="V38" s="50">
        <v>76.518000000000001</v>
      </c>
      <c r="W38" s="59">
        <v>0.58007668203027674</v>
      </c>
      <c r="X38" s="59">
        <v>454.85507882872787</v>
      </c>
      <c r="Y38" s="322">
        <v>34.804600921816601</v>
      </c>
    </row>
    <row r="39" spans="1:25" ht="12.75" customHeight="1" x14ac:dyDescent="0.2">
      <c r="A39" s="346"/>
      <c r="B39" s="230" t="s">
        <v>316</v>
      </c>
      <c r="C39" s="107" t="s">
        <v>317</v>
      </c>
      <c r="D39" s="107">
        <v>-0.55000000000000004</v>
      </c>
      <c r="E39" s="108">
        <v>1.7000000000000001E-2</v>
      </c>
      <c r="F39" s="109">
        <v>0.96</v>
      </c>
      <c r="G39" s="221">
        <v>575.04999999999995</v>
      </c>
      <c r="H39" s="33" t="s">
        <v>326</v>
      </c>
      <c r="I39" s="14" t="s">
        <v>24</v>
      </c>
      <c r="J39" s="43">
        <v>37</v>
      </c>
      <c r="K39" s="13" t="s">
        <v>95</v>
      </c>
      <c r="L39" s="82"/>
      <c r="M39" s="82">
        <v>3.1110000000000002</v>
      </c>
      <c r="N39" s="82">
        <v>7.5910969999999995</v>
      </c>
      <c r="O39" s="82">
        <v>-2.3460000000000001</v>
      </c>
      <c r="P39" s="82">
        <v>0</v>
      </c>
      <c r="Q39" s="82">
        <v>16.951902</v>
      </c>
      <c r="R39" s="82">
        <v>2232.48</v>
      </c>
      <c r="S39" s="82">
        <v>16.951902</v>
      </c>
      <c r="T39" s="82">
        <v>2232.48</v>
      </c>
      <c r="U39" s="54">
        <f>S39/T39</f>
        <v>7.5933052031821116E-3</v>
      </c>
      <c r="V39" s="50">
        <v>56.5</v>
      </c>
      <c r="W39" s="59">
        <f>U39*V39</f>
        <v>0.42902174397978932</v>
      </c>
      <c r="X39" s="59">
        <f>U39*60*1000</f>
        <v>455.59831219092672</v>
      </c>
      <c r="Y39" s="322">
        <f>X39*V39/1000</f>
        <v>25.741304638787359</v>
      </c>
    </row>
    <row r="40" spans="1:25" x14ac:dyDescent="0.2">
      <c r="A40" s="346"/>
      <c r="B40" s="230" t="s">
        <v>791</v>
      </c>
      <c r="C40" s="107" t="s">
        <v>792</v>
      </c>
      <c r="D40" s="43">
        <v>-2.2999999999999998</v>
      </c>
      <c r="E40" s="108">
        <v>2.0734499999999999E-2</v>
      </c>
      <c r="F40" s="109">
        <f>E40*V40</f>
        <v>1.5716751</v>
      </c>
      <c r="G40" s="126">
        <v>629.29999999999995</v>
      </c>
      <c r="H40" s="33" t="s">
        <v>793</v>
      </c>
      <c r="I40" s="14" t="s">
        <v>26</v>
      </c>
      <c r="J40" s="43">
        <v>8</v>
      </c>
      <c r="K40" s="13" t="s">
        <v>794</v>
      </c>
      <c r="L40" s="82">
        <v>2.734</v>
      </c>
      <c r="M40" s="82">
        <v>0</v>
      </c>
      <c r="N40" s="82">
        <v>0</v>
      </c>
      <c r="O40" s="82">
        <v>0</v>
      </c>
      <c r="P40" s="82">
        <v>0</v>
      </c>
      <c r="Q40" s="82">
        <v>2.734</v>
      </c>
      <c r="R40" s="82">
        <v>357.66</v>
      </c>
      <c r="S40" s="82">
        <v>2.734</v>
      </c>
      <c r="T40" s="82">
        <v>357.66</v>
      </c>
      <c r="U40" s="54">
        <f>S40/T40</f>
        <v>7.6441312978806682E-3</v>
      </c>
      <c r="V40" s="50">
        <v>75.8</v>
      </c>
      <c r="W40" s="59">
        <f>U40*V40</f>
        <v>0.57942515237935466</v>
      </c>
      <c r="X40" s="59">
        <f>U40*60*1000</f>
        <v>458.64787787284013</v>
      </c>
      <c r="Y40" s="322">
        <f>X40*V40/1000</f>
        <v>34.765509142761282</v>
      </c>
    </row>
    <row r="41" spans="1:25" ht="12.75" customHeight="1" x14ac:dyDescent="0.2">
      <c r="A41" s="346"/>
      <c r="B41" s="230" t="s">
        <v>982</v>
      </c>
      <c r="C41" s="107" t="s">
        <v>983</v>
      </c>
      <c r="D41" s="43">
        <v>-1.8</v>
      </c>
      <c r="E41" s="108">
        <v>1.7000000000000001E-2</v>
      </c>
      <c r="F41" s="109">
        <v>1.3430000000000002</v>
      </c>
      <c r="G41" s="126">
        <v>613.17999999999995</v>
      </c>
      <c r="H41" s="14" t="s">
        <v>984</v>
      </c>
      <c r="I41" s="14" t="s">
        <v>24</v>
      </c>
      <c r="J41" s="13">
        <v>45</v>
      </c>
      <c r="K41" s="13">
        <v>1975</v>
      </c>
      <c r="L41" s="114">
        <v>26.122</v>
      </c>
      <c r="M41" s="114">
        <v>4.21</v>
      </c>
      <c r="N41" s="114">
        <v>4.04</v>
      </c>
      <c r="O41" s="114">
        <v>0.03</v>
      </c>
      <c r="P41" s="114">
        <v>5.89</v>
      </c>
      <c r="Q41" s="114">
        <v>11.96</v>
      </c>
      <c r="R41" s="114">
        <v>2329.6999999999998</v>
      </c>
      <c r="S41" s="114">
        <v>17.850000000000001</v>
      </c>
      <c r="T41" s="114">
        <v>2329.6999999999998</v>
      </c>
      <c r="U41" s="54">
        <v>7.6619307206936531E-3</v>
      </c>
      <c r="V41" s="50">
        <v>79</v>
      </c>
      <c r="W41" s="59">
        <v>0.60529252693479862</v>
      </c>
      <c r="X41" s="59">
        <v>459.71584324161915</v>
      </c>
      <c r="Y41" s="322">
        <v>36.317551616087911</v>
      </c>
    </row>
    <row r="42" spans="1:25" x14ac:dyDescent="0.2">
      <c r="A42" s="346"/>
      <c r="B42" s="230" t="s">
        <v>463</v>
      </c>
      <c r="C42" s="107" t="s">
        <v>464</v>
      </c>
      <c r="D42" s="43">
        <v>-1.2</v>
      </c>
      <c r="E42" s="108">
        <v>2.0965000000000001E-2</v>
      </c>
      <c r="F42" s="109">
        <f>E42*V42</f>
        <v>1.1090485000000001</v>
      </c>
      <c r="G42" s="126">
        <v>595.20000000000005</v>
      </c>
      <c r="H42" s="33" t="s">
        <v>470</v>
      </c>
      <c r="I42" s="14" t="s">
        <v>467</v>
      </c>
      <c r="J42" s="43">
        <v>20</v>
      </c>
      <c r="K42" s="13">
        <v>1984</v>
      </c>
      <c r="L42" s="82">
        <v>15.651</v>
      </c>
      <c r="M42" s="82">
        <v>1.9430000000000001</v>
      </c>
      <c r="N42" s="82">
        <v>3.7650000000000001</v>
      </c>
      <c r="O42" s="82"/>
      <c r="P42" s="82">
        <v>1.79</v>
      </c>
      <c r="Q42" s="82">
        <v>8.1530000000000005</v>
      </c>
      <c r="R42" s="82">
        <v>1056.5999999999999</v>
      </c>
      <c r="S42" s="82">
        <v>8.1530000000000005</v>
      </c>
      <c r="T42" s="82">
        <v>1056.5999999999999</v>
      </c>
      <c r="U42" s="54">
        <f>S42/T42</f>
        <v>7.716259700927504E-3</v>
      </c>
      <c r="V42" s="50">
        <v>52.9</v>
      </c>
      <c r="W42" s="59">
        <f>U42*V42</f>
        <v>0.40819013817906497</v>
      </c>
      <c r="X42" s="59">
        <f>U42*60*1000</f>
        <v>462.97558205565025</v>
      </c>
      <c r="Y42" s="322">
        <f>X42*V42/1000</f>
        <v>24.491408290743898</v>
      </c>
    </row>
    <row r="43" spans="1:25" x14ac:dyDescent="0.2">
      <c r="A43" s="346"/>
      <c r="B43" s="230" t="s">
        <v>652</v>
      </c>
      <c r="C43" s="107" t="s">
        <v>653</v>
      </c>
      <c r="D43" s="43">
        <v>-1.7</v>
      </c>
      <c r="E43" s="108">
        <v>1.949E-2</v>
      </c>
      <c r="F43" s="109">
        <v>1.23</v>
      </c>
      <c r="G43" s="126">
        <v>610.70000000000005</v>
      </c>
      <c r="H43" s="117" t="s">
        <v>668</v>
      </c>
      <c r="I43" s="107" t="s">
        <v>24</v>
      </c>
      <c r="J43" s="118">
        <v>30</v>
      </c>
      <c r="K43" s="107">
        <v>1985</v>
      </c>
      <c r="L43" s="82">
        <v>18.72</v>
      </c>
      <c r="M43" s="82">
        <v>2.4987620000000001</v>
      </c>
      <c r="N43" s="82">
        <v>4.3805370000000003</v>
      </c>
      <c r="O43" s="82">
        <v>-0.25476300000000002</v>
      </c>
      <c r="P43" s="82">
        <v>2.177184</v>
      </c>
      <c r="Q43" s="82">
        <v>9.9182649999999999</v>
      </c>
      <c r="R43" s="82">
        <v>1566.56</v>
      </c>
      <c r="S43" s="82">
        <v>12.095449</v>
      </c>
      <c r="T43" s="82">
        <v>1566.56</v>
      </c>
      <c r="U43" s="54">
        <v>7.7210250485139423E-3</v>
      </c>
      <c r="V43" s="50">
        <v>63.110999999999997</v>
      </c>
      <c r="W43" s="59">
        <v>0.48728161183676338</v>
      </c>
      <c r="X43" s="59">
        <v>463.26150291083655</v>
      </c>
      <c r="Y43" s="322">
        <v>29.236896710205805</v>
      </c>
    </row>
    <row r="44" spans="1:25" x14ac:dyDescent="0.2">
      <c r="A44" s="346"/>
      <c r="B44" s="230" t="s">
        <v>565</v>
      </c>
      <c r="C44" s="107" t="s">
        <v>566</v>
      </c>
      <c r="D44" s="107">
        <v>-1.4</v>
      </c>
      <c r="E44" s="115">
        <v>1.8079999999999999E-2</v>
      </c>
      <c r="F44" s="110">
        <v>1.3400896</v>
      </c>
      <c r="G44" s="221">
        <v>601.4</v>
      </c>
      <c r="H44" s="33" t="s">
        <v>572</v>
      </c>
      <c r="I44" s="14" t="s">
        <v>361</v>
      </c>
      <c r="J44" s="43">
        <v>50</v>
      </c>
      <c r="K44" s="13">
        <v>1981</v>
      </c>
      <c r="L44" s="82">
        <v>22.832999999999998</v>
      </c>
      <c r="M44" s="82">
        <v>2.8594680000000001</v>
      </c>
      <c r="N44" s="82">
        <v>5.6693550000000004</v>
      </c>
      <c r="O44" s="82">
        <v>0</v>
      </c>
      <c r="P44" s="82">
        <v>2.5747559999999998</v>
      </c>
      <c r="Q44" s="82">
        <v>14.304176999999999</v>
      </c>
      <c r="R44" s="82">
        <v>1852.1999999999998</v>
      </c>
      <c r="S44" s="82">
        <v>14.046775952915452</v>
      </c>
      <c r="T44" s="82">
        <v>1818.87</v>
      </c>
      <c r="U44" s="54">
        <v>7.722803692905734E-3</v>
      </c>
      <c r="V44" s="50">
        <v>74.12</v>
      </c>
      <c r="W44" s="59">
        <v>0.57241420971817303</v>
      </c>
      <c r="X44" s="59">
        <v>463.36822157434403</v>
      </c>
      <c r="Y44" s="322">
        <v>34.344852583090379</v>
      </c>
    </row>
    <row r="45" spans="1:25" x14ac:dyDescent="0.2">
      <c r="A45" s="346"/>
      <c r="B45" s="230" t="s">
        <v>512</v>
      </c>
      <c r="C45" s="107" t="s">
        <v>513</v>
      </c>
      <c r="D45" s="43">
        <v>-1.6</v>
      </c>
      <c r="E45" s="108">
        <v>1.5933699725758369E-2</v>
      </c>
      <c r="F45" s="109">
        <v>0.80065247751963231</v>
      </c>
      <c r="G45" s="126">
        <v>607.6</v>
      </c>
      <c r="H45" s="33" t="s">
        <v>515</v>
      </c>
      <c r="I45" s="14" t="s">
        <v>361</v>
      </c>
      <c r="J45" s="43">
        <v>45</v>
      </c>
      <c r="K45" s="13" t="s">
        <v>95</v>
      </c>
      <c r="L45" s="82">
        <v>30.406259999999996</v>
      </c>
      <c r="M45" s="82">
        <v>6.2729999999999997</v>
      </c>
      <c r="N45" s="82">
        <v>4.9012209999999996</v>
      </c>
      <c r="O45" s="82">
        <v>1.2302599999999999</v>
      </c>
      <c r="P45" s="82"/>
      <c r="Q45" s="82">
        <v>18.001778999999999</v>
      </c>
      <c r="R45" s="82">
        <v>2325.65</v>
      </c>
      <c r="S45" s="82">
        <v>18.001778999999999</v>
      </c>
      <c r="T45" s="82">
        <v>2325.65</v>
      </c>
      <c r="U45" s="54">
        <v>7.7405366241695859E-3</v>
      </c>
      <c r="V45" s="50">
        <v>50.249000000000002</v>
      </c>
      <c r="W45" s="59">
        <v>0.38895422482789754</v>
      </c>
      <c r="X45" s="59">
        <v>464.43219745017518</v>
      </c>
      <c r="Y45" s="322">
        <v>23.337253489673856</v>
      </c>
    </row>
    <row r="46" spans="1:25" x14ac:dyDescent="0.2">
      <c r="A46" s="346"/>
      <c r="B46" s="230" t="s">
        <v>463</v>
      </c>
      <c r="C46" s="107" t="s">
        <v>464</v>
      </c>
      <c r="D46" s="43">
        <v>-1.2</v>
      </c>
      <c r="E46" s="108">
        <v>2.0965000000000001E-2</v>
      </c>
      <c r="F46" s="109">
        <f>E46*V46</f>
        <v>1.1090485000000001</v>
      </c>
      <c r="G46" s="126">
        <v>595.20000000000005</v>
      </c>
      <c r="H46" s="33" t="s">
        <v>472</v>
      </c>
      <c r="I46" s="14" t="s">
        <v>467</v>
      </c>
      <c r="J46" s="43">
        <v>20</v>
      </c>
      <c r="K46" s="13">
        <v>1982</v>
      </c>
      <c r="L46" s="82">
        <v>17.423999999999999</v>
      </c>
      <c r="M46" s="82">
        <v>1.8440000000000001</v>
      </c>
      <c r="N46" s="82">
        <v>5.4740000000000002</v>
      </c>
      <c r="O46" s="82">
        <v>0.17399999999999999</v>
      </c>
      <c r="P46" s="82">
        <v>1.7869999999999999</v>
      </c>
      <c r="Q46" s="82">
        <v>8.1449999999999996</v>
      </c>
      <c r="R46" s="82">
        <v>1051.81</v>
      </c>
      <c r="S46" s="82">
        <v>8.1449999999999996</v>
      </c>
      <c r="T46" s="82">
        <v>1051.81</v>
      </c>
      <c r="U46" s="54">
        <f>S46/T46</f>
        <v>7.7437940312413836E-3</v>
      </c>
      <c r="V46" s="50">
        <v>52.9</v>
      </c>
      <c r="W46" s="59">
        <f>U46*V46</f>
        <v>0.40964670425266919</v>
      </c>
      <c r="X46" s="59">
        <f>U46*60*1000</f>
        <v>464.627641874483</v>
      </c>
      <c r="Y46" s="322">
        <f>X46*V46/1000</f>
        <v>24.578802255160149</v>
      </c>
    </row>
    <row r="47" spans="1:25" x14ac:dyDescent="0.2">
      <c r="A47" s="346"/>
      <c r="B47" s="230" t="s">
        <v>925</v>
      </c>
      <c r="C47" s="107" t="s">
        <v>926</v>
      </c>
      <c r="D47" s="43">
        <v>-1.4</v>
      </c>
      <c r="E47" s="115"/>
      <c r="F47" s="109"/>
      <c r="G47" s="126">
        <v>601.4</v>
      </c>
      <c r="H47" s="14" t="s">
        <v>930</v>
      </c>
      <c r="I47" s="14" t="s">
        <v>24</v>
      </c>
      <c r="J47" s="13">
        <v>29</v>
      </c>
      <c r="K47" s="13">
        <v>1975</v>
      </c>
      <c r="L47" s="114">
        <v>18.721990000000002</v>
      </c>
      <c r="M47" s="114">
        <v>2.5792009999999999</v>
      </c>
      <c r="N47" s="114">
        <v>3.8825400000000001</v>
      </c>
      <c r="O47" s="114">
        <v>-2.9198999999999999E-2</v>
      </c>
      <c r="P47" s="114">
        <v>0</v>
      </c>
      <c r="Q47" s="114">
        <v>12.289446</v>
      </c>
      <c r="R47" s="114">
        <v>1586.63</v>
      </c>
      <c r="S47" s="114">
        <v>10.78571</v>
      </c>
      <c r="T47" s="114">
        <v>1392.49</v>
      </c>
      <c r="U47" s="54">
        <v>7.7456283348533916E-3</v>
      </c>
      <c r="V47" s="50">
        <v>55.045000000000002</v>
      </c>
      <c r="W47" s="59">
        <v>0.42635811169200494</v>
      </c>
      <c r="X47" s="59">
        <v>464.73770009120352</v>
      </c>
      <c r="Y47" s="322">
        <v>25.581486701520298</v>
      </c>
    </row>
    <row r="48" spans="1:25" x14ac:dyDescent="0.2">
      <c r="A48" s="346"/>
      <c r="B48" s="230" t="s">
        <v>38</v>
      </c>
      <c r="C48" s="107" t="s">
        <v>39</v>
      </c>
      <c r="D48" s="43">
        <v>-0.1</v>
      </c>
      <c r="E48" s="108">
        <v>1.77E-2</v>
      </c>
      <c r="F48" s="109">
        <f>E48*V48</f>
        <v>1.01244</v>
      </c>
      <c r="G48" s="126">
        <v>561.1</v>
      </c>
      <c r="H48" s="33" t="s">
        <v>53</v>
      </c>
      <c r="I48" s="14" t="s">
        <v>24</v>
      </c>
      <c r="J48" s="43">
        <v>60</v>
      </c>
      <c r="K48" s="13">
        <v>1984</v>
      </c>
      <c r="L48" s="82">
        <v>48.1813</v>
      </c>
      <c r="M48" s="82">
        <v>8.4309999999999992</v>
      </c>
      <c r="N48" s="82">
        <v>8.1999999999999993</v>
      </c>
      <c r="O48" s="82">
        <v>1.2793000000000001</v>
      </c>
      <c r="P48" s="82">
        <v>5.4488000000000003</v>
      </c>
      <c r="Q48" s="82">
        <v>24.822199999999999</v>
      </c>
      <c r="R48" s="82">
        <v>3902.7</v>
      </c>
      <c r="S48" s="82">
        <v>30.270900000000001</v>
      </c>
      <c r="T48" s="82">
        <v>3902.7</v>
      </c>
      <c r="U48" s="54">
        <f>S48/T48</f>
        <v>7.7563994157890696E-3</v>
      </c>
      <c r="V48" s="50">
        <v>57.2</v>
      </c>
      <c r="W48" s="59">
        <f>U48*V48</f>
        <v>0.4436660465831348</v>
      </c>
      <c r="X48" s="59">
        <f>U48*60*1000</f>
        <v>465.38396494734417</v>
      </c>
      <c r="Y48" s="322">
        <f>X48*V48/1000</f>
        <v>26.619962794988087</v>
      </c>
    </row>
    <row r="49" spans="1:25" x14ac:dyDescent="0.2">
      <c r="A49" s="346"/>
      <c r="B49" s="230" t="s">
        <v>565</v>
      </c>
      <c r="C49" s="107" t="s">
        <v>566</v>
      </c>
      <c r="D49" s="107">
        <v>-1.4</v>
      </c>
      <c r="E49" s="115">
        <v>1.8079999999999999E-2</v>
      </c>
      <c r="F49" s="110">
        <v>1.3400896</v>
      </c>
      <c r="G49" s="221">
        <v>601.4</v>
      </c>
      <c r="H49" s="33" t="s">
        <v>573</v>
      </c>
      <c r="I49" s="14" t="s">
        <v>361</v>
      </c>
      <c r="J49" s="43">
        <v>12</v>
      </c>
      <c r="K49" s="13">
        <v>1990</v>
      </c>
      <c r="L49" s="82">
        <v>8.5500000000000007</v>
      </c>
      <c r="M49" s="82">
        <v>1.6830000000000001</v>
      </c>
      <c r="N49" s="82">
        <v>1.369426</v>
      </c>
      <c r="O49" s="82">
        <v>0</v>
      </c>
      <c r="P49" s="82">
        <v>0.98956100000000002</v>
      </c>
      <c r="Q49" s="82">
        <v>5.4975740000000011</v>
      </c>
      <c r="R49" s="82">
        <v>705.31</v>
      </c>
      <c r="S49" s="82">
        <v>5.4975740000000011</v>
      </c>
      <c r="T49" s="82">
        <v>705.31</v>
      </c>
      <c r="U49" s="54">
        <v>7.7945499142221169E-3</v>
      </c>
      <c r="V49" s="50">
        <v>74.12</v>
      </c>
      <c r="W49" s="59">
        <v>0.57773203964214337</v>
      </c>
      <c r="X49" s="59">
        <v>467.67299485332705</v>
      </c>
      <c r="Y49" s="322">
        <v>34.663922378528603</v>
      </c>
    </row>
    <row r="50" spans="1:25" x14ac:dyDescent="0.2">
      <c r="A50" s="346"/>
      <c r="B50" s="230" t="s">
        <v>512</v>
      </c>
      <c r="C50" s="107" t="s">
        <v>513</v>
      </c>
      <c r="D50" s="43">
        <v>-1.6</v>
      </c>
      <c r="E50" s="108">
        <v>1.5933699725758369E-2</v>
      </c>
      <c r="F50" s="109">
        <v>0.80065247751963231</v>
      </c>
      <c r="G50" s="126">
        <v>607.6</v>
      </c>
      <c r="H50" s="33" t="s">
        <v>516</v>
      </c>
      <c r="I50" s="14" t="s">
        <v>361</v>
      </c>
      <c r="J50" s="43">
        <v>60</v>
      </c>
      <c r="K50" s="13">
        <v>1963</v>
      </c>
      <c r="L50" s="82">
        <v>36.898811000000002</v>
      </c>
      <c r="M50" s="82">
        <v>6.375</v>
      </c>
      <c r="N50" s="82">
        <v>7.576848</v>
      </c>
      <c r="O50" s="82">
        <v>0.38581100000000002</v>
      </c>
      <c r="P50" s="82"/>
      <c r="Q50" s="82">
        <v>22.561152000000003</v>
      </c>
      <c r="R50" s="82">
        <v>2879.9500000000003</v>
      </c>
      <c r="S50" s="82">
        <v>22.561152000000003</v>
      </c>
      <c r="T50" s="82">
        <v>2879.9500000000003</v>
      </c>
      <c r="U50" s="54">
        <v>7.8338693380093413E-3</v>
      </c>
      <c r="V50" s="50">
        <v>50.249000000000002</v>
      </c>
      <c r="W50" s="59">
        <v>0.39364410036563141</v>
      </c>
      <c r="X50" s="59">
        <v>470.0321602805605</v>
      </c>
      <c r="Y50" s="322">
        <v>23.618646021937884</v>
      </c>
    </row>
    <row r="51" spans="1:25" x14ac:dyDescent="0.2">
      <c r="A51" s="346"/>
      <c r="B51" s="230" t="s">
        <v>512</v>
      </c>
      <c r="C51" s="107" t="s">
        <v>513</v>
      </c>
      <c r="D51" s="43">
        <v>-1.6</v>
      </c>
      <c r="E51" s="108">
        <v>1.5933699725758369E-2</v>
      </c>
      <c r="F51" s="109">
        <v>0.80065247751963231</v>
      </c>
      <c r="G51" s="126">
        <v>607.6</v>
      </c>
      <c r="H51" s="33" t="s">
        <v>517</v>
      </c>
      <c r="I51" s="14" t="s">
        <v>361</v>
      </c>
      <c r="J51" s="43">
        <v>60</v>
      </c>
      <c r="K51" s="13">
        <v>1963</v>
      </c>
      <c r="L51" s="82">
        <v>38.181446000000001</v>
      </c>
      <c r="M51" s="82">
        <v>6.9359999999999999</v>
      </c>
      <c r="N51" s="82">
        <v>7.9141430000000001</v>
      </c>
      <c r="O51" s="82">
        <v>0.76844599999999996</v>
      </c>
      <c r="P51" s="82"/>
      <c r="Q51" s="82">
        <v>22.562857000000001</v>
      </c>
      <c r="R51" s="82">
        <v>2880.06</v>
      </c>
      <c r="S51" s="82">
        <v>22.562857000000001</v>
      </c>
      <c r="T51" s="82">
        <v>2880.06</v>
      </c>
      <c r="U51" s="54">
        <v>7.8341621355110663E-3</v>
      </c>
      <c r="V51" s="50">
        <v>50.249000000000002</v>
      </c>
      <c r="W51" s="59">
        <v>0.39365881314729562</v>
      </c>
      <c r="X51" s="59">
        <v>470.04972813066399</v>
      </c>
      <c r="Y51" s="322">
        <v>23.619528788837734</v>
      </c>
    </row>
    <row r="52" spans="1:25" x14ac:dyDescent="0.2">
      <c r="A52" s="346"/>
      <c r="B52" s="230" t="s">
        <v>565</v>
      </c>
      <c r="C52" s="107" t="s">
        <v>566</v>
      </c>
      <c r="D52" s="107">
        <v>-1.4</v>
      </c>
      <c r="E52" s="115">
        <v>1.8079999999999999E-2</v>
      </c>
      <c r="F52" s="110">
        <v>1.3400896</v>
      </c>
      <c r="G52" s="221">
        <v>601.4</v>
      </c>
      <c r="H52" s="33" t="s">
        <v>574</v>
      </c>
      <c r="I52" s="14" t="s">
        <v>361</v>
      </c>
      <c r="J52" s="43">
        <v>32</v>
      </c>
      <c r="K52" s="13">
        <v>1962</v>
      </c>
      <c r="L52" s="82">
        <v>16.898</v>
      </c>
      <c r="M52" s="82">
        <v>2.7250830000000001</v>
      </c>
      <c r="N52" s="82">
        <v>3.3461219999999998</v>
      </c>
      <c r="O52" s="82">
        <v>0</v>
      </c>
      <c r="P52" s="82">
        <v>1.9488209999999999</v>
      </c>
      <c r="Q52" s="82">
        <v>10.826795000000001</v>
      </c>
      <c r="R52" s="82">
        <v>1380.5</v>
      </c>
      <c r="S52" s="82">
        <v>10.826795000000001</v>
      </c>
      <c r="T52" s="82">
        <v>1380.5</v>
      </c>
      <c r="U52" s="54">
        <v>7.8426620789569003E-3</v>
      </c>
      <c r="V52" s="50">
        <v>74.12</v>
      </c>
      <c r="W52" s="59">
        <v>0.58129811329228553</v>
      </c>
      <c r="X52" s="59">
        <v>470.55972473741406</v>
      </c>
      <c r="Y52" s="322">
        <v>34.87788679753713</v>
      </c>
    </row>
    <row r="53" spans="1:25" x14ac:dyDescent="0.2">
      <c r="A53" s="346"/>
      <c r="B53" s="230" t="s">
        <v>512</v>
      </c>
      <c r="C53" s="107" t="s">
        <v>513</v>
      </c>
      <c r="D53" s="43">
        <v>-1.6</v>
      </c>
      <c r="E53" s="108">
        <v>1.5933699725758369E-2</v>
      </c>
      <c r="F53" s="109">
        <v>0.80065247751963231</v>
      </c>
      <c r="G53" s="126">
        <v>607.6</v>
      </c>
      <c r="H53" s="33" t="s">
        <v>518</v>
      </c>
      <c r="I53" s="14" t="s">
        <v>361</v>
      </c>
      <c r="J53" s="43">
        <v>60</v>
      </c>
      <c r="K53" s="13">
        <v>1964</v>
      </c>
      <c r="L53" s="82">
        <v>33.335120000000003</v>
      </c>
      <c r="M53" s="82">
        <v>6.0179999999999998</v>
      </c>
      <c r="N53" s="82">
        <v>6.7938980000000004</v>
      </c>
      <c r="O53" s="82">
        <v>-0.66788000000000003</v>
      </c>
      <c r="P53" s="82"/>
      <c r="Q53" s="82">
        <v>21.191102000000001</v>
      </c>
      <c r="R53" s="82">
        <v>2701.1</v>
      </c>
      <c r="S53" s="82">
        <v>21.191102000000001</v>
      </c>
      <c r="T53" s="82">
        <v>2701.1</v>
      </c>
      <c r="U53" s="54">
        <v>7.845360038502832E-3</v>
      </c>
      <c r="V53" s="50">
        <v>50.249000000000002</v>
      </c>
      <c r="W53" s="59">
        <v>0.39422149657472882</v>
      </c>
      <c r="X53" s="59">
        <v>470.72160231016989</v>
      </c>
      <c r="Y53" s="322">
        <v>23.653289794483729</v>
      </c>
    </row>
    <row r="54" spans="1:25" x14ac:dyDescent="0.2">
      <c r="A54" s="346"/>
      <c r="B54" s="230" t="s">
        <v>358</v>
      </c>
      <c r="C54" s="107" t="s">
        <v>359</v>
      </c>
      <c r="D54" s="43">
        <v>-1.6</v>
      </c>
      <c r="E54" s="108">
        <v>1.6802600000000001E-2</v>
      </c>
      <c r="F54" s="109">
        <v>0.91024724980000005</v>
      </c>
      <c r="G54" s="126">
        <v>607.6</v>
      </c>
      <c r="H54" s="33" t="s">
        <v>363</v>
      </c>
      <c r="I54" s="14" t="s">
        <v>361</v>
      </c>
      <c r="J54" s="43">
        <v>40</v>
      </c>
      <c r="K54" s="13" t="s">
        <v>362</v>
      </c>
      <c r="L54" s="82">
        <v>24.722949999999997</v>
      </c>
      <c r="M54" s="82">
        <v>2.6313</v>
      </c>
      <c r="N54" s="82">
        <v>4.7790619999999997</v>
      </c>
      <c r="O54" s="82">
        <v>0.1227</v>
      </c>
      <c r="P54" s="82">
        <v>1.7189950000000001</v>
      </c>
      <c r="Q54" s="82">
        <v>15.470893</v>
      </c>
      <c r="R54" s="82">
        <v>2186.89</v>
      </c>
      <c r="S54" s="82">
        <v>17.189888</v>
      </c>
      <c r="T54" s="82">
        <v>2186.89</v>
      </c>
      <c r="U54" s="54">
        <v>7.8604264503472979E-3</v>
      </c>
      <c r="V54" s="50">
        <v>54.173000000000002</v>
      </c>
      <c r="W54" s="59">
        <v>0.42582288209466418</v>
      </c>
      <c r="X54" s="59">
        <v>471.62558702083788</v>
      </c>
      <c r="Y54" s="322">
        <v>25.549372925679851</v>
      </c>
    </row>
    <row r="55" spans="1:25" x14ac:dyDescent="0.2">
      <c r="A55" s="346"/>
      <c r="B55" s="230" t="s">
        <v>879</v>
      </c>
      <c r="C55" s="107" t="s">
        <v>921</v>
      </c>
      <c r="D55" s="43">
        <v>-1.1000000000000001</v>
      </c>
      <c r="E55" s="108">
        <v>1.5800000000000002E-2</v>
      </c>
      <c r="F55" s="109">
        <v>1.2089844000000001</v>
      </c>
      <c r="G55" s="126">
        <v>592.1</v>
      </c>
      <c r="H55" s="111" t="s">
        <v>884</v>
      </c>
      <c r="I55" s="14" t="s">
        <v>24</v>
      </c>
      <c r="J55" s="112">
        <v>35</v>
      </c>
      <c r="K55" s="13">
        <v>1970</v>
      </c>
      <c r="L55" s="82">
        <v>19.476963999999999</v>
      </c>
      <c r="M55" s="113">
        <v>2.3355049999999999</v>
      </c>
      <c r="N55" s="113">
        <v>4.8954599999999999</v>
      </c>
      <c r="O55" s="82">
        <v>0</v>
      </c>
      <c r="P55" s="82">
        <v>0</v>
      </c>
      <c r="Q55" s="113">
        <v>12.245998999999999</v>
      </c>
      <c r="R55" s="113">
        <v>1553.75</v>
      </c>
      <c r="S55" s="113">
        <v>12.245998999999999</v>
      </c>
      <c r="T55" s="113">
        <v>1553.75</v>
      </c>
      <c r="U55" s="54">
        <v>7.8815761866452127E-3</v>
      </c>
      <c r="V55" s="50">
        <v>76.518000000000001</v>
      </c>
      <c r="W55" s="59">
        <v>0.60308244664971844</v>
      </c>
      <c r="X55" s="59">
        <v>472.89457119871275</v>
      </c>
      <c r="Y55" s="322">
        <v>36.184946798983106</v>
      </c>
    </row>
    <row r="56" spans="1:25" x14ac:dyDescent="0.2">
      <c r="A56" s="346"/>
      <c r="B56" s="230" t="s">
        <v>316</v>
      </c>
      <c r="C56" s="107" t="s">
        <v>317</v>
      </c>
      <c r="D56" s="107">
        <v>-0.55000000000000004</v>
      </c>
      <c r="E56" s="108">
        <v>1.7000000000000001E-2</v>
      </c>
      <c r="F56" s="109">
        <v>0.96</v>
      </c>
      <c r="G56" s="221">
        <v>575.04999999999995</v>
      </c>
      <c r="H56" s="33" t="s">
        <v>327</v>
      </c>
      <c r="I56" s="14" t="s">
        <v>24</v>
      </c>
      <c r="J56" s="43">
        <v>119</v>
      </c>
      <c r="K56" s="13" t="s">
        <v>95</v>
      </c>
      <c r="L56" s="82"/>
      <c r="M56" s="82">
        <v>12.444000000000001</v>
      </c>
      <c r="N56" s="82">
        <v>17.056612999999999</v>
      </c>
      <c r="O56" s="82">
        <v>2.7615480000000003</v>
      </c>
      <c r="P56" s="82">
        <v>0</v>
      </c>
      <c r="Q56" s="82">
        <v>46.396378999999996</v>
      </c>
      <c r="R56" s="82">
        <v>5881.72</v>
      </c>
      <c r="S56" s="82">
        <v>46.396378999999996</v>
      </c>
      <c r="T56" s="82">
        <v>5881.72</v>
      </c>
      <c r="U56" s="54">
        <f>S56/T56</f>
        <v>7.8882332038927375E-3</v>
      </c>
      <c r="V56" s="50">
        <v>56.5</v>
      </c>
      <c r="W56" s="59">
        <f>U56*V56</f>
        <v>0.44568517601993968</v>
      </c>
      <c r="X56" s="59">
        <f>U56*60*1000</f>
        <v>473.29399223356427</v>
      </c>
      <c r="Y56" s="322">
        <f>X56*V56/1000</f>
        <v>26.741110561196379</v>
      </c>
    </row>
    <row r="57" spans="1:25" x14ac:dyDescent="0.2">
      <c r="A57" s="346"/>
      <c r="B57" s="230" t="s">
        <v>982</v>
      </c>
      <c r="C57" s="107" t="s">
        <v>983</v>
      </c>
      <c r="D57" s="107">
        <v>-1.8</v>
      </c>
      <c r="E57" s="115">
        <v>1.7000000000000001E-2</v>
      </c>
      <c r="F57" s="107">
        <v>1.3430000000000002</v>
      </c>
      <c r="G57" s="221">
        <v>613.17999999999995</v>
      </c>
      <c r="H57" s="14" t="s">
        <v>985</v>
      </c>
      <c r="I57" s="14" t="s">
        <v>24</v>
      </c>
      <c r="J57" s="13">
        <v>40</v>
      </c>
      <c r="K57" s="13">
        <v>1985</v>
      </c>
      <c r="L57" s="114">
        <v>27.797999999999998</v>
      </c>
      <c r="M57" s="114">
        <v>4.4800000000000004</v>
      </c>
      <c r="N57" s="114">
        <v>5.0199999999999996</v>
      </c>
      <c r="O57" s="114">
        <v>0.27</v>
      </c>
      <c r="P57" s="114">
        <v>5.96</v>
      </c>
      <c r="Q57" s="114">
        <v>12.09</v>
      </c>
      <c r="R57" s="114">
        <v>2285.27</v>
      </c>
      <c r="S57" s="114">
        <v>18.05</v>
      </c>
      <c r="T57" s="114">
        <v>2285.27</v>
      </c>
      <c r="U57" s="54">
        <v>7.8984102534930233E-3</v>
      </c>
      <c r="V57" s="50">
        <v>79</v>
      </c>
      <c r="W57" s="59">
        <v>0.62397441002594889</v>
      </c>
      <c r="X57" s="59">
        <v>473.90461520958138</v>
      </c>
      <c r="Y57" s="322">
        <v>37.43846460155693</v>
      </c>
    </row>
    <row r="58" spans="1:25" x14ac:dyDescent="0.2">
      <c r="A58" s="346"/>
      <c r="B58" s="230" t="s">
        <v>722</v>
      </c>
      <c r="C58" s="107" t="s">
        <v>723</v>
      </c>
      <c r="D58" s="43">
        <v>-1.1000000000000001</v>
      </c>
      <c r="E58" s="108">
        <v>1.8237E-2</v>
      </c>
      <c r="F58" s="109">
        <v>1.2</v>
      </c>
      <c r="G58" s="126">
        <v>592.1</v>
      </c>
      <c r="H58" s="33" t="s">
        <v>724</v>
      </c>
      <c r="I58" s="14" t="s">
        <v>725</v>
      </c>
      <c r="J58" s="43">
        <v>40</v>
      </c>
      <c r="K58" s="13">
        <v>1975</v>
      </c>
      <c r="L58" s="82">
        <v>24.29</v>
      </c>
      <c r="M58" s="82">
        <v>2.7280000000000002</v>
      </c>
      <c r="N58" s="82">
        <v>5.7919999999999998</v>
      </c>
      <c r="O58" s="82">
        <v>0.434</v>
      </c>
      <c r="P58" s="82">
        <v>2.7610000000000001</v>
      </c>
      <c r="Q58" s="82">
        <v>12.576000000000001</v>
      </c>
      <c r="R58" s="82">
        <v>1929.52</v>
      </c>
      <c r="S58" s="82">
        <v>15.336</v>
      </c>
      <c r="T58" s="82">
        <v>1929.52</v>
      </c>
      <c r="U58" s="54">
        <v>7.9480907168622255E-3</v>
      </c>
      <c r="V58" s="50">
        <v>65.509</v>
      </c>
      <c r="W58" s="59">
        <v>0.52067147477092757</v>
      </c>
      <c r="X58" s="59">
        <v>476.88544301173351</v>
      </c>
      <c r="Y58" s="322">
        <v>31.24028848625565</v>
      </c>
    </row>
    <row r="59" spans="1:25" x14ac:dyDescent="0.2">
      <c r="A59" s="346"/>
      <c r="B59" s="230" t="s">
        <v>879</v>
      </c>
      <c r="C59" s="107" t="s">
        <v>921</v>
      </c>
      <c r="D59" s="43">
        <v>-1.1000000000000001</v>
      </c>
      <c r="E59" s="108">
        <v>1.5800000000000002E-2</v>
      </c>
      <c r="F59" s="109">
        <v>1.2089844000000001</v>
      </c>
      <c r="G59" s="126">
        <v>592.1</v>
      </c>
      <c r="H59" s="111" t="s">
        <v>885</v>
      </c>
      <c r="I59" s="14" t="s">
        <v>24</v>
      </c>
      <c r="J59" s="112">
        <v>38</v>
      </c>
      <c r="K59" s="13">
        <v>1984</v>
      </c>
      <c r="L59" s="82">
        <v>26.302951</v>
      </c>
      <c r="M59" s="113">
        <v>2.6000009999999998</v>
      </c>
      <c r="N59" s="113">
        <v>6.0592999999999995</v>
      </c>
      <c r="O59" s="82">
        <v>0</v>
      </c>
      <c r="P59" s="82">
        <v>0</v>
      </c>
      <c r="Q59" s="113">
        <v>17.643650000000001</v>
      </c>
      <c r="R59" s="113">
        <v>2211.0500000000002</v>
      </c>
      <c r="S59" s="113">
        <v>17.643650000000001</v>
      </c>
      <c r="T59" s="113">
        <v>2211.0500000000002</v>
      </c>
      <c r="U59" s="54">
        <v>7.9797607471563288E-3</v>
      </c>
      <c r="V59" s="50">
        <v>76.518000000000001</v>
      </c>
      <c r="W59" s="59">
        <v>0.61059533285090795</v>
      </c>
      <c r="X59" s="59">
        <v>478.78564482937975</v>
      </c>
      <c r="Y59" s="322">
        <v>36.635719971054478</v>
      </c>
    </row>
    <row r="60" spans="1:25" x14ac:dyDescent="0.2">
      <c r="A60" s="346"/>
      <c r="B60" s="230" t="s">
        <v>424</v>
      </c>
      <c r="C60" s="107" t="s">
        <v>425</v>
      </c>
      <c r="D60" s="107">
        <v>-2.1</v>
      </c>
      <c r="E60" s="115">
        <v>1.6272999999999999E-2</v>
      </c>
      <c r="F60" s="110">
        <f>E60*V60</f>
        <v>1.5396210759999998</v>
      </c>
      <c r="G60" s="221">
        <v>623.1</v>
      </c>
      <c r="H60" s="116" t="s">
        <v>432</v>
      </c>
      <c r="I60" s="14" t="s">
        <v>24</v>
      </c>
      <c r="J60" s="43">
        <v>45</v>
      </c>
      <c r="K60" s="13">
        <v>1976</v>
      </c>
      <c r="L60" s="82">
        <v>27.633800000000001</v>
      </c>
      <c r="M60" s="82">
        <v>2.7330000000000001</v>
      </c>
      <c r="N60" s="82">
        <v>6.3714000000000004</v>
      </c>
      <c r="O60" s="82"/>
      <c r="P60" s="82">
        <v>3.335</v>
      </c>
      <c r="Q60" s="82">
        <v>15.194800000000001</v>
      </c>
      <c r="R60" s="82">
        <v>2313.9</v>
      </c>
      <c r="S60" s="82">
        <v>18.529810000000001</v>
      </c>
      <c r="T60" s="82">
        <v>2313.9</v>
      </c>
      <c r="U60" s="54">
        <f>S60/T60</f>
        <v>8.0080426984744379E-3</v>
      </c>
      <c r="V60" s="50">
        <v>94.611999999999995</v>
      </c>
      <c r="W60" s="59">
        <f>U60*V60</f>
        <v>0.75765693578806348</v>
      </c>
      <c r="X60" s="59">
        <f>U60*60*1000</f>
        <v>480.48256190846627</v>
      </c>
      <c r="Y60" s="322">
        <f>X60*V60/1000</f>
        <v>45.459416147283811</v>
      </c>
    </row>
    <row r="61" spans="1:25" x14ac:dyDescent="0.2">
      <c r="A61" s="346"/>
      <c r="B61" s="230" t="s">
        <v>982</v>
      </c>
      <c r="C61" s="107" t="s">
        <v>983</v>
      </c>
      <c r="D61" s="107">
        <v>-1.8</v>
      </c>
      <c r="E61" s="115">
        <v>1.7000000000000001E-2</v>
      </c>
      <c r="F61" s="107">
        <v>1.3430000000000002</v>
      </c>
      <c r="G61" s="221">
        <v>613.17999999999995</v>
      </c>
      <c r="H61" s="14" t="s">
        <v>986</v>
      </c>
      <c r="I61" s="14" t="s">
        <v>24</v>
      </c>
      <c r="J61" s="13">
        <v>45</v>
      </c>
      <c r="K61" s="13">
        <v>1985</v>
      </c>
      <c r="L61" s="114">
        <v>29.152999999999999</v>
      </c>
      <c r="M61" s="114">
        <v>4.42</v>
      </c>
      <c r="N61" s="114">
        <v>6.44</v>
      </c>
      <c r="O61" s="114">
        <v>-0.28999999999999998</v>
      </c>
      <c r="P61" s="114">
        <v>6.14</v>
      </c>
      <c r="Q61" s="114">
        <v>12.45</v>
      </c>
      <c r="R61" s="114">
        <v>2310.91</v>
      </c>
      <c r="S61" s="114">
        <v>18.59</v>
      </c>
      <c r="T61" s="114">
        <v>2310.91</v>
      </c>
      <c r="U61" s="54">
        <v>8.0444500218528631E-3</v>
      </c>
      <c r="V61" s="50">
        <v>79</v>
      </c>
      <c r="W61" s="59">
        <v>0.63551155172637619</v>
      </c>
      <c r="X61" s="59">
        <v>482.66700131117182</v>
      </c>
      <c r="Y61" s="322">
        <v>38.13069310358258</v>
      </c>
    </row>
    <row r="62" spans="1:25" x14ac:dyDescent="0.2">
      <c r="A62" s="346"/>
      <c r="B62" s="230" t="s">
        <v>565</v>
      </c>
      <c r="C62" s="107" t="s">
        <v>566</v>
      </c>
      <c r="D62" s="107">
        <v>-1.4</v>
      </c>
      <c r="E62" s="115">
        <v>1.8079999999999999E-2</v>
      </c>
      <c r="F62" s="110">
        <v>1.3400896</v>
      </c>
      <c r="G62" s="221">
        <v>601.4</v>
      </c>
      <c r="H62" s="33" t="s">
        <v>575</v>
      </c>
      <c r="I62" s="14" t="s">
        <v>361</v>
      </c>
      <c r="J62" s="43">
        <v>38</v>
      </c>
      <c r="K62" s="13">
        <v>1983</v>
      </c>
      <c r="L62" s="82">
        <v>26.300999999999998</v>
      </c>
      <c r="M62" s="82">
        <v>4.3492240000000004</v>
      </c>
      <c r="N62" s="82">
        <v>5.0997519999999996</v>
      </c>
      <c r="O62" s="82">
        <v>0</v>
      </c>
      <c r="P62" s="82">
        <v>3.0333640000000002</v>
      </c>
      <c r="Q62" s="82">
        <v>16.852024</v>
      </c>
      <c r="R62" s="82">
        <v>2085.7600000000002</v>
      </c>
      <c r="S62" s="82">
        <v>16.852024</v>
      </c>
      <c r="T62" s="82">
        <v>2085.7600000000002</v>
      </c>
      <c r="U62" s="54">
        <v>8.0795604479901809E-3</v>
      </c>
      <c r="V62" s="50">
        <v>74.12</v>
      </c>
      <c r="W62" s="59">
        <v>0.59885702040503219</v>
      </c>
      <c r="X62" s="59">
        <v>484.77362687941081</v>
      </c>
      <c r="Y62" s="322">
        <v>35.931421224301928</v>
      </c>
    </row>
    <row r="63" spans="1:25" x14ac:dyDescent="0.2">
      <c r="A63" s="346"/>
      <c r="B63" s="230" t="s">
        <v>512</v>
      </c>
      <c r="C63" s="107" t="s">
        <v>513</v>
      </c>
      <c r="D63" s="43">
        <v>-1.6</v>
      </c>
      <c r="E63" s="108">
        <v>1.5933699725758369E-2</v>
      </c>
      <c r="F63" s="109">
        <v>0.80065247751963231</v>
      </c>
      <c r="G63" s="126">
        <v>607.6</v>
      </c>
      <c r="H63" s="33" t="s">
        <v>519</v>
      </c>
      <c r="I63" s="14" t="s">
        <v>361</v>
      </c>
      <c r="J63" s="43">
        <v>45</v>
      </c>
      <c r="K63" s="13">
        <v>1975</v>
      </c>
      <c r="L63" s="82">
        <v>27.674840000000003</v>
      </c>
      <c r="M63" s="82">
        <v>4.1310000000000002</v>
      </c>
      <c r="N63" s="82">
        <v>4.7518900000000004</v>
      </c>
      <c r="O63" s="82">
        <v>-0.17515999999999998</v>
      </c>
      <c r="P63" s="82"/>
      <c r="Q63" s="82">
        <v>18.967110000000002</v>
      </c>
      <c r="R63" s="82">
        <v>2344.7400000000002</v>
      </c>
      <c r="S63" s="82">
        <v>18.967110000000002</v>
      </c>
      <c r="T63" s="82">
        <v>2344.7400000000002</v>
      </c>
      <c r="U63" s="54">
        <v>8.0892167148596435E-3</v>
      </c>
      <c r="V63" s="50">
        <v>50.249000000000002</v>
      </c>
      <c r="W63" s="59">
        <v>0.40647505070498224</v>
      </c>
      <c r="X63" s="59">
        <v>485.35300289157863</v>
      </c>
      <c r="Y63" s="322">
        <v>24.388503042298936</v>
      </c>
    </row>
    <row r="64" spans="1:25" x14ac:dyDescent="0.2">
      <c r="A64" s="346"/>
      <c r="B64" s="230" t="s">
        <v>358</v>
      </c>
      <c r="C64" s="107" t="s">
        <v>359</v>
      </c>
      <c r="D64" s="43">
        <v>-1.6</v>
      </c>
      <c r="E64" s="108">
        <v>1.6802600000000001E-2</v>
      </c>
      <c r="F64" s="109">
        <v>0.91024724980000005</v>
      </c>
      <c r="G64" s="126">
        <v>607.6</v>
      </c>
      <c r="H64" s="33" t="s">
        <v>364</v>
      </c>
      <c r="I64" s="14" t="s">
        <v>361</v>
      </c>
      <c r="J64" s="43">
        <v>40</v>
      </c>
      <c r="K64" s="13" t="s">
        <v>362</v>
      </c>
      <c r="L64" s="82">
        <v>27.597928</v>
      </c>
      <c r="M64" s="82">
        <v>3.15219</v>
      </c>
      <c r="N64" s="82">
        <v>6.2237939999999998</v>
      </c>
      <c r="O64" s="82">
        <v>6.0810000000000003E-2</v>
      </c>
      <c r="P64" s="82">
        <v>1.816119</v>
      </c>
      <c r="Q64" s="82">
        <v>16.345015</v>
      </c>
      <c r="R64" s="82">
        <v>2233.8000000000002</v>
      </c>
      <c r="S64" s="82">
        <v>18.161134000000001</v>
      </c>
      <c r="T64" s="82">
        <v>2233.8000000000002</v>
      </c>
      <c r="U64" s="54">
        <v>8.1301522070015217E-3</v>
      </c>
      <c r="V64" s="50">
        <v>54.173000000000002</v>
      </c>
      <c r="W64" s="59">
        <v>0.44043473550989343</v>
      </c>
      <c r="X64" s="59">
        <v>487.80913242009126</v>
      </c>
      <c r="Y64" s="322">
        <v>26.426084130593605</v>
      </c>
    </row>
    <row r="65" spans="1:25" x14ac:dyDescent="0.2">
      <c r="A65" s="346"/>
      <c r="B65" s="230" t="s">
        <v>982</v>
      </c>
      <c r="C65" s="107" t="s">
        <v>983</v>
      </c>
      <c r="D65" s="107">
        <v>-1.8</v>
      </c>
      <c r="E65" s="115">
        <v>1.7000000000000001E-2</v>
      </c>
      <c r="F65" s="107">
        <v>1.3430000000000002</v>
      </c>
      <c r="G65" s="221">
        <v>613.17999999999995</v>
      </c>
      <c r="H65" s="14" t="s">
        <v>987</v>
      </c>
      <c r="I65" s="14" t="s">
        <v>24</v>
      </c>
      <c r="J65" s="13">
        <v>45</v>
      </c>
      <c r="K65" s="13">
        <v>1976</v>
      </c>
      <c r="L65" s="114">
        <v>26.19</v>
      </c>
      <c r="M65" s="114">
        <v>3.43</v>
      </c>
      <c r="N65" s="114">
        <v>4.17</v>
      </c>
      <c r="O65" s="114">
        <v>-0.22</v>
      </c>
      <c r="P65" s="114">
        <v>6.21</v>
      </c>
      <c r="Q65" s="114">
        <v>12.6</v>
      </c>
      <c r="R65" s="114">
        <v>2312.85</v>
      </c>
      <c r="S65" s="114">
        <v>18.809999999999999</v>
      </c>
      <c r="T65" s="114">
        <v>2312.85</v>
      </c>
      <c r="U65" s="54">
        <v>8.1328231402814713E-3</v>
      </c>
      <c r="V65" s="50">
        <v>79</v>
      </c>
      <c r="W65" s="59">
        <v>0.64249302808223618</v>
      </c>
      <c r="X65" s="59">
        <v>487.96938841688831</v>
      </c>
      <c r="Y65" s="322">
        <v>38.549581684934182</v>
      </c>
    </row>
    <row r="66" spans="1:25" x14ac:dyDescent="0.2">
      <c r="A66" s="346"/>
      <c r="B66" s="230" t="s">
        <v>424</v>
      </c>
      <c r="C66" s="107" t="s">
        <v>425</v>
      </c>
      <c r="D66" s="107">
        <v>-2.1</v>
      </c>
      <c r="E66" s="115">
        <v>1.6272999999999999E-2</v>
      </c>
      <c r="F66" s="110">
        <f>E66*V66</f>
        <v>1.5396210759999998</v>
      </c>
      <c r="G66" s="221">
        <v>623.1</v>
      </c>
      <c r="H66" s="116" t="s">
        <v>427</v>
      </c>
      <c r="I66" s="14" t="s">
        <v>24</v>
      </c>
      <c r="J66" s="43">
        <v>45</v>
      </c>
      <c r="K66" s="13">
        <v>1968</v>
      </c>
      <c r="L66" s="82">
        <v>23.158999999999999</v>
      </c>
      <c r="M66" s="82">
        <v>2.52</v>
      </c>
      <c r="N66" s="82">
        <v>5.5453999999999999</v>
      </c>
      <c r="O66" s="82"/>
      <c r="P66" s="82">
        <v>2.7168999999999999</v>
      </c>
      <c r="Q66" s="82">
        <v>12.376799999999999</v>
      </c>
      <c r="R66" s="82">
        <v>1855.46</v>
      </c>
      <c r="S66" s="82">
        <v>15.09369</v>
      </c>
      <c r="T66" s="82">
        <v>1855.46</v>
      </c>
      <c r="U66" s="54">
        <f>S66/T66</f>
        <v>8.1347428669979408E-3</v>
      </c>
      <c r="V66" s="50">
        <v>94.611999999999995</v>
      </c>
      <c r="W66" s="59">
        <f>U66*V66</f>
        <v>0.76964429213240915</v>
      </c>
      <c r="X66" s="59">
        <f>U66*60*1000</f>
        <v>488.08457201987642</v>
      </c>
      <c r="Y66" s="322">
        <f>X66*V66/1000</f>
        <v>46.178657527944544</v>
      </c>
    </row>
    <row r="67" spans="1:25" x14ac:dyDescent="0.2">
      <c r="A67" s="346"/>
      <c r="B67" s="230" t="s">
        <v>512</v>
      </c>
      <c r="C67" s="107" t="s">
        <v>513</v>
      </c>
      <c r="D67" s="43">
        <v>-1.6</v>
      </c>
      <c r="E67" s="108">
        <v>1.5933699725758369E-2</v>
      </c>
      <c r="F67" s="109">
        <v>0.80065247751963231</v>
      </c>
      <c r="G67" s="126">
        <v>607.6</v>
      </c>
      <c r="H67" s="33" t="s">
        <v>520</v>
      </c>
      <c r="I67" s="14" t="s">
        <v>361</v>
      </c>
      <c r="J67" s="43">
        <v>60</v>
      </c>
      <c r="K67" s="13">
        <v>1970</v>
      </c>
      <c r="L67" s="82">
        <v>36.300359999999998</v>
      </c>
      <c r="M67" s="82">
        <v>5.3040000000000003</v>
      </c>
      <c r="N67" s="82">
        <v>9.6</v>
      </c>
      <c r="O67" s="82">
        <v>-0.58863999999999994</v>
      </c>
      <c r="P67" s="82"/>
      <c r="Q67" s="82">
        <v>21.984999999999999</v>
      </c>
      <c r="R67" s="82">
        <v>2701.1</v>
      </c>
      <c r="S67" s="82">
        <v>21.984999999999999</v>
      </c>
      <c r="T67" s="82">
        <v>2701.1</v>
      </c>
      <c r="U67" s="54">
        <v>8.1392765910184746E-3</v>
      </c>
      <c r="V67" s="50">
        <v>50.249000000000002</v>
      </c>
      <c r="W67" s="59">
        <v>0.40899050942208737</v>
      </c>
      <c r="X67" s="59">
        <v>488.3565954611085</v>
      </c>
      <c r="Y67" s="322">
        <v>24.53943056532524</v>
      </c>
    </row>
    <row r="68" spans="1:25" x14ac:dyDescent="0.2">
      <c r="A68" s="346"/>
      <c r="B68" s="230" t="s">
        <v>879</v>
      </c>
      <c r="C68" s="107" t="s">
        <v>921</v>
      </c>
      <c r="D68" s="43">
        <v>-1.1000000000000001</v>
      </c>
      <c r="E68" s="108">
        <v>1.5800000000000002E-2</v>
      </c>
      <c r="F68" s="109">
        <v>1.2089844000000001</v>
      </c>
      <c r="G68" s="126">
        <v>592.1</v>
      </c>
      <c r="H68" s="111" t="s">
        <v>886</v>
      </c>
      <c r="I68" s="14" t="s">
        <v>24</v>
      </c>
      <c r="J68" s="112">
        <v>49</v>
      </c>
      <c r="K68" s="13">
        <v>1975</v>
      </c>
      <c r="L68" s="82">
        <v>31.2559</v>
      </c>
      <c r="M68" s="113">
        <v>3.432067</v>
      </c>
      <c r="N68" s="113">
        <v>7.0416499999999997</v>
      </c>
      <c r="O68" s="82">
        <v>0</v>
      </c>
      <c r="P68" s="82">
        <v>0</v>
      </c>
      <c r="Q68" s="113">
        <v>20.782183</v>
      </c>
      <c r="R68" s="113">
        <v>2549.1</v>
      </c>
      <c r="S68" s="113">
        <v>20.782183</v>
      </c>
      <c r="T68" s="113">
        <v>2549.1</v>
      </c>
      <c r="U68" s="54">
        <v>8.1527531285551774E-3</v>
      </c>
      <c r="V68" s="50">
        <v>76.518000000000001</v>
      </c>
      <c r="W68" s="59">
        <v>0.62383236389078511</v>
      </c>
      <c r="X68" s="59">
        <v>489.16518771331062</v>
      </c>
      <c r="Y68" s="322">
        <v>37.429941833447103</v>
      </c>
    </row>
    <row r="69" spans="1:25" x14ac:dyDescent="0.2">
      <c r="A69" s="346"/>
      <c r="B69" s="230" t="s">
        <v>358</v>
      </c>
      <c r="C69" s="107" t="s">
        <v>359</v>
      </c>
      <c r="D69" s="43">
        <v>-1.6</v>
      </c>
      <c r="E69" s="108">
        <v>1.6802600000000001E-2</v>
      </c>
      <c r="F69" s="109">
        <v>0.91024724980000005</v>
      </c>
      <c r="G69" s="126">
        <v>607.6</v>
      </c>
      <c r="H69" s="33" t="s">
        <v>365</v>
      </c>
      <c r="I69" s="14" t="s">
        <v>361</v>
      </c>
      <c r="J69" s="43">
        <v>41</v>
      </c>
      <c r="K69" s="13" t="s">
        <v>362</v>
      </c>
      <c r="L69" s="82">
        <v>26.061909999999997</v>
      </c>
      <c r="M69" s="82">
        <v>3.0340500000000001</v>
      </c>
      <c r="N69" s="82">
        <v>4.5416319999999999</v>
      </c>
      <c r="O69" s="82">
        <v>2.5950000000000001E-2</v>
      </c>
      <c r="P69" s="82">
        <v>1.846034</v>
      </c>
      <c r="Q69" s="82">
        <v>16.614243999999999</v>
      </c>
      <c r="R69" s="82">
        <v>2250.75</v>
      </c>
      <c r="S69" s="82">
        <v>18.460277999999999</v>
      </c>
      <c r="T69" s="82">
        <v>2250.75</v>
      </c>
      <c r="U69" s="54">
        <v>8.2018340553148949E-3</v>
      </c>
      <c r="V69" s="50">
        <v>54.173000000000002</v>
      </c>
      <c r="W69" s="59">
        <v>0.44431795627857379</v>
      </c>
      <c r="X69" s="59">
        <v>492.1100433188937</v>
      </c>
      <c r="Y69" s="322">
        <v>26.659077376714432</v>
      </c>
    </row>
    <row r="70" spans="1:25" x14ac:dyDescent="0.2">
      <c r="A70" s="346"/>
      <c r="B70" s="230" t="s">
        <v>512</v>
      </c>
      <c r="C70" s="107" t="s">
        <v>513</v>
      </c>
      <c r="D70" s="43">
        <v>-1.6</v>
      </c>
      <c r="E70" s="108">
        <v>1.5933699725758369E-2</v>
      </c>
      <c r="F70" s="109">
        <v>0.80065247751963231</v>
      </c>
      <c r="G70" s="126">
        <v>607.6</v>
      </c>
      <c r="H70" s="33" t="s">
        <v>521</v>
      </c>
      <c r="I70" s="14" t="s">
        <v>361</v>
      </c>
      <c r="J70" s="43">
        <v>60</v>
      </c>
      <c r="K70" s="13">
        <v>1967</v>
      </c>
      <c r="L70" s="82">
        <v>37.464920000000006</v>
      </c>
      <c r="M70" s="82">
        <v>5.3040000000000003</v>
      </c>
      <c r="N70" s="82">
        <v>9.6</v>
      </c>
      <c r="O70" s="82">
        <v>0.31792000000000004</v>
      </c>
      <c r="P70" s="82"/>
      <c r="Q70" s="82">
        <v>22.243000000000002</v>
      </c>
      <c r="R70" s="82">
        <v>2703.07</v>
      </c>
      <c r="S70" s="82">
        <v>22.243000000000002</v>
      </c>
      <c r="T70" s="82">
        <v>2703.07</v>
      </c>
      <c r="U70" s="54">
        <v>8.2287917072069901E-3</v>
      </c>
      <c r="V70" s="50">
        <v>50.249000000000002</v>
      </c>
      <c r="W70" s="59">
        <v>0.41348855449544408</v>
      </c>
      <c r="X70" s="59">
        <v>493.72750243241944</v>
      </c>
      <c r="Y70" s="322">
        <v>24.809313269726644</v>
      </c>
    </row>
    <row r="71" spans="1:25" x14ac:dyDescent="0.2">
      <c r="A71" s="346"/>
      <c r="B71" s="230" t="s">
        <v>565</v>
      </c>
      <c r="C71" s="107" t="s">
        <v>566</v>
      </c>
      <c r="D71" s="107">
        <v>-1.4</v>
      </c>
      <c r="E71" s="115">
        <v>1.8079999999999999E-2</v>
      </c>
      <c r="F71" s="110">
        <v>1.3400896</v>
      </c>
      <c r="G71" s="221">
        <v>601.4</v>
      </c>
      <c r="H71" s="33" t="s">
        <v>576</v>
      </c>
      <c r="I71" s="14" t="s">
        <v>361</v>
      </c>
      <c r="J71" s="43">
        <v>60</v>
      </c>
      <c r="K71" s="13">
        <v>1980</v>
      </c>
      <c r="L71" s="82">
        <v>42.997</v>
      </c>
      <c r="M71" s="82">
        <v>5.821701</v>
      </c>
      <c r="N71" s="82">
        <v>7.4328539999999998</v>
      </c>
      <c r="O71" s="82">
        <v>0</v>
      </c>
      <c r="P71" s="82">
        <v>5.3536380000000001</v>
      </c>
      <c r="Q71" s="82">
        <v>29.742445000000004</v>
      </c>
      <c r="R71" s="82">
        <v>3605.62</v>
      </c>
      <c r="S71" s="82">
        <v>28.570604446447494</v>
      </c>
      <c r="T71" s="82">
        <v>3463.56</v>
      </c>
      <c r="U71" s="54">
        <v>8.248912808338095E-3</v>
      </c>
      <c r="V71" s="50">
        <v>74.12</v>
      </c>
      <c r="W71" s="59">
        <v>0.61140941735401966</v>
      </c>
      <c r="X71" s="59">
        <v>494.93476850028571</v>
      </c>
      <c r="Y71" s="322">
        <v>36.684565041241179</v>
      </c>
    </row>
    <row r="72" spans="1:25" x14ac:dyDescent="0.2">
      <c r="A72" s="346"/>
      <c r="B72" s="230" t="s">
        <v>182</v>
      </c>
      <c r="C72" s="107" t="s">
        <v>183</v>
      </c>
      <c r="D72" s="43">
        <v>-1.6</v>
      </c>
      <c r="E72" s="108">
        <v>1.873E-2</v>
      </c>
      <c r="F72" s="109">
        <v>0.89216609000000002</v>
      </c>
      <c r="G72" s="126">
        <v>607.6</v>
      </c>
      <c r="H72" s="33" t="s">
        <v>184</v>
      </c>
      <c r="I72" s="14" t="s">
        <v>24</v>
      </c>
      <c r="J72" s="43">
        <v>29</v>
      </c>
      <c r="K72" s="13">
        <v>1984</v>
      </c>
      <c r="L72" s="82">
        <v>17.643000000000001</v>
      </c>
      <c r="M72" s="82">
        <v>2.448</v>
      </c>
      <c r="N72" s="82">
        <v>2.8929999999999998</v>
      </c>
      <c r="O72" s="82">
        <v>-0.46200000000000002</v>
      </c>
      <c r="P72" s="82">
        <v>2.214</v>
      </c>
      <c r="Q72" s="82">
        <v>10.087999999999999</v>
      </c>
      <c r="R72" s="82">
        <v>1486.56</v>
      </c>
      <c r="S72" s="82">
        <v>12.302</v>
      </c>
      <c r="T72" s="82">
        <v>1486.56</v>
      </c>
      <c r="U72" s="54">
        <v>8.2754816489075452E-3</v>
      </c>
      <c r="V72" s="50">
        <v>47.633000000000003</v>
      </c>
      <c r="W72" s="59">
        <v>0.3941860173824131</v>
      </c>
      <c r="X72" s="59">
        <v>496.52889893445274</v>
      </c>
      <c r="Y72" s="322">
        <v>23.651161042944789</v>
      </c>
    </row>
    <row r="73" spans="1:25" x14ac:dyDescent="0.2">
      <c r="A73" s="346"/>
      <c r="B73" s="230" t="s">
        <v>565</v>
      </c>
      <c r="C73" s="107" t="s">
        <v>566</v>
      </c>
      <c r="D73" s="107">
        <v>-1.4</v>
      </c>
      <c r="E73" s="115">
        <v>1.8079999999999999E-2</v>
      </c>
      <c r="F73" s="110">
        <v>1.3400896</v>
      </c>
      <c r="G73" s="221">
        <v>601.4</v>
      </c>
      <c r="H73" s="33" t="s">
        <v>577</v>
      </c>
      <c r="I73" s="14" t="s">
        <v>361</v>
      </c>
      <c r="J73" s="43">
        <v>22</v>
      </c>
      <c r="K73" s="13">
        <v>1985</v>
      </c>
      <c r="L73" s="82">
        <v>16.292000000000002</v>
      </c>
      <c r="M73" s="82">
        <v>2.603647</v>
      </c>
      <c r="N73" s="82">
        <v>3.725619</v>
      </c>
      <c r="O73" s="82">
        <v>0</v>
      </c>
      <c r="P73" s="82">
        <v>1.793291</v>
      </c>
      <c r="Q73" s="82">
        <v>9.9627340000000011</v>
      </c>
      <c r="R73" s="82">
        <v>1197.77</v>
      </c>
      <c r="S73" s="82">
        <v>9.9627340000000011</v>
      </c>
      <c r="T73" s="82">
        <v>1197.77</v>
      </c>
      <c r="U73" s="54">
        <v>8.3177354583935156E-3</v>
      </c>
      <c r="V73" s="50">
        <v>74.12</v>
      </c>
      <c r="W73" s="59">
        <v>0.61651055217612738</v>
      </c>
      <c r="X73" s="59">
        <v>499.06412750361096</v>
      </c>
      <c r="Y73" s="322">
        <v>36.990633130567652</v>
      </c>
    </row>
    <row r="74" spans="1:25" x14ac:dyDescent="0.2">
      <c r="A74" s="346"/>
      <c r="B74" s="230" t="s">
        <v>879</v>
      </c>
      <c r="C74" s="107" t="s">
        <v>921</v>
      </c>
      <c r="D74" s="43">
        <v>-1.1000000000000001</v>
      </c>
      <c r="E74" s="108">
        <v>1.5800000000000002E-2</v>
      </c>
      <c r="F74" s="109">
        <v>1.2089844000000001</v>
      </c>
      <c r="G74" s="126">
        <v>592.1</v>
      </c>
      <c r="H74" s="111" t="s">
        <v>887</v>
      </c>
      <c r="I74" s="14" t="s">
        <v>24</v>
      </c>
      <c r="J74" s="112">
        <v>58</v>
      </c>
      <c r="K74" s="13">
        <v>1985</v>
      </c>
      <c r="L74" s="82">
        <v>54.009678000000001</v>
      </c>
      <c r="M74" s="113">
        <v>4.868182</v>
      </c>
      <c r="N74" s="113">
        <v>17.408255</v>
      </c>
      <c r="O74" s="82">
        <v>0</v>
      </c>
      <c r="P74" s="82">
        <v>0</v>
      </c>
      <c r="Q74" s="113">
        <v>31.733241</v>
      </c>
      <c r="R74" s="113">
        <v>3922.26</v>
      </c>
      <c r="S74" s="113">
        <v>31.733241</v>
      </c>
      <c r="T74" s="113">
        <v>3814.9</v>
      </c>
      <c r="U74" s="54">
        <v>8.3182366510262395E-3</v>
      </c>
      <c r="V74" s="50">
        <v>76.518000000000001</v>
      </c>
      <c r="W74" s="59">
        <v>0.63649483206322577</v>
      </c>
      <c r="X74" s="59">
        <v>499.09419906157439</v>
      </c>
      <c r="Y74" s="322">
        <v>38.189689923793551</v>
      </c>
    </row>
    <row r="75" spans="1:25" x14ac:dyDescent="0.2">
      <c r="A75" s="346"/>
      <c r="B75" s="230" t="s">
        <v>982</v>
      </c>
      <c r="C75" s="107" t="s">
        <v>983</v>
      </c>
      <c r="D75" s="107">
        <v>-1.8</v>
      </c>
      <c r="E75" s="115">
        <v>1.7000000000000001E-2</v>
      </c>
      <c r="F75" s="107">
        <v>1.3430000000000002</v>
      </c>
      <c r="G75" s="221">
        <v>613.17999999999995</v>
      </c>
      <c r="H75" s="14" t="s">
        <v>988</v>
      </c>
      <c r="I75" s="14" t="s">
        <v>24</v>
      </c>
      <c r="J75" s="13">
        <v>45</v>
      </c>
      <c r="K75" s="13">
        <v>1975</v>
      </c>
      <c r="L75" s="114">
        <v>27.741</v>
      </c>
      <c r="M75" s="114">
        <v>3.51</v>
      </c>
      <c r="N75" s="114">
        <v>4.55</v>
      </c>
      <c r="O75" s="114">
        <v>0.31</v>
      </c>
      <c r="P75" s="114">
        <v>6.4</v>
      </c>
      <c r="Q75" s="114">
        <v>12.98</v>
      </c>
      <c r="R75" s="114">
        <v>2325.21</v>
      </c>
      <c r="S75" s="114">
        <v>19.380000000000003</v>
      </c>
      <c r="T75" s="114">
        <v>2325.21</v>
      </c>
      <c r="U75" s="54">
        <v>8.3347310565497316E-3</v>
      </c>
      <c r="V75" s="50">
        <v>79</v>
      </c>
      <c r="W75" s="59">
        <v>0.65844375346742878</v>
      </c>
      <c r="X75" s="59">
        <v>500.08386339298391</v>
      </c>
      <c r="Y75" s="322">
        <v>39.506625208045726</v>
      </c>
    </row>
    <row r="76" spans="1:25" x14ac:dyDescent="0.2">
      <c r="A76" s="346"/>
      <c r="B76" s="230" t="s">
        <v>272</v>
      </c>
      <c r="C76" s="107" t="s">
        <v>273</v>
      </c>
      <c r="D76" s="43">
        <v>-1.9</v>
      </c>
      <c r="E76" s="108">
        <v>2.0060000000000001E-2</v>
      </c>
      <c r="F76" s="109">
        <f>E76*V76</f>
        <v>0.86960100000000007</v>
      </c>
      <c r="G76" s="126">
        <v>656.7</v>
      </c>
      <c r="H76" s="33" t="s">
        <v>274</v>
      </c>
      <c r="I76" s="14" t="s">
        <v>275</v>
      </c>
      <c r="J76" s="43">
        <v>31</v>
      </c>
      <c r="K76" s="13" t="s">
        <v>95</v>
      </c>
      <c r="L76" s="82">
        <f>SUM(M76:Q76)</f>
        <v>22.07</v>
      </c>
      <c r="M76" s="82">
        <v>3.4403999999999999</v>
      </c>
      <c r="N76" s="82">
        <v>5.4044999999999996</v>
      </c>
      <c r="O76" s="82">
        <v>0.33360000000000001</v>
      </c>
      <c r="P76" s="82">
        <v>0</v>
      </c>
      <c r="Q76" s="82">
        <v>12.891500000000001</v>
      </c>
      <c r="R76" s="82">
        <v>1538.89</v>
      </c>
      <c r="S76" s="82">
        <f>Q76</f>
        <v>12.891500000000001</v>
      </c>
      <c r="T76" s="82">
        <f>R76</f>
        <v>1538.89</v>
      </c>
      <c r="U76" s="54">
        <f>S76/T76</f>
        <v>8.3771419659624796E-3</v>
      </c>
      <c r="V76" s="50">
        <v>43.35</v>
      </c>
      <c r="W76" s="59">
        <f>U76*V76</f>
        <v>0.3631491042244735</v>
      </c>
      <c r="X76" s="59">
        <f>U76*60*1000</f>
        <v>502.62851795774878</v>
      </c>
      <c r="Y76" s="322">
        <f>X76*V76/1000</f>
        <v>21.78894625346841</v>
      </c>
    </row>
    <row r="77" spans="1:25" x14ac:dyDescent="0.2">
      <c r="A77" s="346"/>
      <c r="B77" s="230" t="s">
        <v>925</v>
      </c>
      <c r="C77" s="107" t="s">
        <v>926</v>
      </c>
      <c r="D77" s="43">
        <v>-1.4</v>
      </c>
      <c r="E77" s="115"/>
      <c r="F77" s="109"/>
      <c r="G77" s="126">
        <v>601.4</v>
      </c>
      <c r="H77" s="14" t="s">
        <v>931</v>
      </c>
      <c r="I77" s="14" t="s">
        <v>708</v>
      </c>
      <c r="J77" s="13">
        <v>20</v>
      </c>
      <c r="K77" s="13">
        <v>1984</v>
      </c>
      <c r="L77" s="114">
        <v>14.295</v>
      </c>
      <c r="M77" s="114">
        <v>2.198334</v>
      </c>
      <c r="N77" s="114">
        <v>2.722985</v>
      </c>
      <c r="O77" s="114">
        <v>0.14766599999999999</v>
      </c>
      <c r="P77" s="114">
        <v>0</v>
      </c>
      <c r="Q77" s="114">
        <v>9.2260150000000003</v>
      </c>
      <c r="R77" s="114">
        <v>1098.4000000000001</v>
      </c>
      <c r="S77" s="114">
        <v>9.2260150000000003</v>
      </c>
      <c r="T77" s="114">
        <v>1098.4000000000001</v>
      </c>
      <c r="U77" s="54">
        <v>8.3995038237436263E-3</v>
      </c>
      <c r="V77" s="50">
        <v>55.045000000000002</v>
      </c>
      <c r="W77" s="59">
        <v>0.46235068797796791</v>
      </c>
      <c r="X77" s="59">
        <v>503.97022942461757</v>
      </c>
      <c r="Y77" s="322">
        <v>27.741041278678075</v>
      </c>
    </row>
    <row r="78" spans="1:25" x14ac:dyDescent="0.2">
      <c r="A78" s="346"/>
      <c r="B78" s="230" t="s">
        <v>512</v>
      </c>
      <c r="C78" s="107" t="s">
        <v>513</v>
      </c>
      <c r="D78" s="43">
        <v>-1.6</v>
      </c>
      <c r="E78" s="108">
        <v>1.5933699725758369E-2</v>
      </c>
      <c r="F78" s="109">
        <v>0.80065247751963231</v>
      </c>
      <c r="G78" s="126">
        <v>607.6</v>
      </c>
      <c r="H78" s="33" t="s">
        <v>522</v>
      </c>
      <c r="I78" s="14" t="s">
        <v>361</v>
      </c>
      <c r="J78" s="43">
        <v>54</v>
      </c>
      <c r="K78" s="13">
        <v>1984</v>
      </c>
      <c r="L78" s="82">
        <v>40.124015999999997</v>
      </c>
      <c r="M78" s="82">
        <v>6.5279999999999996</v>
      </c>
      <c r="N78" s="82">
        <v>7.7058759999999999</v>
      </c>
      <c r="O78" s="82">
        <v>0.72601600000000011</v>
      </c>
      <c r="P78" s="82"/>
      <c r="Q78" s="82">
        <v>25.164124000000001</v>
      </c>
      <c r="R78" s="82">
        <v>2995.2000000000003</v>
      </c>
      <c r="S78" s="82">
        <v>25.164124000000001</v>
      </c>
      <c r="T78" s="82">
        <v>2995.2000000000003</v>
      </c>
      <c r="U78" s="54">
        <v>8.4014837072649562E-3</v>
      </c>
      <c r="V78" s="50">
        <v>50.249000000000002</v>
      </c>
      <c r="W78" s="59">
        <v>0.42216615480635683</v>
      </c>
      <c r="X78" s="59">
        <v>504.08902243589739</v>
      </c>
      <c r="Y78" s="322">
        <v>25.32996928838141</v>
      </c>
    </row>
    <row r="79" spans="1:25" x14ac:dyDescent="0.2">
      <c r="A79" s="346"/>
      <c r="B79" s="230" t="s">
        <v>925</v>
      </c>
      <c r="C79" s="107" t="s">
        <v>926</v>
      </c>
      <c r="D79" s="43">
        <v>-1.4</v>
      </c>
      <c r="E79" s="115"/>
      <c r="F79" s="109"/>
      <c r="G79" s="126">
        <v>601.4</v>
      </c>
      <c r="H79" s="14" t="s">
        <v>932</v>
      </c>
      <c r="I79" s="14" t="s">
        <v>24</v>
      </c>
      <c r="J79" s="13">
        <v>30</v>
      </c>
      <c r="K79" s="13">
        <v>1972</v>
      </c>
      <c r="L79" s="114">
        <v>22.288</v>
      </c>
      <c r="M79" s="114">
        <v>5.2642230000000003</v>
      </c>
      <c r="N79" s="114">
        <v>4.5363300000000004</v>
      </c>
      <c r="O79" s="114">
        <v>-2.081817</v>
      </c>
      <c r="P79" s="114">
        <v>0</v>
      </c>
      <c r="Q79" s="114">
        <v>14.56926</v>
      </c>
      <c r="R79" s="114">
        <v>1732.03</v>
      </c>
      <c r="S79" s="114">
        <v>14.56926</v>
      </c>
      <c r="T79" s="114">
        <v>1732.03</v>
      </c>
      <c r="U79" s="54">
        <v>8.4116672344012513E-3</v>
      </c>
      <c r="V79" s="50">
        <v>55.045000000000002</v>
      </c>
      <c r="W79" s="59">
        <v>0.46302022291761691</v>
      </c>
      <c r="X79" s="59">
        <v>504.70003406407506</v>
      </c>
      <c r="Y79" s="322">
        <v>27.781213375057014</v>
      </c>
    </row>
    <row r="80" spans="1:25" x14ac:dyDescent="0.2">
      <c r="A80" s="346"/>
      <c r="B80" s="230" t="s">
        <v>652</v>
      </c>
      <c r="C80" s="107" t="s">
        <v>653</v>
      </c>
      <c r="D80" s="43">
        <v>-1.7</v>
      </c>
      <c r="E80" s="108">
        <v>1.949E-2</v>
      </c>
      <c r="F80" s="109">
        <v>1.23</v>
      </c>
      <c r="G80" s="126">
        <v>610.70000000000005</v>
      </c>
      <c r="H80" s="117" t="s">
        <v>665</v>
      </c>
      <c r="I80" s="107" t="s">
        <v>24</v>
      </c>
      <c r="J80" s="118">
        <v>60</v>
      </c>
      <c r="K80" s="107">
        <v>1980</v>
      </c>
      <c r="L80" s="82">
        <v>38.99</v>
      </c>
      <c r="M80" s="82">
        <v>5.9391109999999996</v>
      </c>
      <c r="N80" s="82">
        <v>6.4589720000000002</v>
      </c>
      <c r="O80" s="82">
        <v>0.33388699999999999</v>
      </c>
      <c r="P80" s="82">
        <v>4.7264390000000001</v>
      </c>
      <c r="Q80" s="82">
        <v>21.531556999999999</v>
      </c>
      <c r="R80" s="113">
        <v>3117.83</v>
      </c>
      <c r="S80" s="82">
        <v>26.257995999999999</v>
      </c>
      <c r="T80" s="113">
        <v>3117.83</v>
      </c>
      <c r="U80" s="54">
        <v>8.4218818857987772E-3</v>
      </c>
      <c r="V80" s="50">
        <v>63.110999999999997</v>
      </c>
      <c r="W80" s="59">
        <v>0.53151338769464662</v>
      </c>
      <c r="X80" s="59">
        <v>505.31291314792657</v>
      </c>
      <c r="Y80" s="322">
        <v>31.890803261678794</v>
      </c>
    </row>
    <row r="81" spans="1:25" x14ac:dyDescent="0.2">
      <c r="A81" s="346"/>
      <c r="B81" s="230" t="s">
        <v>180</v>
      </c>
      <c r="C81" s="107" t="s">
        <v>181</v>
      </c>
      <c r="D81" s="43">
        <v>-1.6</v>
      </c>
      <c r="E81" s="108">
        <v>1.9E-2</v>
      </c>
      <c r="F81" s="109">
        <v>1.1741999999999999</v>
      </c>
      <c r="G81" s="126">
        <v>607.6</v>
      </c>
      <c r="H81" s="33" t="s">
        <v>144</v>
      </c>
      <c r="I81" s="14"/>
      <c r="J81" s="43">
        <v>86</v>
      </c>
      <c r="K81" s="13">
        <v>2006</v>
      </c>
      <c r="L81" s="82">
        <v>59.21</v>
      </c>
      <c r="M81" s="82">
        <v>15.376550999999999</v>
      </c>
      <c r="N81" s="82">
        <v>1.1901999999999999</v>
      </c>
      <c r="O81" s="82">
        <v>0</v>
      </c>
      <c r="P81" s="82">
        <v>0</v>
      </c>
      <c r="Q81" s="82">
        <v>42.643218000000005</v>
      </c>
      <c r="R81" s="82">
        <v>5046.72</v>
      </c>
      <c r="S81" s="82">
        <v>42.643218000000005</v>
      </c>
      <c r="T81" s="82">
        <v>5046.72</v>
      </c>
      <c r="U81" s="54">
        <v>8.4496896994483549E-3</v>
      </c>
      <c r="V81" s="50">
        <v>61.8</v>
      </c>
      <c r="W81" s="59">
        <v>0.52219082342590828</v>
      </c>
      <c r="X81" s="59">
        <v>506.98138196690132</v>
      </c>
      <c r="Y81" s="322">
        <v>31.331449405554501</v>
      </c>
    </row>
    <row r="82" spans="1:25" x14ac:dyDescent="0.2">
      <c r="A82" s="346"/>
      <c r="B82" s="230" t="s">
        <v>512</v>
      </c>
      <c r="C82" s="107" t="s">
        <v>513</v>
      </c>
      <c r="D82" s="43">
        <v>-1.6</v>
      </c>
      <c r="E82" s="108">
        <v>1.5933699725758369E-2</v>
      </c>
      <c r="F82" s="109">
        <v>0.80065247751963231</v>
      </c>
      <c r="G82" s="126">
        <v>607.6</v>
      </c>
      <c r="H82" s="33" t="s">
        <v>523</v>
      </c>
      <c r="I82" s="14" t="s">
        <v>361</v>
      </c>
      <c r="J82" s="43">
        <v>60</v>
      </c>
      <c r="K82" s="13">
        <v>1966</v>
      </c>
      <c r="L82" s="82">
        <v>34.512130999999997</v>
      </c>
      <c r="M82" s="82">
        <v>5.8650000000000002</v>
      </c>
      <c r="N82" s="82">
        <v>5.7597050000000003</v>
      </c>
      <c r="O82" s="82">
        <v>-1.0869E-2</v>
      </c>
      <c r="P82" s="82"/>
      <c r="Q82" s="82">
        <v>22.898294999999997</v>
      </c>
      <c r="R82" s="82">
        <v>2708.28</v>
      </c>
      <c r="S82" s="82">
        <v>22.898294999999997</v>
      </c>
      <c r="T82" s="82">
        <v>2708.28</v>
      </c>
      <c r="U82" s="54">
        <v>8.4549215738402225E-3</v>
      </c>
      <c r="V82" s="50">
        <v>50.249000000000002</v>
      </c>
      <c r="W82" s="59">
        <v>0.42485135416389735</v>
      </c>
      <c r="X82" s="59">
        <v>507.29529443041332</v>
      </c>
      <c r="Y82" s="322">
        <v>25.49108124983384</v>
      </c>
    </row>
    <row r="83" spans="1:25" x14ac:dyDescent="0.2">
      <c r="A83" s="346"/>
      <c r="B83" s="230" t="s">
        <v>463</v>
      </c>
      <c r="C83" s="107" t="s">
        <v>464</v>
      </c>
      <c r="D83" s="43">
        <v>-1.2</v>
      </c>
      <c r="E83" s="108">
        <v>2.0965000000000001E-2</v>
      </c>
      <c r="F83" s="109">
        <f>E83*V83</f>
        <v>1.1090485000000001</v>
      </c>
      <c r="G83" s="126">
        <v>595.20000000000005</v>
      </c>
      <c r="H83" s="33" t="s">
        <v>466</v>
      </c>
      <c r="I83" s="14" t="s">
        <v>467</v>
      </c>
      <c r="J83" s="43">
        <v>36</v>
      </c>
      <c r="K83" s="13">
        <v>1983</v>
      </c>
      <c r="L83" s="82">
        <v>35.146999999999998</v>
      </c>
      <c r="M83" s="82">
        <v>6.7949999999999999</v>
      </c>
      <c r="N83" s="82">
        <v>10.499000000000001</v>
      </c>
      <c r="O83" s="82">
        <v>-3.6419999999999999</v>
      </c>
      <c r="P83" s="82">
        <v>3.8690000000000002</v>
      </c>
      <c r="Q83" s="82">
        <v>17.626000000000001</v>
      </c>
      <c r="R83" s="82">
        <v>2073.62</v>
      </c>
      <c r="S83" s="82">
        <v>17.626000000000001</v>
      </c>
      <c r="T83" s="82">
        <v>2073.62</v>
      </c>
      <c r="U83" s="54">
        <f>S83/T83</f>
        <v>8.5001109171400756E-3</v>
      </c>
      <c r="V83" s="50">
        <v>52.9</v>
      </c>
      <c r="W83" s="59">
        <f>U83*V83</f>
        <v>0.44965586751670999</v>
      </c>
      <c r="X83" s="59">
        <f>U83*60*1000</f>
        <v>510.00665502840457</v>
      </c>
      <c r="Y83" s="322">
        <f>X83*V83/1000</f>
        <v>26.9793520510026</v>
      </c>
    </row>
    <row r="84" spans="1:25" x14ac:dyDescent="0.2">
      <c r="A84" s="346"/>
      <c r="B84" s="230" t="s">
        <v>925</v>
      </c>
      <c r="C84" s="107" t="s">
        <v>926</v>
      </c>
      <c r="D84" s="43">
        <v>-1.4</v>
      </c>
      <c r="E84" s="115"/>
      <c r="F84" s="109"/>
      <c r="G84" s="126">
        <v>601.4</v>
      </c>
      <c r="H84" s="14" t="s">
        <v>933</v>
      </c>
      <c r="I84" s="14" t="s">
        <v>24</v>
      </c>
      <c r="J84" s="13">
        <v>20</v>
      </c>
      <c r="K84" s="13">
        <v>1986</v>
      </c>
      <c r="L84" s="114">
        <v>14.967599999999999</v>
      </c>
      <c r="M84" s="114">
        <v>3.1120199999999998</v>
      </c>
      <c r="N84" s="114">
        <v>2.7202000000000002</v>
      </c>
      <c r="O84" s="114">
        <v>-5.2023E-2</v>
      </c>
      <c r="P84" s="114">
        <v>0</v>
      </c>
      <c r="Q84" s="114">
        <v>9.1874009999999995</v>
      </c>
      <c r="R84" s="114">
        <v>1080.29</v>
      </c>
      <c r="S84" s="114">
        <v>9.1874009999999995</v>
      </c>
      <c r="T84" s="114">
        <v>1080.29</v>
      </c>
      <c r="U84" s="54">
        <v>8.5045691434707353E-3</v>
      </c>
      <c r="V84" s="50">
        <v>55.045000000000002</v>
      </c>
      <c r="W84" s="59">
        <v>0.46813400850234665</v>
      </c>
      <c r="X84" s="59">
        <v>510.27414860824416</v>
      </c>
      <c r="Y84" s="322">
        <v>28.0880405101408</v>
      </c>
    </row>
    <row r="85" spans="1:25" x14ac:dyDescent="0.2">
      <c r="A85" s="346"/>
      <c r="B85" s="230" t="s">
        <v>38</v>
      </c>
      <c r="C85" s="107" t="s">
        <v>39</v>
      </c>
      <c r="D85" s="43">
        <v>-0.1</v>
      </c>
      <c r="E85" s="108">
        <v>1.77E-2</v>
      </c>
      <c r="F85" s="109">
        <f>E85*V85</f>
        <v>1.01244</v>
      </c>
      <c r="G85" s="126">
        <v>561.1</v>
      </c>
      <c r="H85" s="33" t="s">
        <v>54</v>
      </c>
      <c r="I85" s="14" t="s">
        <v>24</v>
      </c>
      <c r="J85" s="43">
        <v>36</v>
      </c>
      <c r="K85" s="13">
        <v>1982</v>
      </c>
      <c r="L85" s="82">
        <v>28.206199999999999</v>
      </c>
      <c r="M85" s="82">
        <v>4.3179999999999996</v>
      </c>
      <c r="N85" s="82">
        <v>3.6</v>
      </c>
      <c r="O85" s="82">
        <v>1.6067</v>
      </c>
      <c r="P85" s="82">
        <v>3.3626999999999998</v>
      </c>
      <c r="Q85" s="82">
        <v>15.3188</v>
      </c>
      <c r="R85" s="82">
        <v>2194.5300000000002</v>
      </c>
      <c r="S85" s="82">
        <v>18.6815</v>
      </c>
      <c r="T85" s="82">
        <v>2194.5300000000002</v>
      </c>
      <c r="U85" s="54">
        <f>S85/T85</f>
        <v>8.5127567178393537E-3</v>
      </c>
      <c r="V85" s="50">
        <v>57.2</v>
      </c>
      <c r="W85" s="59">
        <f>U85*V85</f>
        <v>0.48692968426041106</v>
      </c>
      <c r="X85" s="59">
        <f>U85*60*1000</f>
        <v>510.76540307036123</v>
      </c>
      <c r="Y85" s="322">
        <f>X85*V85/1000</f>
        <v>29.215781055624664</v>
      </c>
    </row>
    <row r="86" spans="1:25" x14ac:dyDescent="0.2">
      <c r="A86" s="346"/>
      <c r="B86" s="230" t="s">
        <v>925</v>
      </c>
      <c r="C86" s="107" t="s">
        <v>926</v>
      </c>
      <c r="D86" s="43">
        <v>-1.4</v>
      </c>
      <c r="E86" s="115"/>
      <c r="F86" s="109"/>
      <c r="G86" s="126">
        <v>601.4</v>
      </c>
      <c r="H86" s="14" t="s">
        <v>934</v>
      </c>
      <c r="I86" s="14" t="s">
        <v>24</v>
      </c>
      <c r="J86" s="13">
        <v>30</v>
      </c>
      <c r="K86" s="13">
        <v>1972</v>
      </c>
      <c r="L86" s="114">
        <v>22.40399</v>
      </c>
      <c r="M86" s="114">
        <v>3.008626</v>
      </c>
      <c r="N86" s="114">
        <v>4.6950599999999998</v>
      </c>
      <c r="O86" s="114">
        <v>3.6999999999999999E-4</v>
      </c>
      <c r="P86" s="114">
        <v>0</v>
      </c>
      <c r="Q86" s="114">
        <v>14.69993</v>
      </c>
      <c r="R86" s="114">
        <v>1721.03</v>
      </c>
      <c r="S86" s="114">
        <v>14.69993</v>
      </c>
      <c r="T86" s="114">
        <v>1721.03</v>
      </c>
      <c r="U86" s="54">
        <v>8.5413560484128691E-3</v>
      </c>
      <c r="V86" s="50">
        <v>55.045000000000002</v>
      </c>
      <c r="W86" s="59">
        <v>0.47015894368488642</v>
      </c>
      <c r="X86" s="59">
        <v>512.48136290477214</v>
      </c>
      <c r="Y86" s="322">
        <v>28.209536621093182</v>
      </c>
    </row>
    <row r="87" spans="1:25" x14ac:dyDescent="0.2">
      <c r="A87" s="346"/>
      <c r="B87" s="230" t="s">
        <v>224</v>
      </c>
      <c r="C87" s="119" t="s">
        <v>225</v>
      </c>
      <c r="D87" s="82">
        <v>-1.5</v>
      </c>
      <c r="E87" s="108">
        <v>1.6500000000000001E-2</v>
      </c>
      <c r="F87" s="109">
        <f>E87*V87</f>
        <v>0.94545000000000001</v>
      </c>
      <c r="G87" s="126">
        <v>604.5</v>
      </c>
      <c r="H87" s="120" t="s">
        <v>226</v>
      </c>
      <c r="I87" s="121" t="s">
        <v>24</v>
      </c>
      <c r="J87" s="122">
        <v>20</v>
      </c>
      <c r="K87" s="123" t="s">
        <v>227</v>
      </c>
      <c r="L87" s="124">
        <v>12.1</v>
      </c>
      <c r="M87" s="124">
        <v>1.91</v>
      </c>
      <c r="N87" s="124">
        <v>2.15</v>
      </c>
      <c r="O87" s="124">
        <v>-0.17</v>
      </c>
      <c r="P87" s="124">
        <v>1.4778</v>
      </c>
      <c r="Q87" s="124">
        <v>6.7322000000000006</v>
      </c>
      <c r="R87" s="125">
        <v>960.25</v>
      </c>
      <c r="S87" s="124">
        <v>8.2100000000000009</v>
      </c>
      <c r="T87" s="126">
        <v>960.25</v>
      </c>
      <c r="U87" s="127">
        <f>S87/T87</f>
        <v>8.5498568081228861E-3</v>
      </c>
      <c r="V87" s="109">
        <v>57.3</v>
      </c>
      <c r="W87" s="59">
        <f>U87*V87</f>
        <v>0.48990679510544133</v>
      </c>
      <c r="X87" s="128">
        <f>U87*60*1000</f>
        <v>512.99140848737318</v>
      </c>
      <c r="Y87" s="323">
        <f>X87*V87/1000</f>
        <v>29.394407706326483</v>
      </c>
    </row>
    <row r="88" spans="1:25" x14ac:dyDescent="0.2">
      <c r="A88" s="346"/>
      <c r="B88" s="230" t="s">
        <v>358</v>
      </c>
      <c r="C88" s="107" t="s">
        <v>359</v>
      </c>
      <c r="D88" s="43">
        <v>-1.6</v>
      </c>
      <c r="E88" s="108">
        <v>1.6802600000000001E-2</v>
      </c>
      <c r="F88" s="109">
        <v>0.91024724980000005</v>
      </c>
      <c r="G88" s="126">
        <v>607.6</v>
      </c>
      <c r="H88" s="33" t="s">
        <v>366</v>
      </c>
      <c r="I88" s="14" t="s">
        <v>361</v>
      </c>
      <c r="J88" s="43">
        <v>41</v>
      </c>
      <c r="K88" s="13" t="s">
        <v>362</v>
      </c>
      <c r="L88" s="82">
        <v>27.564912</v>
      </c>
      <c r="M88" s="82">
        <v>3.2542200000000001</v>
      </c>
      <c r="N88" s="82">
        <v>5.2362780000000004</v>
      </c>
      <c r="O88" s="82">
        <v>-0.19422</v>
      </c>
      <c r="P88" s="82">
        <v>1.926871</v>
      </c>
      <c r="Q88" s="82">
        <v>17.341763</v>
      </c>
      <c r="R88" s="82">
        <v>2253.5700000000002</v>
      </c>
      <c r="S88" s="82">
        <v>19.268633999999999</v>
      </c>
      <c r="T88" s="82">
        <v>2253.5700000000002</v>
      </c>
      <c r="U88" s="54">
        <v>8.5502709034997789E-3</v>
      </c>
      <c r="V88" s="50">
        <v>54.173000000000002</v>
      </c>
      <c r="W88" s="59">
        <v>0.46319382565529355</v>
      </c>
      <c r="X88" s="59">
        <v>513.01625420998676</v>
      </c>
      <c r="Y88" s="322">
        <v>27.791629539317615</v>
      </c>
    </row>
    <row r="89" spans="1:25" x14ac:dyDescent="0.2">
      <c r="A89" s="346"/>
      <c r="B89" s="230" t="s">
        <v>879</v>
      </c>
      <c r="C89" s="107" t="s">
        <v>880</v>
      </c>
      <c r="D89" s="43">
        <v>-1.1000000000000001</v>
      </c>
      <c r="E89" s="108">
        <v>1.5800000000000002E-2</v>
      </c>
      <c r="F89" s="109">
        <v>1.2089844000000001</v>
      </c>
      <c r="G89" s="126">
        <v>592.1</v>
      </c>
      <c r="H89" s="111" t="s">
        <v>888</v>
      </c>
      <c r="I89" s="14" t="s">
        <v>24</v>
      </c>
      <c r="J89" s="112">
        <v>20</v>
      </c>
      <c r="K89" s="13">
        <v>1985</v>
      </c>
      <c r="L89" s="82">
        <v>14.572005000000001</v>
      </c>
      <c r="M89" s="113">
        <v>1.5143360000000001</v>
      </c>
      <c r="N89" s="113">
        <v>3.8900420000000002</v>
      </c>
      <c r="O89" s="82">
        <v>3.61E-2</v>
      </c>
      <c r="P89" s="82">
        <v>0</v>
      </c>
      <c r="Q89" s="113">
        <v>9.1315270000000002</v>
      </c>
      <c r="R89" s="113">
        <v>1066.27</v>
      </c>
      <c r="S89" s="113">
        <v>9.1315270000000002</v>
      </c>
      <c r="T89" s="113">
        <v>1066.27</v>
      </c>
      <c r="U89" s="54">
        <v>8.5639912967634835E-3</v>
      </c>
      <c r="V89" s="50">
        <v>76.518000000000001</v>
      </c>
      <c r="W89" s="59">
        <v>0.65529948604574828</v>
      </c>
      <c r="X89" s="59">
        <v>513.839477805809</v>
      </c>
      <c r="Y89" s="322">
        <v>39.317969162744895</v>
      </c>
    </row>
    <row r="90" spans="1:25" x14ac:dyDescent="0.2">
      <c r="A90" s="346"/>
      <c r="B90" s="230" t="s">
        <v>982</v>
      </c>
      <c r="C90" s="107" t="s">
        <v>983</v>
      </c>
      <c r="D90" s="107">
        <v>-1.8</v>
      </c>
      <c r="E90" s="115">
        <v>1.7000000000000001E-2</v>
      </c>
      <c r="F90" s="107">
        <v>1.3430000000000002</v>
      </c>
      <c r="G90" s="221">
        <v>613.17999999999995</v>
      </c>
      <c r="H90" s="14" t="s">
        <v>989</v>
      </c>
      <c r="I90" s="14" t="s">
        <v>24</v>
      </c>
      <c r="J90" s="13">
        <v>13</v>
      </c>
      <c r="K90" s="13">
        <v>1970</v>
      </c>
      <c r="L90" s="114">
        <v>6.7069999999999999</v>
      </c>
      <c r="M90" s="114">
        <v>0</v>
      </c>
      <c r="N90" s="114">
        <v>0</v>
      </c>
      <c r="O90" s="114">
        <v>0</v>
      </c>
      <c r="P90" s="114">
        <v>2.2200000000000002</v>
      </c>
      <c r="Q90" s="114">
        <v>4.49</v>
      </c>
      <c r="R90" s="114">
        <v>829.09</v>
      </c>
      <c r="S90" s="114">
        <v>6.7100000000000009</v>
      </c>
      <c r="T90" s="114">
        <v>776.93</v>
      </c>
      <c r="U90" s="54">
        <v>8.6365567039501639E-3</v>
      </c>
      <c r="V90" s="50">
        <v>79</v>
      </c>
      <c r="W90" s="59">
        <v>0.682287979612063</v>
      </c>
      <c r="X90" s="59">
        <v>518.19340223700988</v>
      </c>
      <c r="Y90" s="322">
        <v>40.93727877672378</v>
      </c>
    </row>
    <row r="91" spans="1:25" x14ac:dyDescent="0.2">
      <c r="A91" s="346"/>
      <c r="B91" s="230" t="s">
        <v>879</v>
      </c>
      <c r="C91" s="107" t="s">
        <v>921</v>
      </c>
      <c r="D91" s="43">
        <v>-1.1000000000000001</v>
      </c>
      <c r="E91" s="108">
        <v>1.5800000000000002E-2</v>
      </c>
      <c r="F91" s="109">
        <v>1.2089844000000001</v>
      </c>
      <c r="G91" s="126">
        <v>592.1</v>
      </c>
      <c r="H91" s="111" t="s">
        <v>889</v>
      </c>
      <c r="I91" s="14" t="s">
        <v>24</v>
      </c>
      <c r="J91" s="112">
        <v>20</v>
      </c>
      <c r="K91" s="13">
        <v>1987</v>
      </c>
      <c r="L91" s="82">
        <v>15.063977999999999</v>
      </c>
      <c r="M91" s="113">
        <v>2.1145960000000001</v>
      </c>
      <c r="N91" s="113">
        <v>3.6253600000000001</v>
      </c>
      <c r="O91" s="82">
        <v>0</v>
      </c>
      <c r="P91" s="82">
        <v>0</v>
      </c>
      <c r="Q91" s="113">
        <v>9.3240219999999994</v>
      </c>
      <c r="R91" s="113">
        <v>1074.52</v>
      </c>
      <c r="S91" s="113">
        <v>9.3240219999999994</v>
      </c>
      <c r="T91" s="113">
        <v>1074.52</v>
      </c>
      <c r="U91" s="54">
        <v>8.6773833897926516E-3</v>
      </c>
      <c r="V91" s="50">
        <v>76.518000000000001</v>
      </c>
      <c r="W91" s="59">
        <v>0.66397602222015417</v>
      </c>
      <c r="X91" s="59">
        <v>520.64300338755913</v>
      </c>
      <c r="Y91" s="322">
        <v>39.838561333209249</v>
      </c>
    </row>
    <row r="92" spans="1:25" x14ac:dyDescent="0.2">
      <c r="A92" s="346"/>
      <c r="B92" s="230" t="s">
        <v>424</v>
      </c>
      <c r="C92" s="107" t="s">
        <v>425</v>
      </c>
      <c r="D92" s="43">
        <v>-2.1</v>
      </c>
      <c r="E92" s="108">
        <v>1.6272999999999999E-2</v>
      </c>
      <c r="F92" s="109">
        <f>E92*V92</f>
        <v>1.5396210759999998</v>
      </c>
      <c r="G92" s="126">
        <v>623.1</v>
      </c>
      <c r="H92" s="116" t="s">
        <v>426</v>
      </c>
      <c r="I92" s="14" t="s">
        <v>24</v>
      </c>
      <c r="J92" s="43">
        <v>55</v>
      </c>
      <c r="K92" s="13">
        <v>1970</v>
      </c>
      <c r="L92" s="82">
        <v>31.84</v>
      </c>
      <c r="M92" s="82">
        <v>3.4849999999999999</v>
      </c>
      <c r="N92" s="82">
        <v>6.3437999999999999</v>
      </c>
      <c r="O92" s="82"/>
      <c r="P92" s="82">
        <v>4.5789999999999997</v>
      </c>
      <c r="Q92" s="82">
        <v>17.431999999999999</v>
      </c>
      <c r="R92" s="82">
        <v>2535.0700000000002</v>
      </c>
      <c r="S92" s="82">
        <v>22.011399999999998</v>
      </c>
      <c r="T92" s="82">
        <v>2535.0700000000002</v>
      </c>
      <c r="U92" s="54">
        <f>S92/T92</f>
        <v>8.6827582670300999E-3</v>
      </c>
      <c r="V92" s="50">
        <v>94.611999999999995</v>
      </c>
      <c r="W92" s="59">
        <f>U92*V92</f>
        <v>0.82149312516025175</v>
      </c>
      <c r="X92" s="59">
        <f>U92*60*1000</f>
        <v>520.96549602180596</v>
      </c>
      <c r="Y92" s="322">
        <f>X92*V92/1000</f>
        <v>49.289587509615096</v>
      </c>
    </row>
    <row r="93" spans="1:25" x14ac:dyDescent="0.2">
      <c r="A93" s="346"/>
      <c r="B93" s="230" t="s">
        <v>925</v>
      </c>
      <c r="C93" s="107" t="s">
        <v>926</v>
      </c>
      <c r="D93" s="43">
        <v>-1.4</v>
      </c>
      <c r="E93" s="115"/>
      <c r="F93" s="109"/>
      <c r="G93" s="126">
        <v>601.4</v>
      </c>
      <c r="H93" s="14" t="s">
        <v>935</v>
      </c>
      <c r="I93" s="14" t="s">
        <v>24</v>
      </c>
      <c r="J93" s="13">
        <v>30</v>
      </c>
      <c r="K93" s="13">
        <v>1978</v>
      </c>
      <c r="L93" s="114">
        <v>21.755980000000001</v>
      </c>
      <c r="M93" s="114">
        <v>3.4327079999999999</v>
      </c>
      <c r="N93" s="114">
        <v>3.3683700000000001</v>
      </c>
      <c r="O93" s="114">
        <v>-0.117712</v>
      </c>
      <c r="P93" s="114">
        <v>0</v>
      </c>
      <c r="Q93" s="114">
        <v>15.072622000000001</v>
      </c>
      <c r="R93" s="114">
        <v>1735.47</v>
      </c>
      <c r="S93" s="114">
        <v>14.53884</v>
      </c>
      <c r="T93" s="114">
        <v>1674.01</v>
      </c>
      <c r="U93" s="54">
        <v>8.6850377237889867E-3</v>
      </c>
      <c r="V93" s="50">
        <v>55.045000000000002</v>
      </c>
      <c r="W93" s="59">
        <v>0.47806790150596479</v>
      </c>
      <c r="X93" s="59">
        <v>521.10226342733927</v>
      </c>
      <c r="Y93" s="322">
        <v>28.684074090357893</v>
      </c>
    </row>
    <row r="94" spans="1:25" x14ac:dyDescent="0.2">
      <c r="A94" s="346"/>
      <c r="B94" s="230" t="s">
        <v>879</v>
      </c>
      <c r="C94" s="107" t="s">
        <v>921</v>
      </c>
      <c r="D94" s="43">
        <v>-1.1000000000000001</v>
      </c>
      <c r="E94" s="108">
        <v>1.5800000000000002E-2</v>
      </c>
      <c r="F94" s="109">
        <v>1.2089844000000001</v>
      </c>
      <c r="G94" s="126">
        <v>592.1</v>
      </c>
      <c r="H94" s="111" t="s">
        <v>890</v>
      </c>
      <c r="I94" s="14" t="s">
        <v>24</v>
      </c>
      <c r="J94" s="112">
        <v>35</v>
      </c>
      <c r="K94" s="13">
        <v>1972</v>
      </c>
      <c r="L94" s="82">
        <v>18.286042999999999</v>
      </c>
      <c r="M94" s="113">
        <v>2.3196479999999999</v>
      </c>
      <c r="N94" s="113">
        <v>3.2933249999999998</v>
      </c>
      <c r="O94" s="82">
        <v>0</v>
      </c>
      <c r="P94" s="82">
        <v>0</v>
      </c>
      <c r="Q94" s="113">
        <v>12.673070000000001</v>
      </c>
      <c r="R94" s="113">
        <v>1482.2</v>
      </c>
      <c r="S94" s="113">
        <v>12.673070000000001</v>
      </c>
      <c r="T94" s="113">
        <v>1457.75</v>
      </c>
      <c r="U94" s="54">
        <v>8.6935825758874992E-3</v>
      </c>
      <c r="V94" s="50">
        <v>76.518000000000001</v>
      </c>
      <c r="W94" s="59">
        <v>0.66521555154175971</v>
      </c>
      <c r="X94" s="59">
        <v>521.61495455324996</v>
      </c>
      <c r="Y94" s="322">
        <v>39.912933092505583</v>
      </c>
    </row>
    <row r="95" spans="1:25" x14ac:dyDescent="0.2">
      <c r="A95" s="346"/>
      <c r="B95" s="230" t="s">
        <v>182</v>
      </c>
      <c r="C95" s="107" t="s">
        <v>183</v>
      </c>
      <c r="D95" s="107">
        <v>-1.6</v>
      </c>
      <c r="E95" s="108">
        <v>1.873E-2</v>
      </c>
      <c r="F95" s="109">
        <v>0.89216609000000002</v>
      </c>
      <c r="G95" s="126">
        <v>607.6</v>
      </c>
      <c r="H95" s="33" t="s">
        <v>185</v>
      </c>
      <c r="I95" s="14" t="s">
        <v>24</v>
      </c>
      <c r="J95" s="43">
        <v>45</v>
      </c>
      <c r="K95" s="13">
        <v>1989</v>
      </c>
      <c r="L95" s="82">
        <v>30.771999999999998</v>
      </c>
      <c r="M95" s="82">
        <v>4.9980000000000002</v>
      </c>
      <c r="N95" s="82">
        <v>5.4870000000000001</v>
      </c>
      <c r="O95" s="82">
        <v>-0.48699999999999999</v>
      </c>
      <c r="P95" s="82">
        <v>3.6520000000000001</v>
      </c>
      <c r="Q95" s="82">
        <v>16.635000000000002</v>
      </c>
      <c r="R95" s="82">
        <v>2332.0100000000002</v>
      </c>
      <c r="S95" s="82">
        <v>20.286999999999999</v>
      </c>
      <c r="T95" s="82">
        <v>2332.0100000000002</v>
      </c>
      <c r="U95" s="54">
        <v>8.6993623526485722E-3</v>
      </c>
      <c r="V95" s="50">
        <v>47.633000000000003</v>
      </c>
      <c r="W95" s="59">
        <v>0.41437672694370947</v>
      </c>
      <c r="X95" s="59">
        <v>521.96174115891438</v>
      </c>
      <c r="Y95" s="322">
        <v>24.862603616622572</v>
      </c>
    </row>
    <row r="96" spans="1:25" x14ac:dyDescent="0.2">
      <c r="A96" s="346"/>
      <c r="B96" s="230" t="s">
        <v>722</v>
      </c>
      <c r="C96" s="107" t="s">
        <v>723</v>
      </c>
      <c r="D96" s="43">
        <v>-1.1000000000000001</v>
      </c>
      <c r="E96" s="108">
        <v>1.8237E-2</v>
      </c>
      <c r="F96" s="109">
        <v>1.2</v>
      </c>
      <c r="G96" s="126">
        <v>592.1</v>
      </c>
      <c r="H96" s="33" t="s">
        <v>728</v>
      </c>
      <c r="I96" s="14" t="s">
        <v>725</v>
      </c>
      <c r="J96" s="43">
        <v>28</v>
      </c>
      <c r="K96" s="13">
        <v>1981</v>
      </c>
      <c r="L96" s="82">
        <v>17.928999999999998</v>
      </c>
      <c r="M96" s="82">
        <v>2.1970000000000001</v>
      </c>
      <c r="N96" s="82">
        <v>3.5329999999999999</v>
      </c>
      <c r="O96" s="82">
        <v>-0.157</v>
      </c>
      <c r="P96" s="82">
        <v>2.2240000000000002</v>
      </c>
      <c r="Q96" s="82">
        <v>10.132</v>
      </c>
      <c r="R96" s="82">
        <v>1420.11</v>
      </c>
      <c r="S96" s="82">
        <v>12.356</v>
      </c>
      <c r="T96" s="82">
        <v>1420.11</v>
      </c>
      <c r="U96" s="54">
        <v>8.7007344501482276E-3</v>
      </c>
      <c r="V96" s="50">
        <v>65.507999999999996</v>
      </c>
      <c r="W96" s="59">
        <v>0.56996771236031007</v>
      </c>
      <c r="X96" s="59">
        <v>522.04406700889365</v>
      </c>
      <c r="Y96" s="322">
        <v>34.198062741618607</v>
      </c>
    </row>
    <row r="97" spans="1:25" x14ac:dyDescent="0.2">
      <c r="A97" s="346"/>
      <c r="B97" s="230" t="s">
        <v>182</v>
      </c>
      <c r="C97" s="107" t="s">
        <v>183</v>
      </c>
      <c r="D97" s="43">
        <v>-1.6</v>
      </c>
      <c r="E97" s="108">
        <v>1.873E-2</v>
      </c>
      <c r="F97" s="109">
        <v>0.89216609000000002</v>
      </c>
      <c r="G97" s="126">
        <v>607.6</v>
      </c>
      <c r="H97" s="33" t="s">
        <v>186</v>
      </c>
      <c r="I97" s="14" t="s">
        <v>24</v>
      </c>
      <c r="J97" s="43">
        <v>31</v>
      </c>
      <c r="K97" s="13">
        <v>1987</v>
      </c>
      <c r="L97" s="82">
        <v>23.07</v>
      </c>
      <c r="M97" s="82">
        <v>3.1379999999999999</v>
      </c>
      <c r="N97" s="82">
        <v>6.056</v>
      </c>
      <c r="O97" s="82">
        <v>9.5000000000000001E-2</v>
      </c>
      <c r="P97" s="82">
        <v>2.4980000000000002</v>
      </c>
      <c r="Q97" s="82">
        <v>11.378</v>
      </c>
      <c r="R97" s="82">
        <v>1593.25</v>
      </c>
      <c r="S97" s="82">
        <v>13.875999999999999</v>
      </c>
      <c r="T97" s="82">
        <v>1593.25</v>
      </c>
      <c r="U97" s="54">
        <v>8.7092421151733872E-3</v>
      </c>
      <c r="V97" s="50">
        <v>47.633000000000003</v>
      </c>
      <c r="W97" s="59">
        <v>0.41484732967205395</v>
      </c>
      <c r="X97" s="59">
        <v>522.5545269104033</v>
      </c>
      <c r="Y97" s="322">
        <v>24.89083978032324</v>
      </c>
    </row>
    <row r="98" spans="1:25" x14ac:dyDescent="0.2">
      <c r="A98" s="346"/>
      <c r="B98" s="230" t="s">
        <v>722</v>
      </c>
      <c r="C98" s="107" t="s">
        <v>723</v>
      </c>
      <c r="D98" s="43">
        <v>-1.1000000000000001</v>
      </c>
      <c r="E98" s="108">
        <v>1.8237E-2</v>
      </c>
      <c r="F98" s="109">
        <v>1.2</v>
      </c>
      <c r="G98" s="126">
        <v>592.1</v>
      </c>
      <c r="H98" s="33" t="s">
        <v>727</v>
      </c>
      <c r="I98" s="14" t="s">
        <v>725</v>
      </c>
      <c r="J98" s="43">
        <v>20</v>
      </c>
      <c r="K98" s="13">
        <v>1979</v>
      </c>
      <c r="L98" s="82">
        <v>12.471</v>
      </c>
      <c r="M98" s="82">
        <v>1.663</v>
      </c>
      <c r="N98" s="82">
        <v>2.766</v>
      </c>
      <c r="O98" s="82">
        <v>-0.38800000000000001</v>
      </c>
      <c r="P98" s="82">
        <v>1.5169999999999999</v>
      </c>
      <c r="Q98" s="82">
        <v>6.9130000000000003</v>
      </c>
      <c r="R98" s="82">
        <v>960.93</v>
      </c>
      <c r="S98" s="82">
        <v>8.43</v>
      </c>
      <c r="T98" s="82">
        <v>960.93</v>
      </c>
      <c r="U98" s="54">
        <v>8.7727513970840745E-3</v>
      </c>
      <c r="V98" s="50">
        <v>65.509</v>
      </c>
      <c r="W98" s="59">
        <v>0.57469417127158062</v>
      </c>
      <c r="X98" s="59">
        <v>526.36508382504439</v>
      </c>
      <c r="Y98" s="322">
        <v>34.481650276294836</v>
      </c>
    </row>
    <row r="99" spans="1:25" x14ac:dyDescent="0.2">
      <c r="A99" s="346"/>
      <c r="B99" s="230" t="s">
        <v>272</v>
      </c>
      <c r="C99" s="107" t="s">
        <v>273</v>
      </c>
      <c r="D99" s="43">
        <v>-1.9</v>
      </c>
      <c r="E99" s="108">
        <v>2.0060000000000001E-2</v>
      </c>
      <c r="F99" s="109">
        <f>E99*V99</f>
        <v>0.86960100000000007</v>
      </c>
      <c r="G99" s="126">
        <v>656.7</v>
      </c>
      <c r="H99" s="33" t="s">
        <v>276</v>
      </c>
      <c r="I99" s="14" t="s">
        <v>275</v>
      </c>
      <c r="J99" s="43">
        <v>45</v>
      </c>
      <c r="K99" s="13" t="s">
        <v>95</v>
      </c>
      <c r="L99" s="82">
        <f>SUM(M99:Q99)</f>
        <v>29.5</v>
      </c>
      <c r="M99" s="82">
        <v>3.3645999999999998</v>
      </c>
      <c r="N99" s="82">
        <v>9.3190000000000008</v>
      </c>
      <c r="O99" s="82">
        <v>0.40939999999999999</v>
      </c>
      <c r="P99" s="82">
        <v>0</v>
      </c>
      <c r="Q99" s="82">
        <v>16.407</v>
      </c>
      <c r="R99" s="82">
        <v>1870.08</v>
      </c>
      <c r="S99" s="82">
        <f>Q99</f>
        <v>16.407</v>
      </c>
      <c r="T99" s="82">
        <f>R99</f>
        <v>1870.08</v>
      </c>
      <c r="U99" s="54">
        <f>S99/T99</f>
        <v>8.7734214579055451E-3</v>
      </c>
      <c r="V99" s="50">
        <v>43.35</v>
      </c>
      <c r="W99" s="59">
        <f>U99*V99</f>
        <v>0.38032782020020539</v>
      </c>
      <c r="X99" s="59">
        <f>U99*60*1000</f>
        <v>526.40528747433268</v>
      </c>
      <c r="Y99" s="322">
        <f>X99*V99/1000</f>
        <v>22.819669212012322</v>
      </c>
    </row>
    <row r="100" spans="1:25" x14ac:dyDescent="0.2">
      <c r="A100" s="346"/>
      <c r="B100" s="230" t="s">
        <v>358</v>
      </c>
      <c r="C100" s="107" t="s">
        <v>367</v>
      </c>
      <c r="D100" s="43">
        <v>-1.6</v>
      </c>
      <c r="E100" s="108">
        <v>1.6802600000000001E-2</v>
      </c>
      <c r="F100" s="109">
        <v>0.91024724980000005</v>
      </c>
      <c r="G100" s="126">
        <v>607.6</v>
      </c>
      <c r="H100" s="33" t="s">
        <v>368</v>
      </c>
      <c r="I100" s="14" t="s">
        <v>361</v>
      </c>
      <c r="J100" s="43">
        <v>77</v>
      </c>
      <c r="K100" s="13" t="s">
        <v>362</v>
      </c>
      <c r="L100" s="82">
        <v>49.348649000000002</v>
      </c>
      <c r="M100" s="82">
        <v>7.4159699999999997</v>
      </c>
      <c r="N100" s="82">
        <v>7.5179559999999999</v>
      </c>
      <c r="O100" s="82">
        <v>-0.78596999999999995</v>
      </c>
      <c r="P100" s="82">
        <v>3.5200969999999998</v>
      </c>
      <c r="Q100" s="82">
        <v>31.680596000000001</v>
      </c>
      <c r="R100" s="82">
        <v>4005.67</v>
      </c>
      <c r="S100" s="82">
        <v>35.200693000000001</v>
      </c>
      <c r="T100" s="82">
        <v>4005.67</v>
      </c>
      <c r="U100" s="54">
        <v>8.7877166616321372E-3</v>
      </c>
      <c r="V100" s="50">
        <v>54.173000000000002</v>
      </c>
      <c r="W100" s="59">
        <v>0.47605697471059777</v>
      </c>
      <c r="X100" s="59">
        <v>527.26299969792819</v>
      </c>
      <c r="Y100" s="322">
        <v>28.563418482635864</v>
      </c>
    </row>
    <row r="101" spans="1:25" x14ac:dyDescent="0.2">
      <c r="A101" s="346"/>
      <c r="B101" s="230" t="s">
        <v>609</v>
      </c>
      <c r="C101" s="107" t="s">
        <v>610</v>
      </c>
      <c r="D101" s="43">
        <v>-1.6</v>
      </c>
      <c r="E101" s="108">
        <v>1.7600000000000001E-2</v>
      </c>
      <c r="F101" s="109">
        <v>1.3569599999999999</v>
      </c>
      <c r="G101" s="126">
        <v>607.6</v>
      </c>
      <c r="H101" s="33" t="s">
        <v>611</v>
      </c>
      <c r="I101" s="14" t="s">
        <v>24</v>
      </c>
      <c r="J101" s="43">
        <v>18</v>
      </c>
      <c r="K101" s="13" t="s">
        <v>95</v>
      </c>
      <c r="L101" s="82">
        <v>12</v>
      </c>
      <c r="M101" s="82">
        <v>1.5940000000000001</v>
      </c>
      <c r="N101" s="82">
        <v>2.4609999999999999</v>
      </c>
      <c r="O101" s="82">
        <v>0</v>
      </c>
      <c r="P101" s="82">
        <v>2.6218500000000002</v>
      </c>
      <c r="Q101" s="82">
        <v>5.3231500000000009</v>
      </c>
      <c r="R101" s="82">
        <v>901.35</v>
      </c>
      <c r="S101" s="82">
        <v>7.9450000000000003</v>
      </c>
      <c r="T101" s="82">
        <v>901.35</v>
      </c>
      <c r="U101" s="54">
        <v>8.8145559438619851E-3</v>
      </c>
      <c r="V101" s="50">
        <v>77.099999999999994</v>
      </c>
      <c r="W101" s="59">
        <v>0.67960226327175899</v>
      </c>
      <c r="X101" s="59">
        <v>528.87335663171905</v>
      </c>
      <c r="Y101" s="322">
        <v>40.776135796305532</v>
      </c>
    </row>
    <row r="102" spans="1:25" x14ac:dyDescent="0.2">
      <c r="A102" s="346"/>
      <c r="B102" s="230" t="s">
        <v>272</v>
      </c>
      <c r="C102" s="107" t="s">
        <v>273</v>
      </c>
      <c r="D102" s="43">
        <v>-1.9</v>
      </c>
      <c r="E102" s="108">
        <v>2.0060000000000001E-2</v>
      </c>
      <c r="F102" s="109">
        <f>E102*V102</f>
        <v>0.86960100000000007</v>
      </c>
      <c r="G102" s="126">
        <v>656.7</v>
      </c>
      <c r="H102" s="33" t="s">
        <v>277</v>
      </c>
      <c r="I102" s="14" t="s">
        <v>275</v>
      </c>
      <c r="J102" s="43">
        <v>12</v>
      </c>
      <c r="K102" s="13" t="s">
        <v>95</v>
      </c>
      <c r="L102" s="82">
        <f>SUM(M102:Q102)</f>
        <v>9.6999999999999993</v>
      </c>
      <c r="M102" s="82">
        <v>1.4629000000000001</v>
      </c>
      <c r="N102" s="82">
        <v>1.84</v>
      </c>
      <c r="O102" s="82">
        <v>0.1691</v>
      </c>
      <c r="P102" s="82">
        <v>0</v>
      </c>
      <c r="Q102" s="82">
        <v>6.2279999999999998</v>
      </c>
      <c r="R102" s="82">
        <v>705.43</v>
      </c>
      <c r="S102" s="82">
        <f>Q102</f>
        <v>6.2279999999999998</v>
      </c>
      <c r="T102" s="82">
        <f>R102</f>
        <v>705.43</v>
      </c>
      <c r="U102" s="54">
        <f>S102/T102</f>
        <v>8.8286576981415586E-3</v>
      </c>
      <c r="V102" s="50">
        <v>43.35</v>
      </c>
      <c r="W102" s="59">
        <f>U102*V102</f>
        <v>0.38272231121443656</v>
      </c>
      <c r="X102" s="59">
        <f>U102*60*1000</f>
        <v>529.71946188849347</v>
      </c>
      <c r="Y102" s="322">
        <f>X102*V102/1000</f>
        <v>22.963338672866193</v>
      </c>
    </row>
    <row r="103" spans="1:25" x14ac:dyDescent="0.2">
      <c r="A103" s="346"/>
      <c r="B103" s="230" t="s">
        <v>609</v>
      </c>
      <c r="C103" s="107" t="s">
        <v>610</v>
      </c>
      <c r="D103" s="43">
        <v>-1.6</v>
      </c>
      <c r="E103" s="108">
        <v>1.7600000000000001E-2</v>
      </c>
      <c r="F103" s="109">
        <v>1.3569599999999999</v>
      </c>
      <c r="G103" s="126">
        <v>607.6</v>
      </c>
      <c r="H103" s="33" t="s">
        <v>612</v>
      </c>
      <c r="I103" s="14" t="s">
        <v>24</v>
      </c>
      <c r="J103" s="43">
        <v>15</v>
      </c>
      <c r="K103" s="13" t="s">
        <v>95</v>
      </c>
      <c r="L103" s="82">
        <v>9.8000000000000007</v>
      </c>
      <c r="M103" s="82">
        <v>1.173</v>
      </c>
      <c r="N103" s="82">
        <v>1.3240000000000001</v>
      </c>
      <c r="O103" s="82">
        <v>0</v>
      </c>
      <c r="P103" s="82">
        <v>2.4099900000000001</v>
      </c>
      <c r="Q103" s="82">
        <v>4.8930100000000003</v>
      </c>
      <c r="R103" s="82">
        <v>826.86</v>
      </c>
      <c r="S103" s="82">
        <v>7.3029999999999999</v>
      </c>
      <c r="T103" s="82">
        <v>826.86</v>
      </c>
      <c r="U103" s="54">
        <v>8.832208596376654E-3</v>
      </c>
      <c r="V103" s="50">
        <v>77.099999999999994</v>
      </c>
      <c r="W103" s="59">
        <v>0.68096328278064</v>
      </c>
      <c r="X103" s="59">
        <v>529.93251578259924</v>
      </c>
      <c r="Y103" s="322">
        <v>40.857796966838393</v>
      </c>
    </row>
    <row r="104" spans="1:25" x14ac:dyDescent="0.2">
      <c r="A104" s="346"/>
      <c r="B104" s="230" t="s">
        <v>424</v>
      </c>
      <c r="C104" s="107" t="s">
        <v>425</v>
      </c>
      <c r="D104" s="107">
        <v>-2.1</v>
      </c>
      <c r="E104" s="115">
        <v>1.6272999999999999E-2</v>
      </c>
      <c r="F104" s="110">
        <f>E104*V104</f>
        <v>1.5396210759999998</v>
      </c>
      <c r="G104" s="221">
        <v>623.1</v>
      </c>
      <c r="H104" s="116" t="s">
        <v>435</v>
      </c>
      <c r="I104" s="14" t="s">
        <v>24</v>
      </c>
      <c r="J104" s="43">
        <v>45</v>
      </c>
      <c r="K104" s="13">
        <v>1983</v>
      </c>
      <c r="L104" s="82">
        <v>28.882999999999999</v>
      </c>
      <c r="M104" s="82">
        <v>2.6920000000000002</v>
      </c>
      <c r="N104" s="82">
        <v>6.4893999999999998</v>
      </c>
      <c r="O104" s="82"/>
      <c r="P104" s="82">
        <v>3.5463300000000002</v>
      </c>
      <c r="Q104" s="82">
        <v>16.15549</v>
      </c>
      <c r="R104" s="82">
        <v>2334.15</v>
      </c>
      <c r="S104" s="82">
        <v>19.510000000000002</v>
      </c>
      <c r="T104" s="82">
        <v>2205.25</v>
      </c>
      <c r="U104" s="54">
        <f>S104/T104</f>
        <v>8.847069493254733E-3</v>
      </c>
      <c r="V104" s="50">
        <v>94.611999999999995</v>
      </c>
      <c r="W104" s="59">
        <f>U104*V104</f>
        <v>0.83703893889581671</v>
      </c>
      <c r="X104" s="59">
        <f>U104*60*1000</f>
        <v>530.82416959528405</v>
      </c>
      <c r="Y104" s="322">
        <f>X104*V104/1000</f>
        <v>50.222336333749006</v>
      </c>
    </row>
    <row r="105" spans="1:25" x14ac:dyDescent="0.2">
      <c r="A105" s="346"/>
      <c r="B105" s="230" t="s">
        <v>358</v>
      </c>
      <c r="C105" s="107" t="s">
        <v>359</v>
      </c>
      <c r="D105" s="43">
        <v>-1.6</v>
      </c>
      <c r="E105" s="108">
        <v>1.6802600000000001E-2</v>
      </c>
      <c r="F105" s="109">
        <v>0.91024724980000005</v>
      </c>
      <c r="G105" s="126">
        <v>607.6</v>
      </c>
      <c r="H105" s="33" t="s">
        <v>369</v>
      </c>
      <c r="I105" s="14" t="s">
        <v>361</v>
      </c>
      <c r="J105" s="43">
        <v>25</v>
      </c>
      <c r="K105" s="13" t="s">
        <v>362</v>
      </c>
      <c r="L105" s="82">
        <v>12.659967</v>
      </c>
      <c r="M105" s="82">
        <v>2.0943000000000001</v>
      </c>
      <c r="N105" s="82">
        <v>1.608298</v>
      </c>
      <c r="O105" s="82">
        <v>0.35370000000000001</v>
      </c>
      <c r="P105" s="82">
        <v>0.86036900000000005</v>
      </c>
      <c r="Q105" s="82">
        <v>7.7432999999999996</v>
      </c>
      <c r="R105" s="82">
        <v>971.5</v>
      </c>
      <c r="S105" s="82">
        <v>8.603669</v>
      </c>
      <c r="T105" s="82">
        <v>971.5</v>
      </c>
      <c r="U105" s="54">
        <v>8.8560669068450844E-3</v>
      </c>
      <c r="V105" s="50">
        <v>54.173000000000002</v>
      </c>
      <c r="W105" s="59">
        <v>0.47975971254451877</v>
      </c>
      <c r="X105" s="59">
        <v>531.36401441070507</v>
      </c>
      <c r="Y105" s="322">
        <v>28.785582752671125</v>
      </c>
    </row>
    <row r="106" spans="1:25" x14ac:dyDescent="0.2">
      <c r="A106" s="346"/>
      <c r="B106" s="230" t="s">
        <v>182</v>
      </c>
      <c r="C106" s="107" t="s">
        <v>183</v>
      </c>
      <c r="D106" s="107">
        <v>-1.6</v>
      </c>
      <c r="E106" s="108">
        <v>1.873E-2</v>
      </c>
      <c r="F106" s="109">
        <v>0.89216609000000002</v>
      </c>
      <c r="G106" s="126">
        <v>607.6</v>
      </c>
      <c r="H106" s="33" t="s">
        <v>187</v>
      </c>
      <c r="I106" s="14" t="s">
        <v>24</v>
      </c>
      <c r="J106" s="43">
        <v>30</v>
      </c>
      <c r="K106" s="13">
        <v>1991</v>
      </c>
      <c r="L106" s="82">
        <v>18.358000000000001</v>
      </c>
      <c r="M106" s="82">
        <v>2.4990000000000001</v>
      </c>
      <c r="N106" s="82">
        <v>2.4500000000000002</v>
      </c>
      <c r="O106" s="82">
        <v>-0.308</v>
      </c>
      <c r="P106" s="82">
        <v>2.4140000000000001</v>
      </c>
      <c r="Q106" s="82">
        <v>10.994999999999999</v>
      </c>
      <c r="R106" s="82">
        <v>1509.41</v>
      </c>
      <c r="S106" s="82">
        <v>13.409000000000001</v>
      </c>
      <c r="T106" s="82">
        <v>1509.41</v>
      </c>
      <c r="U106" s="54">
        <v>8.8836035272059945E-3</v>
      </c>
      <c r="V106" s="50">
        <v>47.633000000000003</v>
      </c>
      <c r="W106" s="59">
        <v>0.42315268681140317</v>
      </c>
      <c r="X106" s="59">
        <v>533.01621163235973</v>
      </c>
      <c r="Y106" s="322">
        <v>25.389161208684193</v>
      </c>
    </row>
    <row r="107" spans="1:25" x14ac:dyDescent="0.2">
      <c r="A107" s="346"/>
      <c r="B107" s="230" t="s">
        <v>925</v>
      </c>
      <c r="C107" s="107" t="s">
        <v>926</v>
      </c>
      <c r="D107" s="43">
        <v>-1.4</v>
      </c>
      <c r="E107" s="115"/>
      <c r="F107" s="109"/>
      <c r="G107" s="126">
        <v>601.4</v>
      </c>
      <c r="H107" s="14" t="s">
        <v>936</v>
      </c>
      <c r="I107" s="14" t="s">
        <v>24</v>
      </c>
      <c r="J107" s="13">
        <v>20</v>
      </c>
      <c r="K107" s="13">
        <v>1981</v>
      </c>
      <c r="L107" s="114">
        <v>14.86899</v>
      </c>
      <c r="M107" s="114">
        <v>2.3595830000000002</v>
      </c>
      <c r="N107" s="114">
        <v>3.1383399999999999</v>
      </c>
      <c r="O107" s="114">
        <v>3.7414999999999997E-2</v>
      </c>
      <c r="P107" s="114">
        <v>0</v>
      </c>
      <c r="Q107" s="114">
        <v>9.3336489999999994</v>
      </c>
      <c r="R107" s="114">
        <v>1049.83</v>
      </c>
      <c r="S107" s="114">
        <v>9.3336489999999994</v>
      </c>
      <c r="T107" s="114">
        <v>1049.83</v>
      </c>
      <c r="U107" s="54">
        <v>8.8906289589743108E-3</v>
      </c>
      <c r="V107" s="50">
        <v>55.045000000000002</v>
      </c>
      <c r="W107" s="59">
        <v>0.48938467104674094</v>
      </c>
      <c r="X107" s="59">
        <v>533.43773753845869</v>
      </c>
      <c r="Y107" s="322">
        <v>29.363080262804459</v>
      </c>
    </row>
    <row r="108" spans="1:25" x14ac:dyDescent="0.2">
      <c r="A108" s="346"/>
      <c r="B108" s="230" t="s">
        <v>424</v>
      </c>
      <c r="C108" s="107" t="s">
        <v>425</v>
      </c>
      <c r="D108" s="107">
        <v>-2.1</v>
      </c>
      <c r="E108" s="115">
        <v>1.6272999999999999E-2</v>
      </c>
      <c r="F108" s="110">
        <f>E108*V108</f>
        <v>1.5396210759999998</v>
      </c>
      <c r="G108" s="221">
        <v>623.1</v>
      </c>
      <c r="H108" s="116" t="s">
        <v>430</v>
      </c>
      <c r="I108" s="14" t="s">
        <v>24</v>
      </c>
      <c r="J108" s="43">
        <v>19</v>
      </c>
      <c r="K108" s="13">
        <v>1984</v>
      </c>
      <c r="L108" s="82">
        <v>13.17</v>
      </c>
      <c r="M108" s="82">
        <v>1.5920000000000001</v>
      </c>
      <c r="N108" s="82">
        <v>2.6438000000000001</v>
      </c>
      <c r="O108" s="82"/>
      <c r="P108" s="82">
        <v>1.60812</v>
      </c>
      <c r="Q108" s="82">
        <v>7.3258599999999996</v>
      </c>
      <c r="R108" s="82">
        <v>1052.29</v>
      </c>
      <c r="S108" s="82">
        <v>8.84</v>
      </c>
      <c r="T108" s="82">
        <v>993.37</v>
      </c>
      <c r="U108" s="54">
        <f>S108/T108</f>
        <v>8.8990003724694726E-3</v>
      </c>
      <c r="V108" s="50">
        <v>94.611999999999995</v>
      </c>
      <c r="W108" s="59">
        <f>U108*V108</f>
        <v>0.84195222324008168</v>
      </c>
      <c r="X108" s="59">
        <f>U108*60*1000</f>
        <v>533.94002234816844</v>
      </c>
      <c r="Y108" s="322">
        <f>X108*V108/1000</f>
        <v>50.517133394404908</v>
      </c>
    </row>
    <row r="109" spans="1:25" x14ac:dyDescent="0.2">
      <c r="A109" s="346"/>
      <c r="B109" s="230" t="s">
        <v>982</v>
      </c>
      <c r="C109" s="107" t="s">
        <v>983</v>
      </c>
      <c r="D109" s="107">
        <v>-1.8</v>
      </c>
      <c r="E109" s="115">
        <v>1.7000000000000001E-2</v>
      </c>
      <c r="F109" s="107">
        <v>1.3430000000000002</v>
      </c>
      <c r="G109" s="221">
        <v>613.17999999999995</v>
      </c>
      <c r="H109" s="14" t="s">
        <v>990</v>
      </c>
      <c r="I109" s="14" t="s">
        <v>24</v>
      </c>
      <c r="J109" s="13">
        <v>46</v>
      </c>
      <c r="K109" s="13">
        <v>1977</v>
      </c>
      <c r="L109" s="114">
        <v>31.904</v>
      </c>
      <c r="M109" s="114">
        <v>3.94</v>
      </c>
      <c r="N109" s="114">
        <v>7.08</v>
      </c>
      <c r="O109" s="114">
        <v>0.04</v>
      </c>
      <c r="P109" s="114">
        <v>6.88</v>
      </c>
      <c r="Q109" s="114">
        <v>13.97</v>
      </c>
      <c r="R109" s="114">
        <v>2326.75</v>
      </c>
      <c r="S109" s="114">
        <v>20.85</v>
      </c>
      <c r="T109" s="114">
        <v>2326.75</v>
      </c>
      <c r="U109" s="54">
        <v>8.9609970989577743E-3</v>
      </c>
      <c r="V109" s="50">
        <v>79</v>
      </c>
      <c r="W109" s="59">
        <v>0.70791877081766419</v>
      </c>
      <c r="X109" s="59">
        <v>537.65982593746639</v>
      </c>
      <c r="Y109" s="322">
        <v>42.475126249059848</v>
      </c>
    </row>
    <row r="110" spans="1:25" x14ac:dyDescent="0.2">
      <c r="A110" s="346"/>
      <c r="B110" s="230" t="s">
        <v>224</v>
      </c>
      <c r="C110" s="107" t="s">
        <v>228</v>
      </c>
      <c r="D110" s="82">
        <v>-1.5</v>
      </c>
      <c r="E110" s="108">
        <v>1.6490000000000001E-2</v>
      </c>
      <c r="F110" s="109">
        <f>E110*V110</f>
        <v>0.94487699999999997</v>
      </c>
      <c r="G110" s="126">
        <v>604.5</v>
      </c>
      <c r="H110" s="120" t="s">
        <v>229</v>
      </c>
      <c r="I110" s="121"/>
      <c r="J110" s="122">
        <v>92</v>
      </c>
      <c r="K110" s="123">
        <v>2007</v>
      </c>
      <c r="L110" s="124">
        <v>74.430000000000007</v>
      </c>
      <c r="M110" s="124">
        <v>0</v>
      </c>
      <c r="N110" s="124"/>
      <c r="O110" s="124">
        <v>0</v>
      </c>
      <c r="P110" s="124">
        <v>17.68</v>
      </c>
      <c r="Q110" s="124">
        <v>56.752000000000002</v>
      </c>
      <c r="R110" s="125">
        <v>6309.48</v>
      </c>
      <c r="S110" s="124">
        <v>56.752000000000002</v>
      </c>
      <c r="T110" s="125">
        <v>6309.48</v>
      </c>
      <c r="U110" s="127">
        <f>S110/T110</f>
        <v>8.9947190576719488E-3</v>
      </c>
      <c r="V110" s="109">
        <v>57.3</v>
      </c>
      <c r="W110" s="59">
        <f>U110*V110</f>
        <v>0.5153974020046026</v>
      </c>
      <c r="X110" s="128">
        <f>U110*60*1000</f>
        <v>539.68314346031684</v>
      </c>
      <c r="Y110" s="323">
        <f>X110*V110/1000</f>
        <v>30.923844120276154</v>
      </c>
    </row>
    <row r="111" spans="1:25" x14ac:dyDescent="0.2">
      <c r="A111" s="346"/>
      <c r="B111" s="230" t="s">
        <v>182</v>
      </c>
      <c r="C111" s="107" t="s">
        <v>183</v>
      </c>
      <c r="D111" s="43">
        <v>-1.6</v>
      </c>
      <c r="E111" s="108">
        <v>1.873E-2</v>
      </c>
      <c r="F111" s="109">
        <v>0.89216609000000002</v>
      </c>
      <c r="G111" s="126">
        <v>607.6</v>
      </c>
      <c r="H111" s="33" t="s">
        <v>188</v>
      </c>
      <c r="I111" s="14" t="s">
        <v>24</v>
      </c>
      <c r="J111" s="43">
        <v>23</v>
      </c>
      <c r="K111" s="13">
        <v>1991</v>
      </c>
      <c r="L111" s="82">
        <v>16.43</v>
      </c>
      <c r="M111" s="82">
        <v>3.1110000000000002</v>
      </c>
      <c r="N111" s="82">
        <v>2.2690000000000001</v>
      </c>
      <c r="O111" s="82">
        <v>0.32</v>
      </c>
      <c r="P111" s="82">
        <v>1.9890000000000001</v>
      </c>
      <c r="Q111" s="82">
        <v>9.0609999999999999</v>
      </c>
      <c r="R111" s="82">
        <v>1222.06</v>
      </c>
      <c r="S111" s="82">
        <v>11.05</v>
      </c>
      <c r="T111" s="82">
        <v>1222.06</v>
      </c>
      <c r="U111" s="54">
        <v>9.0421092254062817E-3</v>
      </c>
      <c r="V111" s="50">
        <v>47.633000000000003</v>
      </c>
      <c r="W111" s="59">
        <v>0.43070278873377743</v>
      </c>
      <c r="X111" s="59">
        <v>542.52655352437694</v>
      </c>
      <c r="Y111" s="322">
        <v>25.842167324026647</v>
      </c>
    </row>
    <row r="112" spans="1:25" x14ac:dyDescent="0.2">
      <c r="A112" s="346"/>
      <c r="B112" s="230" t="s">
        <v>272</v>
      </c>
      <c r="C112" s="107" t="s">
        <v>273</v>
      </c>
      <c r="D112" s="43">
        <v>-1.9</v>
      </c>
      <c r="E112" s="108">
        <v>2.0060000000000001E-2</v>
      </c>
      <c r="F112" s="109">
        <f>E112*V112</f>
        <v>0.86960100000000007</v>
      </c>
      <c r="G112" s="126">
        <v>656.7</v>
      </c>
      <c r="H112" s="33" t="s">
        <v>278</v>
      </c>
      <c r="I112" s="14" t="s">
        <v>275</v>
      </c>
      <c r="J112" s="43">
        <v>60</v>
      </c>
      <c r="K112" s="13" t="s">
        <v>95</v>
      </c>
      <c r="L112" s="82">
        <f>SUM(M112:Q112)</f>
        <v>42.8001</v>
      </c>
      <c r="M112" s="82">
        <v>4.9846000000000004</v>
      </c>
      <c r="N112" s="82">
        <v>8.9160000000000004</v>
      </c>
      <c r="O112" s="82">
        <v>0.57450000000000001</v>
      </c>
      <c r="P112" s="82">
        <v>0</v>
      </c>
      <c r="Q112" s="82">
        <v>28.324999999999999</v>
      </c>
      <c r="R112" s="82">
        <v>3128.28</v>
      </c>
      <c r="S112" s="82">
        <f>Q112</f>
        <v>28.324999999999999</v>
      </c>
      <c r="T112" s="82">
        <f>R112</f>
        <v>3128.28</v>
      </c>
      <c r="U112" s="54">
        <f>S112/T112</f>
        <v>9.0544964005779532E-3</v>
      </c>
      <c r="V112" s="50">
        <v>43.35</v>
      </c>
      <c r="W112" s="59">
        <f>U112*V112</f>
        <v>0.39251241896505429</v>
      </c>
      <c r="X112" s="59">
        <f>U112*60*1000</f>
        <v>543.26978403467717</v>
      </c>
      <c r="Y112" s="322">
        <f>X112*V112/1000</f>
        <v>23.550745137903256</v>
      </c>
    </row>
    <row r="113" spans="1:25" x14ac:dyDescent="0.2">
      <c r="A113" s="346"/>
      <c r="B113" s="230" t="s">
        <v>722</v>
      </c>
      <c r="C113" s="107" t="s">
        <v>723</v>
      </c>
      <c r="D113" s="43">
        <v>-1.1000000000000001</v>
      </c>
      <c r="E113" s="108">
        <v>1.8237E-2</v>
      </c>
      <c r="F113" s="109">
        <v>1.2</v>
      </c>
      <c r="G113" s="126">
        <v>592.1</v>
      </c>
      <c r="H113" s="33" t="s">
        <v>729</v>
      </c>
      <c r="I113" s="14" t="s">
        <v>725</v>
      </c>
      <c r="J113" s="43">
        <v>45</v>
      </c>
      <c r="K113" s="13">
        <v>1977</v>
      </c>
      <c r="L113" s="82">
        <v>29.943000000000001</v>
      </c>
      <c r="M113" s="82">
        <v>4.79</v>
      </c>
      <c r="N113" s="82">
        <v>7.1760000000000002</v>
      </c>
      <c r="O113" s="82">
        <v>-0.45500000000000002</v>
      </c>
      <c r="P113" s="82">
        <v>3.3180000000000001</v>
      </c>
      <c r="Q113" s="82">
        <v>15.114000000000001</v>
      </c>
      <c r="R113" s="82">
        <v>2035.18</v>
      </c>
      <c r="S113" s="82">
        <v>18.431999999999999</v>
      </c>
      <c r="T113" s="82">
        <v>2035.18</v>
      </c>
      <c r="U113" s="54">
        <v>9.0566927741035173E-3</v>
      </c>
      <c r="V113" s="50">
        <v>65.509</v>
      </c>
      <c r="W113" s="59">
        <v>0.59329488693874732</v>
      </c>
      <c r="X113" s="59">
        <v>543.40156644621106</v>
      </c>
      <c r="Y113" s="322">
        <v>35.597693216324842</v>
      </c>
    </row>
    <row r="114" spans="1:25" x14ac:dyDescent="0.2">
      <c r="A114" s="346"/>
      <c r="B114" s="230" t="s">
        <v>424</v>
      </c>
      <c r="C114" s="107" t="s">
        <v>425</v>
      </c>
      <c r="D114" s="107">
        <v>-2.1</v>
      </c>
      <c r="E114" s="115">
        <v>1.6272999999999999E-2</v>
      </c>
      <c r="F114" s="110">
        <f>E114*V114</f>
        <v>1.5396210759999998</v>
      </c>
      <c r="G114" s="221">
        <v>623.1</v>
      </c>
      <c r="H114" s="116" t="s">
        <v>428</v>
      </c>
      <c r="I114" s="14" t="s">
        <v>24</v>
      </c>
      <c r="J114" s="43">
        <v>20</v>
      </c>
      <c r="K114" s="13">
        <v>1969</v>
      </c>
      <c r="L114" s="82">
        <v>15.483000000000001</v>
      </c>
      <c r="M114" s="82">
        <v>1.7929999999999999</v>
      </c>
      <c r="N114" s="82">
        <v>2.2610999999999999</v>
      </c>
      <c r="O114" s="82"/>
      <c r="P114" s="82">
        <v>2.0573000000000001</v>
      </c>
      <c r="Q114" s="82">
        <v>9.3719999999999999</v>
      </c>
      <c r="R114" s="82">
        <v>1259.31</v>
      </c>
      <c r="S114" s="82">
        <v>11.42925</v>
      </c>
      <c r="T114" s="82">
        <v>1259.3</v>
      </c>
      <c r="U114" s="54">
        <f>S114/T114</f>
        <v>9.075875486381323E-3</v>
      </c>
      <c r="V114" s="50">
        <v>94.611999999999995</v>
      </c>
      <c r="W114" s="59">
        <f>U114*V114</f>
        <v>0.85868673151750963</v>
      </c>
      <c r="X114" s="59">
        <f>U114*60*1000</f>
        <v>544.55252918287931</v>
      </c>
      <c r="Y114" s="322">
        <f>X114*V114/1000</f>
        <v>51.521203891050575</v>
      </c>
    </row>
    <row r="115" spans="1:25" x14ac:dyDescent="0.2">
      <c r="A115" s="346"/>
      <c r="B115" s="230" t="s">
        <v>609</v>
      </c>
      <c r="C115" s="107" t="s">
        <v>610</v>
      </c>
      <c r="D115" s="43">
        <v>-1.6</v>
      </c>
      <c r="E115" s="108">
        <v>1.7600000000000001E-2</v>
      </c>
      <c r="F115" s="109">
        <v>1.3569599999999999</v>
      </c>
      <c r="G115" s="126">
        <v>607.6</v>
      </c>
      <c r="H115" s="33" t="s">
        <v>613</v>
      </c>
      <c r="I115" s="14" t="s">
        <v>24</v>
      </c>
      <c r="J115" s="43">
        <v>36</v>
      </c>
      <c r="K115" s="13" t="s">
        <v>95</v>
      </c>
      <c r="L115" s="82">
        <v>18.947299999999998</v>
      </c>
      <c r="M115" s="82">
        <v>1.667</v>
      </c>
      <c r="N115" s="82">
        <v>3.048</v>
      </c>
      <c r="O115" s="82">
        <v>0.6782999999999999</v>
      </c>
      <c r="P115" s="82">
        <v>4.4728200000000005</v>
      </c>
      <c r="Q115" s="82">
        <v>9.0811800000000016</v>
      </c>
      <c r="R115" s="82">
        <v>1482.56</v>
      </c>
      <c r="S115" s="82">
        <v>13.554</v>
      </c>
      <c r="T115" s="82">
        <v>1482.56</v>
      </c>
      <c r="U115" s="54">
        <v>9.1422944096697604E-3</v>
      </c>
      <c r="V115" s="50">
        <v>77.099999999999994</v>
      </c>
      <c r="W115" s="59">
        <v>0.70487089898553845</v>
      </c>
      <c r="X115" s="59">
        <v>548.53766458018561</v>
      </c>
      <c r="Y115" s="322">
        <v>42.292253939132308</v>
      </c>
    </row>
    <row r="116" spans="1:25" x14ac:dyDescent="0.2">
      <c r="A116" s="346"/>
      <c r="B116" s="230" t="s">
        <v>388</v>
      </c>
      <c r="C116" s="107" t="s">
        <v>389</v>
      </c>
      <c r="D116" s="43">
        <v>-1.9</v>
      </c>
      <c r="E116" s="108">
        <v>2.09055E-2</v>
      </c>
      <c r="F116" s="109">
        <v>1.4014001924999999</v>
      </c>
      <c r="G116" s="126">
        <v>616.9</v>
      </c>
      <c r="H116" s="33" t="s">
        <v>390</v>
      </c>
      <c r="I116" s="14" t="s">
        <v>24</v>
      </c>
      <c r="J116" s="43">
        <v>20</v>
      </c>
      <c r="K116" s="13">
        <v>1989</v>
      </c>
      <c r="L116" s="82">
        <v>32.66583</v>
      </c>
      <c r="M116" s="82">
        <v>1.835334</v>
      </c>
      <c r="N116" s="82">
        <v>3.2665829999999998</v>
      </c>
      <c r="O116" s="82">
        <v>-0.45833400000000002</v>
      </c>
      <c r="P116" s="82">
        <v>3.238</v>
      </c>
      <c r="Q116" s="82">
        <v>10.793323000000001</v>
      </c>
      <c r="R116" s="82">
        <v>1175.77</v>
      </c>
      <c r="S116" s="82">
        <v>10.793323000000001</v>
      </c>
      <c r="T116" s="82">
        <v>1175.8</v>
      </c>
      <c r="U116" s="54">
        <v>9.1795568974315372E-3</v>
      </c>
      <c r="V116" s="50">
        <v>67.034999999999997</v>
      </c>
      <c r="W116" s="59">
        <v>0.61535159661932304</v>
      </c>
      <c r="X116" s="59">
        <v>550.77341384589215</v>
      </c>
      <c r="Y116" s="322">
        <v>36.921095797159381</v>
      </c>
    </row>
    <row r="117" spans="1:25" x14ac:dyDescent="0.2">
      <c r="A117" s="346"/>
      <c r="B117" s="230" t="s">
        <v>652</v>
      </c>
      <c r="C117" s="107" t="s">
        <v>653</v>
      </c>
      <c r="D117" s="43">
        <v>-1.7</v>
      </c>
      <c r="E117" s="108">
        <v>1.949E-2</v>
      </c>
      <c r="F117" s="109">
        <v>1.23</v>
      </c>
      <c r="G117" s="126">
        <v>610.70000000000005</v>
      </c>
      <c r="H117" s="117" t="s">
        <v>656</v>
      </c>
      <c r="I117" s="107" t="s">
        <v>24</v>
      </c>
      <c r="J117" s="118">
        <v>50</v>
      </c>
      <c r="K117" s="107">
        <v>1978</v>
      </c>
      <c r="L117" s="82">
        <v>34.06</v>
      </c>
      <c r="M117" s="82">
        <v>4.5889290000000003</v>
      </c>
      <c r="N117" s="82">
        <v>5.72654</v>
      </c>
      <c r="O117" s="82">
        <v>-4.9930000000000002E-2</v>
      </c>
      <c r="P117" s="82">
        <v>4.2829980000000001</v>
      </c>
      <c r="Q117" s="82">
        <v>19.511429</v>
      </c>
      <c r="R117" s="113">
        <v>2590.16</v>
      </c>
      <c r="S117" s="82">
        <v>23.794426999999999</v>
      </c>
      <c r="T117" s="113">
        <v>2590.16</v>
      </c>
      <c r="U117" s="54">
        <v>9.186469947802452E-3</v>
      </c>
      <c r="V117" s="50">
        <v>63.110999999999997</v>
      </c>
      <c r="W117" s="59">
        <v>0.57976730487576056</v>
      </c>
      <c r="X117" s="59">
        <v>551.18819686814709</v>
      </c>
      <c r="Y117" s="322">
        <v>34.786038292545626</v>
      </c>
    </row>
    <row r="118" spans="1:25" x14ac:dyDescent="0.2">
      <c r="A118" s="346"/>
      <c r="B118" s="230" t="s">
        <v>388</v>
      </c>
      <c r="C118" s="107" t="s">
        <v>389</v>
      </c>
      <c r="D118" s="43">
        <v>-1.9</v>
      </c>
      <c r="E118" s="108">
        <v>2.09055E-2</v>
      </c>
      <c r="F118" s="109">
        <v>1.4014001924999999</v>
      </c>
      <c r="G118" s="126">
        <v>616.9</v>
      </c>
      <c r="H118" s="33" t="s">
        <v>393</v>
      </c>
      <c r="I118" s="14" t="s">
        <v>24</v>
      </c>
      <c r="J118" s="43">
        <v>50</v>
      </c>
      <c r="K118" s="13">
        <v>1977</v>
      </c>
      <c r="L118" s="82">
        <v>35.475999999999999</v>
      </c>
      <c r="M118" s="82">
        <v>4.3933020000000003</v>
      </c>
      <c r="N118" s="82">
        <v>7.5584309999999997</v>
      </c>
      <c r="O118" s="82">
        <v>4.3698000000000001E-2</v>
      </c>
      <c r="P118" s="82">
        <v>7.0440160000000001</v>
      </c>
      <c r="Q118" s="82">
        <v>23.480426000000001</v>
      </c>
      <c r="R118" s="82">
        <v>2555.87</v>
      </c>
      <c r="S118" s="82">
        <v>23.480426000000001</v>
      </c>
      <c r="T118" s="82">
        <v>2555.87</v>
      </c>
      <c r="U118" s="54">
        <v>9.186862399104807E-3</v>
      </c>
      <c r="V118" s="50">
        <v>67.034999999999997</v>
      </c>
      <c r="W118" s="59">
        <v>0.61584132092399069</v>
      </c>
      <c r="X118" s="59">
        <v>551.21174394628849</v>
      </c>
      <c r="Y118" s="322">
        <v>36.950479255439447</v>
      </c>
    </row>
    <row r="119" spans="1:25" x14ac:dyDescent="0.2">
      <c r="A119" s="346"/>
      <c r="B119" s="230" t="s">
        <v>224</v>
      </c>
      <c r="C119" s="107" t="s">
        <v>228</v>
      </c>
      <c r="D119" s="82">
        <v>-1.5</v>
      </c>
      <c r="E119" s="108">
        <v>1.6490000000000001E-2</v>
      </c>
      <c r="F119" s="109">
        <f>E119*V119</f>
        <v>0.94487699999999997</v>
      </c>
      <c r="G119" s="126">
        <v>604.5</v>
      </c>
      <c r="H119" s="120" t="s">
        <v>230</v>
      </c>
      <c r="I119" s="121"/>
      <c r="J119" s="122">
        <v>52</v>
      </c>
      <c r="K119" s="123">
        <v>2007</v>
      </c>
      <c r="L119" s="124">
        <v>44.72</v>
      </c>
      <c r="M119" s="124">
        <v>0</v>
      </c>
      <c r="N119" s="124"/>
      <c r="O119" s="124">
        <v>0</v>
      </c>
      <c r="P119" s="124">
        <v>10.305199999999999</v>
      </c>
      <c r="Q119" s="124">
        <v>34.409999999999997</v>
      </c>
      <c r="R119" s="126">
        <v>3741.59</v>
      </c>
      <c r="S119" s="124">
        <v>34.409999999999997</v>
      </c>
      <c r="T119" s="126">
        <v>3741.59</v>
      </c>
      <c r="U119" s="127">
        <f>S119/T119</f>
        <v>9.1966249642531639E-3</v>
      </c>
      <c r="V119" s="109">
        <v>57.3</v>
      </c>
      <c r="W119" s="59">
        <f>U119*V119</f>
        <v>0.52696661045170623</v>
      </c>
      <c r="X119" s="128">
        <f>U119*60*1000</f>
        <v>551.79749785518982</v>
      </c>
      <c r="Y119" s="323">
        <f>X119*V119/1000</f>
        <v>31.617996627102372</v>
      </c>
    </row>
    <row r="120" spans="1:25" x14ac:dyDescent="0.2">
      <c r="A120" s="346"/>
      <c r="B120" s="230" t="s">
        <v>388</v>
      </c>
      <c r="C120" s="107" t="s">
        <v>389</v>
      </c>
      <c r="D120" s="43">
        <v>-1.9</v>
      </c>
      <c r="E120" s="108">
        <v>2.09055E-2</v>
      </c>
      <c r="F120" s="109">
        <v>1.4014001924999999</v>
      </c>
      <c r="G120" s="126">
        <v>616.9</v>
      </c>
      <c r="H120" s="33" t="s">
        <v>392</v>
      </c>
      <c r="I120" s="14" t="s">
        <v>24</v>
      </c>
      <c r="J120" s="43">
        <v>21</v>
      </c>
      <c r="K120" s="13">
        <v>1982</v>
      </c>
      <c r="L120" s="82">
        <v>17.148</v>
      </c>
      <c r="M120" s="82">
        <v>2.6562239999999999</v>
      </c>
      <c r="N120" s="82">
        <v>4.0702429999999996</v>
      </c>
      <c r="O120" s="82">
        <v>-0.106224</v>
      </c>
      <c r="P120" s="82">
        <v>2.105524</v>
      </c>
      <c r="Q120" s="82">
        <v>10.52773</v>
      </c>
      <c r="R120" s="82">
        <v>1139.95</v>
      </c>
      <c r="S120" s="82">
        <v>10.52773</v>
      </c>
      <c r="T120" s="82">
        <v>1139.95</v>
      </c>
      <c r="U120" s="54">
        <v>9.2352559322777319E-3</v>
      </c>
      <c r="V120" s="50">
        <v>67.034999999999997</v>
      </c>
      <c r="W120" s="59">
        <v>0.61908538142023772</v>
      </c>
      <c r="X120" s="59">
        <v>554.11535593666395</v>
      </c>
      <c r="Y120" s="322">
        <v>37.145122885214263</v>
      </c>
    </row>
    <row r="121" spans="1:25" x14ac:dyDescent="0.2">
      <c r="A121" s="346"/>
      <c r="B121" s="230" t="s">
        <v>834</v>
      </c>
      <c r="C121" s="107" t="s">
        <v>835</v>
      </c>
      <c r="D121" s="43">
        <v>-1.9</v>
      </c>
      <c r="E121" s="108">
        <v>2.2110000000000001E-2</v>
      </c>
      <c r="F121" s="109">
        <v>1.18</v>
      </c>
      <c r="G121" s="126">
        <v>616.9</v>
      </c>
      <c r="H121" s="33" t="s">
        <v>842</v>
      </c>
      <c r="I121" s="14" t="s">
        <v>361</v>
      </c>
      <c r="J121" s="43">
        <v>8</v>
      </c>
      <c r="K121" s="13">
        <v>1970</v>
      </c>
      <c r="L121" s="82">
        <f>SUM(M121+N121+O121+Q121)</f>
        <v>5.0449999999999999</v>
      </c>
      <c r="M121" s="82">
        <v>1.02</v>
      </c>
      <c r="N121" s="82">
        <v>0.65600000000000003</v>
      </c>
      <c r="O121" s="82">
        <v>-0.40799999999999997</v>
      </c>
      <c r="P121" s="82"/>
      <c r="Q121" s="82">
        <v>3.7770000000000001</v>
      </c>
      <c r="R121" s="82"/>
      <c r="S121" s="82">
        <v>3.7770000000000001</v>
      </c>
      <c r="T121" s="82">
        <v>407.05</v>
      </c>
      <c r="U121" s="54">
        <f>S121/T121</f>
        <v>9.2789583589239655E-3</v>
      </c>
      <c r="V121" s="50">
        <v>53.52</v>
      </c>
      <c r="W121" s="59">
        <f>U121*V121</f>
        <v>0.49660985136961067</v>
      </c>
      <c r="X121" s="59">
        <f>U121*60*1000</f>
        <v>556.7375015354379</v>
      </c>
      <c r="Y121" s="322">
        <f>X121*V121/1000</f>
        <v>29.796591082176636</v>
      </c>
    </row>
    <row r="122" spans="1:25" x14ac:dyDescent="0.2">
      <c r="A122" s="346"/>
      <c r="B122" s="230" t="s">
        <v>388</v>
      </c>
      <c r="C122" s="107" t="s">
        <v>389</v>
      </c>
      <c r="D122" s="43">
        <v>-1.9</v>
      </c>
      <c r="E122" s="108">
        <v>2.09055E-2</v>
      </c>
      <c r="F122" s="109">
        <v>1.4014001924999999</v>
      </c>
      <c r="G122" s="126">
        <v>616.9</v>
      </c>
      <c r="H122" s="33" t="s">
        <v>391</v>
      </c>
      <c r="I122" s="14" t="s">
        <v>24</v>
      </c>
      <c r="J122" s="43">
        <v>20</v>
      </c>
      <c r="K122" s="13">
        <v>1983</v>
      </c>
      <c r="L122" s="82">
        <v>15.582000000000001</v>
      </c>
      <c r="M122" s="82">
        <v>1.8684670000000001</v>
      </c>
      <c r="N122" s="82">
        <v>3.3613870000000001</v>
      </c>
      <c r="O122" s="82">
        <v>-0.28746699999999997</v>
      </c>
      <c r="P122" s="82">
        <v>1.91513</v>
      </c>
      <c r="Q122" s="82">
        <v>8.7244829999999993</v>
      </c>
      <c r="R122" s="82">
        <v>1143.9000000000001</v>
      </c>
      <c r="S122" s="82">
        <v>10.639613000000001</v>
      </c>
      <c r="T122" s="82">
        <v>1143.9000000000001</v>
      </c>
      <c r="U122" s="54">
        <v>9.3011740536760208E-3</v>
      </c>
      <c r="V122" s="50">
        <v>67.034999999999997</v>
      </c>
      <c r="W122" s="59">
        <v>0.62350420268817197</v>
      </c>
      <c r="X122" s="59">
        <v>558.07044322056117</v>
      </c>
      <c r="Y122" s="322">
        <v>37.410252161290316</v>
      </c>
    </row>
    <row r="123" spans="1:25" x14ac:dyDescent="0.2">
      <c r="A123" s="346"/>
      <c r="B123" s="230" t="s">
        <v>609</v>
      </c>
      <c r="C123" s="107" t="s">
        <v>610</v>
      </c>
      <c r="D123" s="43">
        <v>-1.6</v>
      </c>
      <c r="E123" s="108">
        <v>1.7600000000000001E-2</v>
      </c>
      <c r="F123" s="109">
        <v>1.3569599999999999</v>
      </c>
      <c r="G123" s="126">
        <v>607.6</v>
      </c>
      <c r="H123" s="33" t="s">
        <v>614</v>
      </c>
      <c r="I123" s="14" t="s">
        <v>24</v>
      </c>
      <c r="J123" s="43">
        <v>27</v>
      </c>
      <c r="K123" s="13" t="s">
        <v>95</v>
      </c>
      <c r="L123" s="82">
        <v>16.959039999999998</v>
      </c>
      <c r="M123" s="82">
        <v>2.42</v>
      </c>
      <c r="N123" s="82">
        <v>1.952</v>
      </c>
      <c r="O123" s="82">
        <v>7.9040000000000013E-2</v>
      </c>
      <c r="P123" s="82">
        <v>4.1276399999999995</v>
      </c>
      <c r="Q123" s="82">
        <v>8.3803599999999996</v>
      </c>
      <c r="R123" s="82">
        <v>1344.29</v>
      </c>
      <c r="S123" s="82">
        <v>12.507999999999999</v>
      </c>
      <c r="T123" s="82">
        <v>1344.29</v>
      </c>
      <c r="U123" s="54">
        <v>9.3045399430182474E-3</v>
      </c>
      <c r="V123" s="50">
        <v>77.099999999999994</v>
      </c>
      <c r="W123" s="59">
        <v>0.71738002960670677</v>
      </c>
      <c r="X123" s="59">
        <v>558.27239658109488</v>
      </c>
      <c r="Y123" s="322">
        <v>43.042801776402413</v>
      </c>
    </row>
    <row r="124" spans="1:25" x14ac:dyDescent="0.2">
      <c r="A124" s="346"/>
      <c r="B124" s="230" t="s">
        <v>182</v>
      </c>
      <c r="C124" s="107" t="s">
        <v>183</v>
      </c>
      <c r="D124" s="107">
        <v>-1.6</v>
      </c>
      <c r="E124" s="108">
        <v>1.873E-2</v>
      </c>
      <c r="F124" s="109">
        <v>0.89216609000000002</v>
      </c>
      <c r="G124" s="126">
        <v>607.6</v>
      </c>
      <c r="H124" s="33" t="s">
        <v>189</v>
      </c>
      <c r="I124" s="14" t="s">
        <v>24</v>
      </c>
      <c r="J124" s="43">
        <v>45</v>
      </c>
      <c r="K124" s="13">
        <v>1967</v>
      </c>
      <c r="L124" s="82">
        <v>29.594000000000001</v>
      </c>
      <c r="M124" s="82">
        <v>2.347</v>
      </c>
      <c r="N124" s="82">
        <v>9.8360000000000003</v>
      </c>
      <c r="O124" s="82">
        <v>0.221</v>
      </c>
      <c r="P124" s="82">
        <v>3.1339999999999999</v>
      </c>
      <c r="Q124" s="82">
        <v>14.276999999999999</v>
      </c>
      <c r="R124" s="82">
        <v>1869.57</v>
      </c>
      <c r="S124" s="82">
        <v>17.411000000000001</v>
      </c>
      <c r="T124" s="82">
        <v>1869.57</v>
      </c>
      <c r="U124" s="54">
        <v>9.3128366415806858E-3</v>
      </c>
      <c r="V124" s="50">
        <v>47.633000000000003</v>
      </c>
      <c r="W124" s="59">
        <v>0.44359834774841284</v>
      </c>
      <c r="X124" s="59">
        <v>558.77019849484111</v>
      </c>
      <c r="Y124" s="322">
        <v>26.61590086490477</v>
      </c>
    </row>
    <row r="125" spans="1:25" x14ac:dyDescent="0.2">
      <c r="A125" s="346"/>
      <c r="B125" s="230" t="s">
        <v>834</v>
      </c>
      <c r="C125" s="107" t="s">
        <v>835</v>
      </c>
      <c r="D125" s="43">
        <v>-1.9</v>
      </c>
      <c r="E125" s="108">
        <v>2.2110000000000001E-2</v>
      </c>
      <c r="F125" s="109">
        <v>1.18</v>
      </c>
      <c r="G125" s="126">
        <v>616.9</v>
      </c>
      <c r="H125" s="33" t="s">
        <v>836</v>
      </c>
      <c r="I125" s="14" t="s">
        <v>361</v>
      </c>
      <c r="J125" s="43">
        <v>40</v>
      </c>
      <c r="K125" s="13">
        <v>1983</v>
      </c>
      <c r="L125" s="82">
        <f>SUM(M125+N125+O125+Q125)</f>
        <v>30.722000000000001</v>
      </c>
      <c r="M125" s="82">
        <v>3.488</v>
      </c>
      <c r="N125" s="82">
        <v>6.0579999999999998</v>
      </c>
      <c r="O125" s="82">
        <v>0.745</v>
      </c>
      <c r="P125" s="82"/>
      <c r="Q125" s="82">
        <v>20.431000000000001</v>
      </c>
      <c r="R125" s="82"/>
      <c r="S125" s="82">
        <v>20.431000000000001</v>
      </c>
      <c r="T125" s="82">
        <v>2193.15</v>
      </c>
      <c r="U125" s="54">
        <f>S125/T125</f>
        <v>9.3158242710256935E-3</v>
      </c>
      <c r="V125" s="50">
        <v>53.52</v>
      </c>
      <c r="W125" s="59">
        <f>U125*V125</f>
        <v>0.49858291498529517</v>
      </c>
      <c r="X125" s="59">
        <f>U125*60*1000</f>
        <v>558.94945626154163</v>
      </c>
      <c r="Y125" s="322">
        <f>X125*V125/1000</f>
        <v>29.914974899117713</v>
      </c>
    </row>
    <row r="126" spans="1:25" x14ac:dyDescent="0.2">
      <c r="A126" s="346"/>
      <c r="B126" s="230" t="s">
        <v>652</v>
      </c>
      <c r="C126" s="107" t="s">
        <v>653</v>
      </c>
      <c r="D126" s="43">
        <v>-1.7</v>
      </c>
      <c r="E126" s="108">
        <v>1.949E-2</v>
      </c>
      <c r="F126" s="109">
        <v>1.23</v>
      </c>
      <c r="G126" s="126">
        <v>610.70000000000005</v>
      </c>
      <c r="H126" s="117" t="s">
        <v>663</v>
      </c>
      <c r="I126" s="107" t="s">
        <v>24</v>
      </c>
      <c r="J126" s="118">
        <v>60</v>
      </c>
      <c r="K126" s="107">
        <v>1986</v>
      </c>
      <c r="L126" s="82">
        <v>50.32</v>
      </c>
      <c r="M126" s="82">
        <v>6.2663770000000003</v>
      </c>
      <c r="N126" s="82">
        <v>8.5626789999999993</v>
      </c>
      <c r="O126" s="82">
        <v>6.6230000000000004E-3</v>
      </c>
      <c r="P126" s="82">
        <v>6.3871830000000003</v>
      </c>
      <c r="Q126" s="82">
        <v>29.097111999999999</v>
      </c>
      <c r="R126" s="113">
        <v>3808.22</v>
      </c>
      <c r="S126" s="82">
        <v>35.484295000000003</v>
      </c>
      <c r="T126" s="113">
        <v>3808.22</v>
      </c>
      <c r="U126" s="54">
        <v>9.3178164601834985E-3</v>
      </c>
      <c r="V126" s="50">
        <v>63.110999999999997</v>
      </c>
      <c r="W126" s="59">
        <v>0.58805671461864073</v>
      </c>
      <c r="X126" s="59">
        <v>559.0689876110099</v>
      </c>
      <c r="Y126" s="322">
        <v>35.283402877118448</v>
      </c>
    </row>
    <row r="127" spans="1:25" x14ac:dyDescent="0.2">
      <c r="A127" s="346"/>
      <c r="B127" s="230" t="s">
        <v>38</v>
      </c>
      <c r="C127" s="107" t="s">
        <v>39</v>
      </c>
      <c r="D127" s="43">
        <v>-0.1</v>
      </c>
      <c r="E127" s="108">
        <v>1.77E-2</v>
      </c>
      <c r="F127" s="109">
        <f>E127*V127</f>
        <v>1.01244</v>
      </c>
      <c r="G127" s="126">
        <v>561.1</v>
      </c>
      <c r="H127" s="33" t="s">
        <v>55</v>
      </c>
      <c r="I127" s="14" t="s">
        <v>56</v>
      </c>
      <c r="J127" s="43">
        <v>55</v>
      </c>
      <c r="K127" s="13">
        <v>2005</v>
      </c>
      <c r="L127" s="82">
        <v>51.2667</v>
      </c>
      <c r="M127" s="82">
        <v>9.8175000000000008</v>
      </c>
      <c r="N127" s="82">
        <v>0</v>
      </c>
      <c r="O127" s="82">
        <v>7.6499999999999999E-2</v>
      </c>
      <c r="P127" s="82">
        <v>2.2479</v>
      </c>
      <c r="Q127" s="82">
        <v>39.1248</v>
      </c>
      <c r="R127" s="82">
        <v>4430.33</v>
      </c>
      <c r="S127" s="82">
        <v>41.372700000000002</v>
      </c>
      <c r="T127" s="82">
        <v>4430.33</v>
      </c>
      <c r="U127" s="54">
        <f>S127/T127</f>
        <v>9.3385142867461347E-3</v>
      </c>
      <c r="V127" s="50">
        <v>57.2</v>
      </c>
      <c r="W127" s="59">
        <f>U127*V127</f>
        <v>0.53416301720187898</v>
      </c>
      <c r="X127" s="59">
        <f>U127*60*1000</f>
        <v>560.31085720476801</v>
      </c>
      <c r="Y127" s="322">
        <f>X127*V127/1000</f>
        <v>32.049781032112733</v>
      </c>
    </row>
    <row r="128" spans="1:25" x14ac:dyDescent="0.2">
      <c r="A128" s="346"/>
      <c r="B128" s="230" t="s">
        <v>182</v>
      </c>
      <c r="C128" s="107" t="s">
        <v>183</v>
      </c>
      <c r="D128" s="43">
        <v>-1.6</v>
      </c>
      <c r="E128" s="108">
        <v>1.873E-2</v>
      </c>
      <c r="F128" s="109">
        <v>0.89216609000000002</v>
      </c>
      <c r="G128" s="126">
        <v>607.6</v>
      </c>
      <c r="H128" s="33" t="s">
        <v>190</v>
      </c>
      <c r="I128" s="14" t="s">
        <v>24</v>
      </c>
      <c r="J128" s="43">
        <v>21</v>
      </c>
      <c r="K128" s="13">
        <v>1991</v>
      </c>
      <c r="L128" s="82">
        <v>15.554</v>
      </c>
      <c r="M128" s="82">
        <v>1.3260000000000001</v>
      </c>
      <c r="N128" s="82">
        <v>3.9689999999999999</v>
      </c>
      <c r="O128" s="82">
        <v>8.4000000000000005E-2</v>
      </c>
      <c r="P128" s="82">
        <v>1.847</v>
      </c>
      <c r="Q128" s="82">
        <v>8.4120000000000008</v>
      </c>
      <c r="R128" s="82">
        <v>1096.79</v>
      </c>
      <c r="S128" s="82">
        <v>10.259</v>
      </c>
      <c r="T128" s="82">
        <v>1096.79</v>
      </c>
      <c r="U128" s="54">
        <v>9.3536593149098745E-3</v>
      </c>
      <c r="V128" s="50">
        <v>47.633000000000003</v>
      </c>
      <c r="W128" s="59">
        <v>0.4455428541471021</v>
      </c>
      <c r="X128" s="59">
        <v>561.21955889459252</v>
      </c>
      <c r="Y128" s="322">
        <v>26.732571248826126</v>
      </c>
    </row>
    <row r="129" spans="1:25" x14ac:dyDescent="0.2">
      <c r="A129" s="346"/>
      <c r="B129" s="230" t="s">
        <v>182</v>
      </c>
      <c r="C129" s="107" t="s">
        <v>183</v>
      </c>
      <c r="D129" s="107">
        <v>-1.6</v>
      </c>
      <c r="E129" s="108">
        <v>1.873E-2</v>
      </c>
      <c r="F129" s="109">
        <v>0.89216609000000002</v>
      </c>
      <c r="G129" s="126">
        <v>607.6</v>
      </c>
      <c r="H129" s="33" t="s">
        <v>191</v>
      </c>
      <c r="I129" s="14" t="s">
        <v>24</v>
      </c>
      <c r="J129" s="43">
        <v>21</v>
      </c>
      <c r="K129" s="13">
        <v>1980</v>
      </c>
      <c r="L129" s="82">
        <v>15.805</v>
      </c>
      <c r="M129" s="82">
        <v>1.734</v>
      </c>
      <c r="N129" s="82">
        <v>4.2530000000000001</v>
      </c>
      <c r="O129" s="82">
        <v>0.16700000000000001</v>
      </c>
      <c r="P129" s="82">
        <v>1.7669999999999999</v>
      </c>
      <c r="Q129" s="82">
        <v>8.0510000000000002</v>
      </c>
      <c r="R129" s="82">
        <v>1046.24</v>
      </c>
      <c r="S129" s="82">
        <v>9.8179999999999996</v>
      </c>
      <c r="T129" s="82">
        <v>1046.24</v>
      </c>
      <c r="U129" s="54">
        <v>9.3840801345771527E-3</v>
      </c>
      <c r="V129" s="50">
        <v>47.633000000000003</v>
      </c>
      <c r="W129" s="59">
        <v>0.44699188905031356</v>
      </c>
      <c r="X129" s="59">
        <v>563.04480807462915</v>
      </c>
      <c r="Y129" s="322">
        <v>26.819513343018812</v>
      </c>
    </row>
    <row r="130" spans="1:25" x14ac:dyDescent="0.2">
      <c r="A130" s="346"/>
      <c r="B130" s="230" t="s">
        <v>982</v>
      </c>
      <c r="C130" s="107" t="s">
        <v>983</v>
      </c>
      <c r="D130" s="107">
        <v>-1.8</v>
      </c>
      <c r="E130" s="115">
        <v>1.7000000000000001E-2</v>
      </c>
      <c r="F130" s="107">
        <v>1.3430000000000002</v>
      </c>
      <c r="G130" s="221">
        <v>613.17999999999995</v>
      </c>
      <c r="H130" s="14" t="s">
        <v>991</v>
      </c>
      <c r="I130" s="14" t="s">
        <v>24</v>
      </c>
      <c r="J130" s="13">
        <v>38</v>
      </c>
      <c r="K130" s="13">
        <v>1991</v>
      </c>
      <c r="L130" s="114">
        <v>27.341999999999999</v>
      </c>
      <c r="M130" s="114">
        <v>3.66</v>
      </c>
      <c r="N130" s="114">
        <v>4.7</v>
      </c>
      <c r="O130" s="114">
        <v>0.21</v>
      </c>
      <c r="P130" s="114">
        <v>6.17</v>
      </c>
      <c r="Q130" s="114">
        <v>12.53</v>
      </c>
      <c r="R130" s="114">
        <v>2321.73</v>
      </c>
      <c r="S130" s="114">
        <v>18.7</v>
      </c>
      <c r="T130" s="114">
        <v>1992.6</v>
      </c>
      <c r="U130" s="54">
        <v>9.384723476864398E-3</v>
      </c>
      <c r="V130" s="50">
        <v>79</v>
      </c>
      <c r="W130" s="59">
        <v>0.74139315467228739</v>
      </c>
      <c r="X130" s="59">
        <v>563.08340861186389</v>
      </c>
      <c r="Y130" s="322">
        <v>44.483589280337249</v>
      </c>
    </row>
    <row r="131" spans="1:25" x14ac:dyDescent="0.2">
      <c r="A131" s="346"/>
      <c r="B131" s="230" t="s">
        <v>722</v>
      </c>
      <c r="C131" s="107" t="s">
        <v>723</v>
      </c>
      <c r="D131" s="43">
        <v>-1.1000000000000001</v>
      </c>
      <c r="E131" s="108">
        <v>1.8237E-2</v>
      </c>
      <c r="F131" s="109">
        <v>1.2</v>
      </c>
      <c r="G131" s="126">
        <v>592.1</v>
      </c>
      <c r="H131" s="33" t="s">
        <v>730</v>
      </c>
      <c r="I131" s="14" t="s">
        <v>725</v>
      </c>
      <c r="J131" s="43">
        <v>36</v>
      </c>
      <c r="K131" s="13">
        <v>1970</v>
      </c>
      <c r="L131" s="82">
        <v>21.459</v>
      </c>
      <c r="M131" s="82">
        <v>2.375</v>
      </c>
      <c r="N131" s="82">
        <v>4.7169999999999996</v>
      </c>
      <c r="O131" s="82">
        <v>-0.48799999999999999</v>
      </c>
      <c r="P131" s="82">
        <v>2.6739999999999999</v>
      </c>
      <c r="Q131" s="82">
        <v>12.180999999999999</v>
      </c>
      <c r="R131" s="82">
        <v>1538.45</v>
      </c>
      <c r="S131" s="82">
        <v>12.826000000000001</v>
      </c>
      <c r="T131" s="82">
        <v>1364.77</v>
      </c>
      <c r="U131" s="54">
        <v>9.3979205287337796E-3</v>
      </c>
      <c r="V131" s="50">
        <v>65.509</v>
      </c>
      <c r="W131" s="59">
        <v>0.6156483759168212</v>
      </c>
      <c r="X131" s="59">
        <v>563.87523172402678</v>
      </c>
      <c r="Y131" s="322">
        <v>36.938902555009271</v>
      </c>
    </row>
    <row r="132" spans="1:25" x14ac:dyDescent="0.2">
      <c r="A132" s="346"/>
      <c r="B132" s="230" t="s">
        <v>982</v>
      </c>
      <c r="C132" s="107" t="s">
        <v>983</v>
      </c>
      <c r="D132" s="107">
        <v>-1.8</v>
      </c>
      <c r="E132" s="115">
        <v>1.7000000000000001E-2</v>
      </c>
      <c r="F132" s="107">
        <v>1.3430000000000002</v>
      </c>
      <c r="G132" s="221">
        <v>613.17999999999995</v>
      </c>
      <c r="H132" s="14" t="s">
        <v>992</v>
      </c>
      <c r="I132" s="14" t="s">
        <v>24</v>
      </c>
      <c r="J132" s="13">
        <v>31</v>
      </c>
      <c r="K132" s="13">
        <v>1993</v>
      </c>
      <c r="L132" s="114">
        <v>25.177</v>
      </c>
      <c r="M132" s="114">
        <v>3.06</v>
      </c>
      <c r="N132" s="114">
        <v>4.32</v>
      </c>
      <c r="O132" s="114">
        <v>0.15</v>
      </c>
      <c r="P132" s="114">
        <v>5.83</v>
      </c>
      <c r="Q132" s="114">
        <v>11.82</v>
      </c>
      <c r="R132" s="114">
        <v>1873.62</v>
      </c>
      <c r="S132" s="114">
        <v>17.649999999999999</v>
      </c>
      <c r="T132" s="114">
        <v>1873.62</v>
      </c>
      <c r="U132" s="54">
        <v>9.420266649587429E-3</v>
      </c>
      <c r="V132" s="50">
        <v>79</v>
      </c>
      <c r="W132" s="59">
        <v>0.74420106531740693</v>
      </c>
      <c r="X132" s="59">
        <v>565.21599897524572</v>
      </c>
      <c r="Y132" s="322">
        <v>44.652063919044416</v>
      </c>
    </row>
    <row r="133" spans="1:25" x14ac:dyDescent="0.2">
      <c r="A133" s="346"/>
      <c r="B133" s="230" t="s">
        <v>224</v>
      </c>
      <c r="C133" s="107" t="s">
        <v>228</v>
      </c>
      <c r="D133" s="82">
        <v>-1.5</v>
      </c>
      <c r="E133" s="108">
        <v>1.6490000000000001E-2</v>
      </c>
      <c r="F133" s="109">
        <f>E133*V133</f>
        <v>0.94487699999999997</v>
      </c>
      <c r="G133" s="126">
        <v>604.5</v>
      </c>
      <c r="H133" s="120" t="s">
        <v>231</v>
      </c>
      <c r="I133" s="121" t="s">
        <v>24</v>
      </c>
      <c r="J133" s="122">
        <v>40</v>
      </c>
      <c r="K133" s="123" t="s">
        <v>95</v>
      </c>
      <c r="L133" s="124">
        <v>35.35</v>
      </c>
      <c r="M133" s="124">
        <v>5.43</v>
      </c>
      <c r="N133" s="124">
        <v>5.83</v>
      </c>
      <c r="O133" s="124">
        <v>0.49</v>
      </c>
      <c r="P133" s="124">
        <v>4.24</v>
      </c>
      <c r="Q133" s="124">
        <v>19.360199999999999</v>
      </c>
      <c r="R133" s="125">
        <v>2495.71</v>
      </c>
      <c r="S133" s="124">
        <v>23.6</v>
      </c>
      <c r="T133" s="125">
        <v>2495.71</v>
      </c>
      <c r="U133" s="127">
        <f>S133/T133</f>
        <v>9.4562268853352355E-3</v>
      </c>
      <c r="V133" s="109">
        <v>57.3</v>
      </c>
      <c r="W133" s="59">
        <f>U133*V133</f>
        <v>0.54184180052970898</v>
      </c>
      <c r="X133" s="128">
        <f>U133*60*1000</f>
        <v>567.3736131201141</v>
      </c>
      <c r="Y133" s="323">
        <f>X133*V133/1000</f>
        <v>32.510508031782535</v>
      </c>
    </row>
    <row r="134" spans="1:25" x14ac:dyDescent="0.2">
      <c r="A134" s="346"/>
      <c r="B134" s="230" t="s">
        <v>609</v>
      </c>
      <c r="C134" s="107" t="s">
        <v>610</v>
      </c>
      <c r="D134" s="43">
        <v>-1.6</v>
      </c>
      <c r="E134" s="108">
        <v>1.7600000000000001E-2</v>
      </c>
      <c r="F134" s="109">
        <v>1.3569599999999999</v>
      </c>
      <c r="G134" s="126">
        <v>607.6</v>
      </c>
      <c r="H134" s="33" t="s">
        <v>615</v>
      </c>
      <c r="I134" s="14" t="s">
        <v>24</v>
      </c>
      <c r="J134" s="43">
        <v>31</v>
      </c>
      <c r="K134" s="13" t="s">
        <v>95</v>
      </c>
      <c r="L134" s="82">
        <v>22.61927</v>
      </c>
      <c r="M134" s="82">
        <v>2.206</v>
      </c>
      <c r="N134" s="82">
        <v>3.5680000000000001</v>
      </c>
      <c r="O134" s="82">
        <v>0.39526999999999995</v>
      </c>
      <c r="P134" s="82">
        <v>5.4284999999999997</v>
      </c>
      <c r="Q134" s="82">
        <v>11.0215</v>
      </c>
      <c r="R134" s="82">
        <v>1737.18</v>
      </c>
      <c r="S134" s="82">
        <v>16.45</v>
      </c>
      <c r="T134" s="82">
        <v>1737.18</v>
      </c>
      <c r="U134" s="54">
        <v>9.4693698983409885E-3</v>
      </c>
      <c r="V134" s="50">
        <v>77.099999999999994</v>
      </c>
      <c r="W134" s="59">
        <v>0.73008841916209011</v>
      </c>
      <c r="X134" s="59">
        <v>568.16219390045933</v>
      </c>
      <c r="Y134" s="322">
        <v>43.805305149725413</v>
      </c>
    </row>
    <row r="135" spans="1:25" x14ac:dyDescent="0.2">
      <c r="A135" s="346"/>
      <c r="B135" s="230" t="s">
        <v>386</v>
      </c>
      <c r="C135" s="107" t="s">
        <v>387</v>
      </c>
      <c r="D135" s="107">
        <v>-2.2999999999999998</v>
      </c>
      <c r="E135" s="115">
        <v>1.983E-2</v>
      </c>
      <c r="F135" s="110">
        <v>1</v>
      </c>
      <c r="G135" s="222">
        <v>550.79999999999995</v>
      </c>
      <c r="H135" s="130" t="s">
        <v>81</v>
      </c>
      <c r="I135" s="129"/>
      <c r="J135" s="131">
        <v>47</v>
      </c>
      <c r="K135" s="129">
        <v>2007</v>
      </c>
      <c r="L135" s="132">
        <v>38.215000000000003</v>
      </c>
      <c r="M135" s="132">
        <v>9.4565889999999992</v>
      </c>
      <c r="N135" s="132">
        <v>1.2557240000000001</v>
      </c>
      <c r="O135" s="132">
        <v>0.23340900000000001</v>
      </c>
      <c r="P135" s="132">
        <v>4.9084700000000003</v>
      </c>
      <c r="Q135" s="132">
        <v>27.269157</v>
      </c>
      <c r="R135" s="132">
        <v>2876.41</v>
      </c>
      <c r="S135" s="132">
        <v>27.269157</v>
      </c>
      <c r="T135" s="132">
        <v>2876.41</v>
      </c>
      <c r="U135" s="133">
        <v>9.4802747174429249E-3</v>
      </c>
      <c r="V135" s="134">
        <v>50.5</v>
      </c>
      <c r="W135" s="134">
        <v>0.47875387323086771</v>
      </c>
      <c r="X135" s="134">
        <v>568.81648304657551</v>
      </c>
      <c r="Y135" s="324">
        <v>28.725232393852064</v>
      </c>
    </row>
    <row r="136" spans="1:25" x14ac:dyDescent="0.2">
      <c r="A136" s="346"/>
      <c r="B136" s="230" t="s">
        <v>982</v>
      </c>
      <c r="C136" s="107" t="s">
        <v>983</v>
      </c>
      <c r="D136" s="107">
        <v>-1.8</v>
      </c>
      <c r="E136" s="115">
        <v>1.7000000000000001E-2</v>
      </c>
      <c r="F136" s="107">
        <v>1.3430000000000002</v>
      </c>
      <c r="G136" s="221">
        <v>613.17999999999995</v>
      </c>
      <c r="H136" s="14" t="s">
        <v>993</v>
      </c>
      <c r="I136" s="14" t="s">
        <v>24</v>
      </c>
      <c r="J136" s="13">
        <v>25</v>
      </c>
      <c r="K136" s="13">
        <v>1984</v>
      </c>
      <c r="L136" s="114">
        <v>18.209</v>
      </c>
      <c r="M136" s="114">
        <v>0</v>
      </c>
      <c r="N136" s="114">
        <v>0</v>
      </c>
      <c r="O136" s="114">
        <v>0</v>
      </c>
      <c r="P136" s="114">
        <v>3.8</v>
      </c>
      <c r="Q136" s="114">
        <v>14.41</v>
      </c>
      <c r="R136" s="114">
        <v>1919.81</v>
      </c>
      <c r="S136" s="114">
        <v>18.21</v>
      </c>
      <c r="T136" s="114">
        <v>1919.81</v>
      </c>
      <c r="U136" s="54">
        <v>9.4853136508300309E-3</v>
      </c>
      <c r="V136" s="50">
        <v>79</v>
      </c>
      <c r="W136" s="59">
        <v>0.74933977841557242</v>
      </c>
      <c r="X136" s="59">
        <v>569.11881904980191</v>
      </c>
      <c r="Y136" s="322">
        <v>44.960386704934351</v>
      </c>
    </row>
    <row r="137" spans="1:25" x14ac:dyDescent="0.2">
      <c r="A137" s="346"/>
      <c r="B137" s="230" t="s">
        <v>272</v>
      </c>
      <c r="C137" s="107" t="s">
        <v>273</v>
      </c>
      <c r="D137" s="43">
        <v>-1.9</v>
      </c>
      <c r="E137" s="108">
        <v>2.0060000000000001E-2</v>
      </c>
      <c r="F137" s="109">
        <f>E137*V137</f>
        <v>0.86960100000000007</v>
      </c>
      <c r="G137" s="126">
        <v>656.7</v>
      </c>
      <c r="H137" s="33" t="s">
        <v>279</v>
      </c>
      <c r="I137" s="14" t="s">
        <v>275</v>
      </c>
      <c r="J137" s="43">
        <v>30</v>
      </c>
      <c r="K137" s="13" t="s">
        <v>95</v>
      </c>
      <c r="L137" s="82">
        <f>SUM(M137:Q137)</f>
        <v>24.9</v>
      </c>
      <c r="M137" s="82">
        <v>3.1695000000000002</v>
      </c>
      <c r="N137" s="82">
        <v>5.1849999999999996</v>
      </c>
      <c r="O137" s="82">
        <v>0.19650000000000001</v>
      </c>
      <c r="P137" s="82">
        <v>0</v>
      </c>
      <c r="Q137" s="82">
        <v>16.349</v>
      </c>
      <c r="R137" s="82">
        <v>1720.83</v>
      </c>
      <c r="S137" s="82">
        <f>Q137</f>
        <v>16.349</v>
      </c>
      <c r="T137" s="82">
        <f>R137</f>
        <v>1720.83</v>
      </c>
      <c r="U137" s="54">
        <f>S137/T137</f>
        <v>9.5006479431437169E-3</v>
      </c>
      <c r="V137" s="50">
        <v>43.35</v>
      </c>
      <c r="W137" s="59">
        <f>U137*V137</f>
        <v>0.41185308833528012</v>
      </c>
      <c r="X137" s="59">
        <f>U137*60*1000</f>
        <v>570.03887658862311</v>
      </c>
      <c r="Y137" s="322">
        <f>X137*V137/1000</f>
        <v>24.711185300116814</v>
      </c>
    </row>
    <row r="138" spans="1:25" x14ac:dyDescent="0.2">
      <c r="A138" s="346"/>
      <c r="B138" s="230" t="s">
        <v>386</v>
      </c>
      <c r="C138" s="107" t="s">
        <v>387</v>
      </c>
      <c r="D138" s="107">
        <v>-2.2999999999999998</v>
      </c>
      <c r="E138" s="115">
        <v>1.983E-2</v>
      </c>
      <c r="F138" s="110">
        <v>1</v>
      </c>
      <c r="G138" s="222">
        <v>550.79999999999995</v>
      </c>
      <c r="H138" s="130" t="s">
        <v>82</v>
      </c>
      <c r="I138" s="129"/>
      <c r="J138" s="131">
        <v>62</v>
      </c>
      <c r="K138" s="129">
        <v>2007</v>
      </c>
      <c r="L138" s="132">
        <v>45.771000000000001</v>
      </c>
      <c r="M138" s="132">
        <v>11.100484</v>
      </c>
      <c r="N138" s="132">
        <v>0</v>
      </c>
      <c r="O138" s="132">
        <v>-2.78748</v>
      </c>
      <c r="P138" s="132">
        <v>0</v>
      </c>
      <c r="Q138" s="132">
        <v>37.457998000000003</v>
      </c>
      <c r="R138" s="132">
        <v>3936.72</v>
      </c>
      <c r="S138" s="132">
        <v>37.457998000000003</v>
      </c>
      <c r="T138" s="132">
        <v>3936.72</v>
      </c>
      <c r="U138" s="133">
        <v>9.5150272307911177E-3</v>
      </c>
      <c r="V138" s="134">
        <v>50.5</v>
      </c>
      <c r="W138" s="134">
        <v>0.48050887515495144</v>
      </c>
      <c r="X138" s="134">
        <v>570.90163384746711</v>
      </c>
      <c r="Y138" s="324">
        <v>28.83053250929709</v>
      </c>
    </row>
    <row r="139" spans="1:25" x14ac:dyDescent="0.2">
      <c r="A139" s="346"/>
      <c r="B139" s="230" t="s">
        <v>180</v>
      </c>
      <c r="C139" s="107" t="s">
        <v>181</v>
      </c>
      <c r="D139" s="43">
        <v>-1.6</v>
      </c>
      <c r="E139" s="108">
        <v>1.9E-2</v>
      </c>
      <c r="F139" s="109">
        <v>1.1741999999999999</v>
      </c>
      <c r="G139" s="126">
        <v>607.6</v>
      </c>
      <c r="H139" s="33" t="s">
        <v>140</v>
      </c>
      <c r="I139" s="14"/>
      <c r="J139" s="43">
        <v>60</v>
      </c>
      <c r="K139" s="13">
        <v>2005</v>
      </c>
      <c r="L139" s="82">
        <v>61.24</v>
      </c>
      <c r="M139" s="82">
        <v>10.500923999999999</v>
      </c>
      <c r="N139" s="82">
        <v>6.5380240000000001</v>
      </c>
      <c r="O139" s="82">
        <v>-2.748923</v>
      </c>
      <c r="P139" s="82">
        <v>0</v>
      </c>
      <c r="Q139" s="82">
        <v>46.949998000000001</v>
      </c>
      <c r="R139" s="82">
        <v>4933.47</v>
      </c>
      <c r="S139" s="82">
        <v>45.178287393133026</v>
      </c>
      <c r="T139" s="82">
        <v>4747.3</v>
      </c>
      <c r="U139" s="54">
        <v>9.5166278501744202E-3</v>
      </c>
      <c r="V139" s="50">
        <v>61.8</v>
      </c>
      <c r="W139" s="59">
        <v>0.58812760114077911</v>
      </c>
      <c r="X139" s="59">
        <v>570.99767101046518</v>
      </c>
      <c r="Y139" s="322">
        <v>35.287656068446751</v>
      </c>
    </row>
    <row r="140" spans="1:25" x14ac:dyDescent="0.2">
      <c r="A140" s="346"/>
      <c r="B140" s="230" t="s">
        <v>272</v>
      </c>
      <c r="C140" s="107" t="s">
        <v>273</v>
      </c>
      <c r="D140" s="43">
        <v>-1.9</v>
      </c>
      <c r="E140" s="108">
        <v>2.0060000000000001E-2</v>
      </c>
      <c r="F140" s="109">
        <f>E140*V140</f>
        <v>0.86960100000000007</v>
      </c>
      <c r="G140" s="126">
        <v>656.7</v>
      </c>
      <c r="H140" s="33" t="s">
        <v>280</v>
      </c>
      <c r="I140" s="14" t="s">
        <v>275</v>
      </c>
      <c r="J140" s="43">
        <v>30</v>
      </c>
      <c r="K140" s="13" t="s">
        <v>95</v>
      </c>
      <c r="L140" s="82">
        <f>SUM(M140:Q140)</f>
        <v>22.45</v>
      </c>
      <c r="M140" s="82">
        <v>2.3839000000000001</v>
      </c>
      <c r="N140" s="82">
        <v>4.9119999999999999</v>
      </c>
      <c r="O140" s="82">
        <v>0.31909999999999999</v>
      </c>
      <c r="P140" s="82">
        <v>0</v>
      </c>
      <c r="Q140" s="82">
        <v>14.835000000000001</v>
      </c>
      <c r="R140" s="82">
        <v>1554.23</v>
      </c>
      <c r="S140" s="82">
        <f>Q140</f>
        <v>14.835000000000001</v>
      </c>
      <c r="T140" s="82">
        <f>R140</f>
        <v>1554.23</v>
      </c>
      <c r="U140" s="54">
        <f>S140/T140</f>
        <v>9.5449193491310806E-3</v>
      </c>
      <c r="V140" s="50">
        <v>43.35</v>
      </c>
      <c r="W140" s="59">
        <f>U140*V140</f>
        <v>0.41377225378483234</v>
      </c>
      <c r="X140" s="59">
        <f>U140*60*1000</f>
        <v>572.69516094786491</v>
      </c>
      <c r="Y140" s="322">
        <f>X140*V140/1000</f>
        <v>24.826335227089945</v>
      </c>
    </row>
    <row r="141" spans="1:25" x14ac:dyDescent="0.2">
      <c r="A141" s="346"/>
      <c r="B141" s="230" t="s">
        <v>652</v>
      </c>
      <c r="C141" s="107" t="s">
        <v>653</v>
      </c>
      <c r="D141" s="43">
        <v>-1.7</v>
      </c>
      <c r="E141" s="108">
        <v>1.949E-2</v>
      </c>
      <c r="F141" s="109">
        <v>1.23</v>
      </c>
      <c r="G141" s="126">
        <v>610.70000000000005</v>
      </c>
      <c r="H141" s="117" t="s">
        <v>660</v>
      </c>
      <c r="I141" s="107" t="s">
        <v>24</v>
      </c>
      <c r="J141" s="118">
        <v>12</v>
      </c>
      <c r="K141" s="107">
        <v>1963</v>
      </c>
      <c r="L141" s="82">
        <v>6.69</v>
      </c>
      <c r="M141" s="82">
        <v>0.73478600000000005</v>
      </c>
      <c r="N141" s="82">
        <v>0.94118500000000005</v>
      </c>
      <c r="O141" s="82">
        <v>-7.1787000000000004E-2</v>
      </c>
      <c r="P141" s="82">
        <v>0.91544800000000004</v>
      </c>
      <c r="Q141" s="82">
        <v>4.1703619999999999</v>
      </c>
      <c r="R141" s="113">
        <v>532.45000000000005</v>
      </c>
      <c r="S141" s="82">
        <v>5.0858100000000004</v>
      </c>
      <c r="T141" s="113">
        <v>532.45000000000005</v>
      </c>
      <c r="U141" s="54">
        <v>9.551713775941403E-3</v>
      </c>
      <c r="V141" s="50">
        <v>63.110999999999997</v>
      </c>
      <c r="W141" s="59">
        <v>0.60281820811343789</v>
      </c>
      <c r="X141" s="59">
        <v>573.10282655648416</v>
      </c>
      <c r="Y141" s="322">
        <v>36.169092486806271</v>
      </c>
    </row>
    <row r="142" spans="1:25" x14ac:dyDescent="0.2">
      <c r="A142" s="346"/>
      <c r="B142" s="230" t="s">
        <v>834</v>
      </c>
      <c r="C142" s="107" t="s">
        <v>835</v>
      </c>
      <c r="D142" s="43">
        <v>-1.9</v>
      </c>
      <c r="E142" s="108">
        <v>2.2110000000000001E-2</v>
      </c>
      <c r="F142" s="109">
        <v>1.18</v>
      </c>
      <c r="G142" s="126">
        <v>616.9</v>
      </c>
      <c r="H142" s="33" t="s">
        <v>840</v>
      </c>
      <c r="I142" s="14" t="s">
        <v>361</v>
      </c>
      <c r="J142" s="43">
        <v>40</v>
      </c>
      <c r="K142" s="13">
        <v>1980</v>
      </c>
      <c r="L142" s="82">
        <f>SUM(M142+N142+O142+Q142)</f>
        <v>32.019999999999996</v>
      </c>
      <c r="M142" s="82">
        <v>3.3149999999999999</v>
      </c>
      <c r="N142" s="82">
        <v>5.9669999999999996</v>
      </c>
      <c r="O142" s="82">
        <v>1.7849999999999999</v>
      </c>
      <c r="P142" s="82"/>
      <c r="Q142" s="82">
        <v>20.952999999999999</v>
      </c>
      <c r="R142" s="82"/>
      <c r="S142" s="82">
        <v>20.952999999999999</v>
      </c>
      <c r="T142" s="82">
        <v>2190.4299999999998</v>
      </c>
      <c r="U142" s="54">
        <f>S142/T142</f>
        <v>9.5657017115360916E-3</v>
      </c>
      <c r="V142" s="50">
        <v>53.52</v>
      </c>
      <c r="W142" s="59">
        <f>U142*V142</f>
        <v>0.51195635560141162</v>
      </c>
      <c r="X142" s="59">
        <f>U142*60*1000</f>
        <v>573.94210269216546</v>
      </c>
      <c r="Y142" s="322">
        <f>X142*V142/1000</f>
        <v>30.717381336084699</v>
      </c>
    </row>
    <row r="143" spans="1:25" x14ac:dyDescent="0.2">
      <c r="A143" s="346"/>
      <c r="B143" s="230" t="s">
        <v>652</v>
      </c>
      <c r="C143" s="107" t="s">
        <v>653</v>
      </c>
      <c r="D143" s="43">
        <v>-1.7</v>
      </c>
      <c r="E143" s="108">
        <v>1.949E-2</v>
      </c>
      <c r="F143" s="109">
        <v>1.23</v>
      </c>
      <c r="G143" s="126">
        <v>610.70000000000005</v>
      </c>
      <c r="H143" s="117" t="s">
        <v>666</v>
      </c>
      <c r="I143" s="107" t="s">
        <v>24</v>
      </c>
      <c r="J143" s="118">
        <v>85</v>
      </c>
      <c r="K143" s="107">
        <v>1970</v>
      </c>
      <c r="L143" s="82">
        <v>52.6</v>
      </c>
      <c r="M143" s="82">
        <v>5.7850989999999998</v>
      </c>
      <c r="N143" s="82">
        <v>10.78875</v>
      </c>
      <c r="O143" s="82">
        <v>-0.27709899999999998</v>
      </c>
      <c r="P143" s="82">
        <v>6.5345870000000001</v>
      </c>
      <c r="Q143" s="82">
        <v>29.768619999999999</v>
      </c>
      <c r="R143" s="113">
        <v>3789.83</v>
      </c>
      <c r="S143" s="82">
        <v>36.303207</v>
      </c>
      <c r="T143" s="113">
        <v>3789.83</v>
      </c>
      <c r="U143" s="54">
        <v>9.5791122556948462E-3</v>
      </c>
      <c r="V143" s="50">
        <v>63.110999999999997</v>
      </c>
      <c r="W143" s="59">
        <v>0.60454735356915745</v>
      </c>
      <c r="X143" s="59">
        <v>574.74673534169074</v>
      </c>
      <c r="Y143" s="322">
        <v>36.272841214149437</v>
      </c>
    </row>
    <row r="144" spans="1:25" x14ac:dyDescent="0.2">
      <c r="A144" s="346"/>
      <c r="B144" s="230" t="s">
        <v>182</v>
      </c>
      <c r="C144" s="107" t="s">
        <v>183</v>
      </c>
      <c r="D144" s="43">
        <v>-1.6</v>
      </c>
      <c r="E144" s="108">
        <v>1.873E-2</v>
      </c>
      <c r="F144" s="109">
        <v>0.89216609000000002</v>
      </c>
      <c r="G144" s="126">
        <v>607.6</v>
      </c>
      <c r="H144" s="33" t="s">
        <v>192</v>
      </c>
      <c r="I144" s="14" t="s">
        <v>24</v>
      </c>
      <c r="J144" s="43">
        <v>29</v>
      </c>
      <c r="K144" s="13">
        <v>1990</v>
      </c>
      <c r="L144" s="82">
        <v>25.056000000000001</v>
      </c>
      <c r="M144" s="82">
        <v>3.2639999999999998</v>
      </c>
      <c r="N144" s="82">
        <v>6.2370000000000001</v>
      </c>
      <c r="O144" s="82">
        <v>0.33800000000000002</v>
      </c>
      <c r="P144" s="82">
        <v>2.8</v>
      </c>
      <c r="Q144" s="82">
        <v>12.755000000000001</v>
      </c>
      <c r="R144" s="82">
        <v>1622.41</v>
      </c>
      <c r="S144" s="82">
        <v>15.555</v>
      </c>
      <c r="T144" s="82">
        <v>1622.41</v>
      </c>
      <c r="U144" s="54">
        <v>9.5875888338952543E-3</v>
      </c>
      <c r="V144" s="50">
        <v>47.633000000000003</v>
      </c>
      <c r="W144" s="59">
        <v>0.45668561892493265</v>
      </c>
      <c r="X144" s="59">
        <v>575.25533003371515</v>
      </c>
      <c r="Y144" s="322">
        <v>27.401137135495954</v>
      </c>
    </row>
    <row r="145" spans="1:25" x14ac:dyDescent="0.2">
      <c r="A145" s="346"/>
      <c r="B145" s="230" t="s">
        <v>463</v>
      </c>
      <c r="C145" s="107" t="s">
        <v>464</v>
      </c>
      <c r="D145" s="43">
        <v>-1.2</v>
      </c>
      <c r="E145" s="108">
        <v>2.0965000000000001E-2</v>
      </c>
      <c r="F145" s="109">
        <f>E145*V145</f>
        <v>1.1090485000000001</v>
      </c>
      <c r="G145" s="126">
        <v>595.20000000000005</v>
      </c>
      <c r="H145" s="33" t="s">
        <v>468</v>
      </c>
      <c r="I145" s="14" t="s">
        <v>469</v>
      </c>
      <c r="J145" s="43">
        <v>20</v>
      </c>
      <c r="K145" s="13">
        <v>1984</v>
      </c>
      <c r="L145" s="82">
        <v>18.28</v>
      </c>
      <c r="M145" s="82">
        <v>2.3460000000000001</v>
      </c>
      <c r="N145" s="82">
        <v>6.0640000000000001</v>
      </c>
      <c r="O145" s="82">
        <v>-0.253</v>
      </c>
      <c r="P145" s="82"/>
      <c r="Q145" s="82">
        <v>10.122999999999999</v>
      </c>
      <c r="R145" s="82">
        <v>1050.8499999999999</v>
      </c>
      <c r="S145" s="82">
        <v>10.122999999999999</v>
      </c>
      <c r="T145" s="82">
        <v>1050.8499999999999</v>
      </c>
      <c r="U145" s="54">
        <f>S145/T145</f>
        <v>9.6331541133368222E-3</v>
      </c>
      <c r="V145" s="50">
        <v>52.9</v>
      </c>
      <c r="W145" s="59">
        <f>U145*V145</f>
        <v>0.50959385259551793</v>
      </c>
      <c r="X145" s="59">
        <f>U145*60*1000</f>
        <v>577.98924680020934</v>
      </c>
      <c r="Y145" s="322">
        <f>X145*V145/1000</f>
        <v>30.575631155731074</v>
      </c>
    </row>
    <row r="146" spans="1:25" x14ac:dyDescent="0.2">
      <c r="A146" s="346"/>
      <c r="B146" s="230" t="s">
        <v>182</v>
      </c>
      <c r="C146" s="107" t="s">
        <v>183</v>
      </c>
      <c r="D146" s="107">
        <v>-1.6</v>
      </c>
      <c r="E146" s="108">
        <v>1.873E-2</v>
      </c>
      <c r="F146" s="109">
        <v>0.89216609000000002</v>
      </c>
      <c r="G146" s="126">
        <v>607.6</v>
      </c>
      <c r="H146" s="33" t="s">
        <v>193</v>
      </c>
      <c r="I146" s="14" t="s">
        <v>24</v>
      </c>
      <c r="J146" s="43">
        <v>20</v>
      </c>
      <c r="K146" s="13">
        <v>1993</v>
      </c>
      <c r="L146" s="82">
        <v>19.3</v>
      </c>
      <c r="M146" s="82">
        <v>2.6110000000000002</v>
      </c>
      <c r="N146" s="82">
        <v>2.0499999999999998</v>
      </c>
      <c r="O146" s="82">
        <v>6.0000000000000001E-3</v>
      </c>
      <c r="P146" s="82">
        <v>2.6349999999999998</v>
      </c>
      <c r="Q146" s="82">
        <v>12.005000000000001</v>
      </c>
      <c r="R146" s="82">
        <v>1515.92</v>
      </c>
      <c r="S146" s="82">
        <v>14.64</v>
      </c>
      <c r="T146" s="82">
        <v>1515.92</v>
      </c>
      <c r="U146" s="54">
        <v>9.657501715130086E-3</v>
      </c>
      <c r="V146" s="50">
        <v>47.633000000000003</v>
      </c>
      <c r="W146" s="59">
        <v>0.46001577919679143</v>
      </c>
      <c r="X146" s="59">
        <v>579.45010290780522</v>
      </c>
      <c r="Y146" s="322">
        <v>27.600946751807488</v>
      </c>
    </row>
    <row r="147" spans="1:25" x14ac:dyDescent="0.2">
      <c r="A147" s="346"/>
      <c r="B147" s="230" t="s">
        <v>424</v>
      </c>
      <c r="C147" s="107" t="s">
        <v>425</v>
      </c>
      <c r="D147" s="107">
        <v>-2.1</v>
      </c>
      <c r="E147" s="115">
        <v>1.6272999999999999E-2</v>
      </c>
      <c r="F147" s="110">
        <f>E147*V147</f>
        <v>1.5396210759999998</v>
      </c>
      <c r="G147" s="221">
        <v>623.1</v>
      </c>
      <c r="H147" s="116" t="s">
        <v>434</v>
      </c>
      <c r="I147" s="14" t="s">
        <v>24</v>
      </c>
      <c r="J147" s="43">
        <v>11</v>
      </c>
      <c r="K147" s="13">
        <v>1964</v>
      </c>
      <c r="L147" s="82">
        <v>7.0876999999999999</v>
      </c>
      <c r="M147" s="82">
        <v>0.54700000000000004</v>
      </c>
      <c r="N147" s="82">
        <v>1.353</v>
      </c>
      <c r="O147" s="82"/>
      <c r="P147" s="82">
        <v>0.93369999999999997</v>
      </c>
      <c r="Q147" s="82">
        <v>4.2538</v>
      </c>
      <c r="R147" s="82">
        <v>545.13</v>
      </c>
      <c r="S147" s="82">
        <v>4.8600000000000003</v>
      </c>
      <c r="T147" s="82">
        <v>501.43</v>
      </c>
      <c r="U147" s="54">
        <f>S147/T147</f>
        <v>9.6922800789741338E-3</v>
      </c>
      <c r="V147" s="50">
        <v>94.611999999999995</v>
      </c>
      <c r="W147" s="59">
        <f>U147*V147</f>
        <v>0.9170060028319007</v>
      </c>
      <c r="X147" s="59">
        <f>U147*60*1000</f>
        <v>581.53680473844804</v>
      </c>
      <c r="Y147" s="322">
        <f>X147*V147/1000</f>
        <v>55.020360169914042</v>
      </c>
    </row>
    <row r="148" spans="1:25" x14ac:dyDescent="0.2">
      <c r="A148" s="346"/>
      <c r="B148" s="230" t="s">
        <v>272</v>
      </c>
      <c r="C148" s="107" t="s">
        <v>273</v>
      </c>
      <c r="D148" s="43">
        <v>-1.9</v>
      </c>
      <c r="E148" s="108">
        <v>2.0060000000000001E-2</v>
      </c>
      <c r="F148" s="109">
        <f>E148*V148</f>
        <v>0.86960100000000007</v>
      </c>
      <c r="G148" s="126">
        <v>656.7</v>
      </c>
      <c r="H148" s="33" t="s">
        <v>281</v>
      </c>
      <c r="I148" s="14" t="s">
        <v>275</v>
      </c>
      <c r="J148" s="43">
        <v>55</v>
      </c>
      <c r="K148" s="13" t="s">
        <v>95</v>
      </c>
      <c r="L148" s="82">
        <f>SUM(M148:Q148)</f>
        <v>40.200000000000003</v>
      </c>
      <c r="M148" s="82">
        <v>5.2392000000000003</v>
      </c>
      <c r="N148" s="82">
        <v>10.935</v>
      </c>
      <c r="O148" s="82">
        <v>-0.19020000000000001</v>
      </c>
      <c r="P148" s="82">
        <v>0</v>
      </c>
      <c r="Q148" s="82">
        <v>24.216000000000001</v>
      </c>
      <c r="R148" s="82">
        <v>2498.02</v>
      </c>
      <c r="S148" s="82">
        <f>Q148</f>
        <v>24.216000000000001</v>
      </c>
      <c r="T148" s="82">
        <f>R148</f>
        <v>2498.02</v>
      </c>
      <c r="U148" s="54">
        <f>S148/T148</f>
        <v>9.6940777095459608E-3</v>
      </c>
      <c r="V148" s="50">
        <v>43.35</v>
      </c>
      <c r="W148" s="59">
        <f>U148*V148</f>
        <v>0.42023826870881742</v>
      </c>
      <c r="X148" s="59">
        <f>U148*60*1000</f>
        <v>581.64466257275762</v>
      </c>
      <c r="Y148" s="322">
        <f>X148*V148/1000</f>
        <v>25.214296122529046</v>
      </c>
    </row>
    <row r="149" spans="1:25" x14ac:dyDescent="0.2">
      <c r="A149" s="346"/>
      <c r="B149" s="230" t="s">
        <v>498</v>
      </c>
      <c r="C149" s="107" t="s">
        <v>499</v>
      </c>
      <c r="D149" s="43">
        <v>-2.5</v>
      </c>
      <c r="E149" s="108">
        <v>1.447E-2</v>
      </c>
      <c r="F149" s="109">
        <v>0.96</v>
      </c>
      <c r="G149" s="126">
        <v>635.5</v>
      </c>
      <c r="H149" s="33" t="s">
        <v>500</v>
      </c>
      <c r="I149" s="14" t="s">
        <v>24</v>
      </c>
      <c r="J149" s="43">
        <v>30</v>
      </c>
      <c r="K149" s="13">
        <v>1992</v>
      </c>
      <c r="L149" s="82">
        <v>22.863</v>
      </c>
      <c r="M149" s="82">
        <v>1.6839999999999999</v>
      </c>
      <c r="N149" s="82">
        <v>5.4459999999999997</v>
      </c>
      <c r="O149" s="82">
        <v>-0.154</v>
      </c>
      <c r="P149" s="82"/>
      <c r="Q149" s="82">
        <v>15.887</v>
      </c>
      <c r="R149" s="82">
        <v>1637.94</v>
      </c>
      <c r="S149" s="82">
        <v>15.887</v>
      </c>
      <c r="T149" s="82">
        <v>1637.94</v>
      </c>
      <c r="U149" s="54">
        <v>9.6993784876124884E-3</v>
      </c>
      <c r="V149" s="50">
        <v>66.599999999999994</v>
      </c>
      <c r="W149" s="59">
        <v>0.64597860727499168</v>
      </c>
      <c r="X149" s="59">
        <v>581.96270925674935</v>
      </c>
      <c r="Y149" s="322">
        <v>38.758716436499505</v>
      </c>
    </row>
    <row r="150" spans="1:25" x14ac:dyDescent="0.2">
      <c r="A150" s="346"/>
      <c r="B150" s="230" t="s">
        <v>386</v>
      </c>
      <c r="C150" s="107" t="s">
        <v>387</v>
      </c>
      <c r="D150" s="107">
        <v>-2.2999999999999998</v>
      </c>
      <c r="E150" s="115">
        <v>1.983E-2</v>
      </c>
      <c r="F150" s="110">
        <v>1</v>
      </c>
      <c r="G150" s="222">
        <v>550.79999999999995</v>
      </c>
      <c r="H150" s="130" t="s">
        <v>83</v>
      </c>
      <c r="I150" s="129" t="s">
        <v>84</v>
      </c>
      <c r="J150" s="131">
        <v>87</v>
      </c>
      <c r="K150" s="129">
        <v>1983</v>
      </c>
      <c r="L150" s="132">
        <v>56.366</v>
      </c>
      <c r="M150" s="132">
        <v>9.5882140000000007</v>
      </c>
      <c r="N150" s="132">
        <v>13.898667</v>
      </c>
      <c r="O150" s="132">
        <v>-5.1215999999999998E-2</v>
      </c>
      <c r="P150" s="132">
        <v>5.9274630000000004</v>
      </c>
      <c r="Q150" s="132">
        <v>32.930085000000005</v>
      </c>
      <c r="R150" s="132">
        <v>3382.64</v>
      </c>
      <c r="S150" s="132">
        <v>32.930085000000005</v>
      </c>
      <c r="T150" s="132">
        <v>3382.64</v>
      </c>
      <c r="U150" s="133">
        <v>9.7350250100513222E-3</v>
      </c>
      <c r="V150" s="134">
        <v>50.5</v>
      </c>
      <c r="W150" s="134">
        <v>0.49161876300759177</v>
      </c>
      <c r="X150" s="134">
        <v>584.10150060307933</v>
      </c>
      <c r="Y150" s="324">
        <v>29.497125780455505</v>
      </c>
    </row>
    <row r="151" spans="1:25" x14ac:dyDescent="0.2">
      <c r="A151" s="346"/>
      <c r="B151" s="230" t="s">
        <v>609</v>
      </c>
      <c r="C151" s="107" t="s">
        <v>610</v>
      </c>
      <c r="D151" s="43">
        <v>-1.6</v>
      </c>
      <c r="E151" s="108">
        <v>1.7600000000000001E-2</v>
      </c>
      <c r="F151" s="109">
        <v>1.3569599999999999</v>
      </c>
      <c r="G151" s="126">
        <v>607.6</v>
      </c>
      <c r="H151" s="33" t="s">
        <v>616</v>
      </c>
      <c r="I151" s="14" t="s">
        <v>24</v>
      </c>
      <c r="J151" s="43">
        <v>30</v>
      </c>
      <c r="K151" s="13" t="s">
        <v>95</v>
      </c>
      <c r="L151" s="82">
        <v>21.4</v>
      </c>
      <c r="M151" s="82">
        <v>1.071</v>
      </c>
      <c r="N151" s="82">
        <v>4.8</v>
      </c>
      <c r="O151" s="82">
        <v>0</v>
      </c>
      <c r="P151" s="82">
        <v>5.1245700000000003</v>
      </c>
      <c r="Q151" s="82">
        <v>10.404430000000001</v>
      </c>
      <c r="R151" s="82">
        <v>1592.21</v>
      </c>
      <c r="S151" s="82">
        <v>15.529</v>
      </c>
      <c r="T151" s="82">
        <v>1592.21</v>
      </c>
      <c r="U151" s="54">
        <v>9.7531104565352564E-3</v>
      </c>
      <c r="V151" s="50">
        <v>77.099999999999994</v>
      </c>
      <c r="W151" s="59">
        <v>0.75196481619886824</v>
      </c>
      <c r="X151" s="59">
        <v>585.18662739211538</v>
      </c>
      <c r="Y151" s="322">
        <v>45.117888971932096</v>
      </c>
    </row>
    <row r="152" spans="1:25" x14ac:dyDescent="0.2">
      <c r="A152" s="346"/>
      <c r="B152" s="230" t="s">
        <v>609</v>
      </c>
      <c r="C152" s="107" t="s">
        <v>610</v>
      </c>
      <c r="D152" s="43">
        <v>-1.6</v>
      </c>
      <c r="E152" s="108">
        <v>1.7600000000000001E-2</v>
      </c>
      <c r="F152" s="109">
        <v>1.3569599999999999</v>
      </c>
      <c r="G152" s="126">
        <v>607.6</v>
      </c>
      <c r="H152" s="33" t="s">
        <v>617</v>
      </c>
      <c r="I152" s="14" t="s">
        <v>24</v>
      </c>
      <c r="J152" s="43">
        <v>24</v>
      </c>
      <c r="K152" s="13" t="s">
        <v>95</v>
      </c>
      <c r="L152" s="82">
        <v>15.19613</v>
      </c>
      <c r="M152" s="82">
        <v>1.089</v>
      </c>
      <c r="N152" s="82">
        <v>3.0270000000000001</v>
      </c>
      <c r="O152" s="82">
        <v>0.13513</v>
      </c>
      <c r="P152" s="82">
        <v>3.6118500000000004</v>
      </c>
      <c r="Q152" s="82">
        <v>7.3331500000000007</v>
      </c>
      <c r="R152" s="82">
        <v>1118.24</v>
      </c>
      <c r="S152" s="82">
        <v>10.945</v>
      </c>
      <c r="T152" s="82">
        <v>1118.24</v>
      </c>
      <c r="U152" s="54">
        <v>9.7877021033051948E-3</v>
      </c>
      <c r="V152" s="50">
        <v>77.099999999999994</v>
      </c>
      <c r="W152" s="59">
        <v>0.75463183216483043</v>
      </c>
      <c r="X152" s="59">
        <v>587.26212619831165</v>
      </c>
      <c r="Y152" s="322">
        <v>45.277909929889823</v>
      </c>
    </row>
    <row r="153" spans="1:25" x14ac:dyDescent="0.2">
      <c r="A153" s="346"/>
      <c r="B153" s="230" t="s">
        <v>609</v>
      </c>
      <c r="C153" s="107" t="s">
        <v>610</v>
      </c>
      <c r="D153" s="43">
        <v>-1.6</v>
      </c>
      <c r="E153" s="108">
        <v>1.7600000000000001E-2</v>
      </c>
      <c r="F153" s="109">
        <v>1.3569599999999999</v>
      </c>
      <c r="G153" s="126">
        <v>607.6</v>
      </c>
      <c r="H153" s="33" t="s">
        <v>618</v>
      </c>
      <c r="I153" s="14" t="s">
        <v>24</v>
      </c>
      <c r="J153" s="43">
        <v>20</v>
      </c>
      <c r="K153" s="13" t="s">
        <v>95</v>
      </c>
      <c r="L153" s="82">
        <v>14</v>
      </c>
      <c r="M153" s="82">
        <v>1.5309999999999999</v>
      </c>
      <c r="N153" s="82">
        <v>2.1440000000000001</v>
      </c>
      <c r="O153" s="82">
        <v>0</v>
      </c>
      <c r="P153" s="82">
        <v>3.4072499999999999</v>
      </c>
      <c r="Q153" s="82">
        <v>6.9177499999999998</v>
      </c>
      <c r="R153" s="82">
        <v>1054.0899999999999</v>
      </c>
      <c r="S153" s="82">
        <v>10.324999999999999</v>
      </c>
      <c r="T153" s="82">
        <v>1054.0899999999999</v>
      </c>
      <c r="U153" s="54">
        <v>9.7951787798005868E-3</v>
      </c>
      <c r="V153" s="50">
        <v>77.099999999999994</v>
      </c>
      <c r="W153" s="59">
        <v>0.75520828392262518</v>
      </c>
      <c r="X153" s="59">
        <v>587.71072678803523</v>
      </c>
      <c r="Y153" s="322">
        <v>45.312497035357509</v>
      </c>
    </row>
    <row r="154" spans="1:25" x14ac:dyDescent="0.2">
      <c r="A154" s="346"/>
      <c r="B154" s="230" t="s">
        <v>967</v>
      </c>
      <c r="C154" s="107" t="s">
        <v>968</v>
      </c>
      <c r="D154" s="43">
        <v>-1.7</v>
      </c>
      <c r="E154" s="108">
        <v>2.0559999999999998E-2</v>
      </c>
      <c r="F154" s="109">
        <v>1.19</v>
      </c>
      <c r="G154" s="126">
        <v>610.70000000000005</v>
      </c>
      <c r="H154" s="14" t="s">
        <v>969</v>
      </c>
      <c r="I154" s="14" t="s">
        <v>24</v>
      </c>
      <c r="J154" s="13">
        <v>11</v>
      </c>
      <c r="K154" s="13">
        <v>1964</v>
      </c>
      <c r="L154" s="114">
        <v>8.3000000000000007</v>
      </c>
      <c r="M154" s="114">
        <v>1.0309999999999999</v>
      </c>
      <c r="N154" s="114">
        <v>2.0590000000000002</v>
      </c>
      <c r="O154" s="114">
        <v>-6.1899999999999997E-2</v>
      </c>
      <c r="P154" s="114">
        <v>0.6089</v>
      </c>
      <c r="Q154" s="114">
        <v>4.6630000000000003</v>
      </c>
      <c r="R154" s="114">
        <v>536.74</v>
      </c>
      <c r="S154" s="114">
        <v>5.2718999999999996</v>
      </c>
      <c r="T154" s="114">
        <v>536.74</v>
      </c>
      <c r="U154" s="54">
        <v>9.8220740023102424E-3</v>
      </c>
      <c r="V154" s="50">
        <v>58.1</v>
      </c>
      <c r="W154" s="59">
        <v>0.5706624995342251</v>
      </c>
      <c r="X154" s="59">
        <v>589.32444013861448</v>
      </c>
      <c r="Y154" s="322">
        <v>34.239749972053502</v>
      </c>
    </row>
    <row r="155" spans="1:25" x14ac:dyDescent="0.2">
      <c r="A155" s="346"/>
      <c r="B155" s="230" t="s">
        <v>388</v>
      </c>
      <c r="C155" s="107" t="s">
        <v>389</v>
      </c>
      <c r="D155" s="43">
        <v>-1.9</v>
      </c>
      <c r="E155" s="108">
        <v>2.09055E-2</v>
      </c>
      <c r="F155" s="109">
        <v>1.4014001924999999</v>
      </c>
      <c r="G155" s="126">
        <v>616.9</v>
      </c>
      <c r="H155" s="33" t="s">
        <v>394</v>
      </c>
      <c r="I155" s="14" t="s">
        <v>24</v>
      </c>
      <c r="J155" s="43">
        <v>39</v>
      </c>
      <c r="K155" s="13">
        <v>1979</v>
      </c>
      <c r="L155" s="82">
        <v>31.471</v>
      </c>
      <c r="M155" s="82">
        <v>2.6297799999999998</v>
      </c>
      <c r="N155" s="82">
        <v>6.6319739999999996</v>
      </c>
      <c r="O155" s="82">
        <v>2.222E-2</v>
      </c>
      <c r="P155" s="82">
        <v>0</v>
      </c>
      <c r="Q155" s="82">
        <v>22.187025999999999</v>
      </c>
      <c r="R155" s="82">
        <v>2234.0300000000002</v>
      </c>
      <c r="S155" s="82">
        <v>22.187025999999999</v>
      </c>
      <c r="T155" s="82">
        <v>2234.0300000000002</v>
      </c>
      <c r="U155" s="54">
        <v>9.9313912525794187E-3</v>
      </c>
      <c r="V155" s="50">
        <v>67.034999999999997</v>
      </c>
      <c r="W155" s="59">
        <v>0.66575081261666125</v>
      </c>
      <c r="X155" s="59">
        <v>595.88347515476516</v>
      </c>
      <c r="Y155" s="322">
        <v>39.945048756999682</v>
      </c>
    </row>
    <row r="156" spans="1:25" x14ac:dyDescent="0.2">
      <c r="A156" s="346"/>
      <c r="B156" s="230" t="s">
        <v>791</v>
      </c>
      <c r="C156" s="107" t="s">
        <v>792</v>
      </c>
      <c r="D156" s="43">
        <v>-2.2999999999999998</v>
      </c>
      <c r="E156" s="108">
        <v>2.0734499999999999E-2</v>
      </c>
      <c r="F156" s="109">
        <f>E156*V156</f>
        <v>1.5716751</v>
      </c>
      <c r="G156" s="126">
        <v>629.29999999999995</v>
      </c>
      <c r="H156" s="33" t="s">
        <v>795</v>
      </c>
      <c r="I156" s="14" t="s">
        <v>24</v>
      </c>
      <c r="J156" s="43">
        <v>22</v>
      </c>
      <c r="K156" s="13">
        <v>1991</v>
      </c>
      <c r="L156" s="82">
        <v>17.399999999999999</v>
      </c>
      <c r="M156" s="82">
        <v>1.3</v>
      </c>
      <c r="N156" s="82">
        <v>4.0999999999999996</v>
      </c>
      <c r="O156" s="82">
        <v>0.3</v>
      </c>
      <c r="P156" s="82">
        <v>0</v>
      </c>
      <c r="Q156" s="82">
        <v>11.7</v>
      </c>
      <c r="R156" s="82">
        <v>1170.2</v>
      </c>
      <c r="S156" s="82">
        <v>11.7</v>
      </c>
      <c r="T156" s="82">
        <v>1170.2</v>
      </c>
      <c r="U156" s="54">
        <f>S156/T156</f>
        <v>9.9982908904460762E-3</v>
      </c>
      <c r="V156" s="50">
        <v>75.8</v>
      </c>
      <c r="W156" s="59">
        <f>U156*V156</f>
        <v>0.7578704494958125</v>
      </c>
      <c r="X156" s="59">
        <f>U156*60*1000</f>
        <v>599.89745342676463</v>
      </c>
      <c r="Y156" s="322">
        <f>X156*V156/1000</f>
        <v>45.47222696974876</v>
      </c>
    </row>
    <row r="157" spans="1:25" x14ac:dyDescent="0.2">
      <c r="A157" s="346"/>
      <c r="B157" s="230" t="s">
        <v>38</v>
      </c>
      <c r="C157" s="107" t="s">
        <v>39</v>
      </c>
      <c r="D157" s="43">
        <v>-0.1</v>
      </c>
      <c r="E157" s="108">
        <v>1.77E-2</v>
      </c>
      <c r="F157" s="109">
        <f>E157*V157</f>
        <v>1.01244</v>
      </c>
      <c r="G157" s="126">
        <v>561.1</v>
      </c>
      <c r="H157" s="33" t="s">
        <v>57</v>
      </c>
      <c r="I157" s="14" t="s">
        <v>56</v>
      </c>
      <c r="J157" s="43">
        <v>80</v>
      </c>
      <c r="K157" s="13">
        <v>2007</v>
      </c>
      <c r="L157" s="82">
        <v>61.185499999999998</v>
      </c>
      <c r="M157" s="82">
        <v>12.7043</v>
      </c>
      <c r="N157" s="82">
        <v>0</v>
      </c>
      <c r="O157" s="82">
        <v>-6.6353</v>
      </c>
      <c r="P157" s="82">
        <v>14.509399999999999</v>
      </c>
      <c r="Q157" s="82">
        <v>40.607100000000003</v>
      </c>
      <c r="R157" s="82">
        <v>5492.1</v>
      </c>
      <c r="S157" s="82">
        <v>55.116500000000002</v>
      </c>
      <c r="T157" s="82">
        <v>5492.1</v>
      </c>
      <c r="U157" s="54">
        <f>S157/T157</f>
        <v>1.0035596584184556E-2</v>
      </c>
      <c r="V157" s="50">
        <v>57.2</v>
      </c>
      <c r="W157" s="59">
        <f>U157*V157</f>
        <v>0.57403612461535658</v>
      </c>
      <c r="X157" s="59">
        <f>U157*60*1000</f>
        <v>602.13579505107327</v>
      </c>
      <c r="Y157" s="322">
        <f>X157*V157/1000</f>
        <v>34.442167476921391</v>
      </c>
    </row>
    <row r="158" spans="1:25" x14ac:dyDescent="0.2">
      <c r="A158" s="346"/>
      <c r="B158" s="230" t="s">
        <v>386</v>
      </c>
      <c r="C158" s="107" t="s">
        <v>387</v>
      </c>
      <c r="D158" s="107">
        <v>-2.2999999999999998</v>
      </c>
      <c r="E158" s="115">
        <v>1.983E-2</v>
      </c>
      <c r="F158" s="110">
        <v>1</v>
      </c>
      <c r="G158" s="222">
        <v>550.79999999999995</v>
      </c>
      <c r="H158" s="130" t="s">
        <v>85</v>
      </c>
      <c r="I158" s="129"/>
      <c r="J158" s="131">
        <v>36</v>
      </c>
      <c r="K158" s="129">
        <v>1987</v>
      </c>
      <c r="L158" s="132">
        <v>34.679000000000002</v>
      </c>
      <c r="M158" s="132">
        <v>4.6202180000000004</v>
      </c>
      <c r="N158" s="132">
        <v>7.0043150000000001</v>
      </c>
      <c r="O158" s="132">
        <v>1.193778</v>
      </c>
      <c r="P158" s="132">
        <v>0</v>
      </c>
      <c r="Q158" s="132">
        <v>21.860685</v>
      </c>
      <c r="R158" s="132">
        <v>2176.88</v>
      </c>
      <c r="S158" s="132">
        <v>21.860685</v>
      </c>
      <c r="T158" s="132">
        <v>2176.88</v>
      </c>
      <c r="U158" s="133">
        <v>1.0042209492484657E-2</v>
      </c>
      <c r="V158" s="134">
        <v>50.5</v>
      </c>
      <c r="W158" s="134">
        <v>0.50713157937047515</v>
      </c>
      <c r="X158" s="134">
        <v>602.53256954907943</v>
      </c>
      <c r="Y158" s="324">
        <v>30.427894762228512</v>
      </c>
    </row>
    <row r="159" spans="1:25" x14ac:dyDescent="0.2">
      <c r="A159" s="346"/>
      <c r="B159" s="230" t="s">
        <v>498</v>
      </c>
      <c r="C159" s="107" t="s">
        <v>499</v>
      </c>
      <c r="D159" s="43">
        <v>-2.5</v>
      </c>
      <c r="E159" s="108">
        <v>1.447E-2</v>
      </c>
      <c r="F159" s="109">
        <v>0.96</v>
      </c>
      <c r="G159" s="126">
        <v>635.5</v>
      </c>
      <c r="H159" s="33" t="s">
        <v>501</v>
      </c>
      <c r="I159" s="14" t="s">
        <v>24</v>
      </c>
      <c r="J159" s="43">
        <v>50</v>
      </c>
      <c r="K159" s="13">
        <v>1980</v>
      </c>
      <c r="L159" s="82">
        <v>36.939</v>
      </c>
      <c r="M159" s="82">
        <v>4.5259999999999998</v>
      </c>
      <c r="N159" s="82">
        <v>6.8230000000000004</v>
      </c>
      <c r="O159" s="82">
        <v>1.29E-2</v>
      </c>
      <c r="P159" s="82"/>
      <c r="Q159" s="82">
        <v>25.577000000000002</v>
      </c>
      <c r="R159" s="82">
        <v>2544.91</v>
      </c>
      <c r="S159" s="82">
        <v>25.577000000000002</v>
      </c>
      <c r="T159" s="82">
        <v>2544.91</v>
      </c>
      <c r="U159" s="54">
        <v>1.0050257180018155E-2</v>
      </c>
      <c r="V159" s="50">
        <v>66.599999999999994</v>
      </c>
      <c r="W159" s="59">
        <v>0.66934712818920905</v>
      </c>
      <c r="X159" s="59">
        <v>603.01543080108934</v>
      </c>
      <c r="Y159" s="322">
        <v>40.160827691352544</v>
      </c>
    </row>
    <row r="160" spans="1:25" x14ac:dyDescent="0.2">
      <c r="A160" s="346"/>
      <c r="B160" s="230" t="s">
        <v>388</v>
      </c>
      <c r="C160" s="107" t="s">
        <v>389</v>
      </c>
      <c r="D160" s="43">
        <v>-1.9</v>
      </c>
      <c r="E160" s="108">
        <v>2.09055E-2</v>
      </c>
      <c r="F160" s="109">
        <v>1.4014001924999999</v>
      </c>
      <c r="G160" s="126">
        <v>616.9</v>
      </c>
      <c r="H160" s="33" t="s">
        <v>396</v>
      </c>
      <c r="I160" s="14" t="s">
        <v>24</v>
      </c>
      <c r="J160" s="43">
        <v>22</v>
      </c>
      <c r="K160" s="13">
        <v>1982</v>
      </c>
      <c r="L160" s="82">
        <v>17.558</v>
      </c>
      <c r="M160" s="82">
        <v>2.1107100000000001</v>
      </c>
      <c r="N160" s="82">
        <v>3.7374990000000001</v>
      </c>
      <c r="O160" s="82">
        <v>-0.17271</v>
      </c>
      <c r="P160" s="82">
        <v>2.3764750000000001</v>
      </c>
      <c r="Q160" s="82">
        <v>11.882478000000001</v>
      </c>
      <c r="R160" s="82">
        <v>1180.06</v>
      </c>
      <c r="S160" s="82">
        <v>11.882478000000001</v>
      </c>
      <c r="T160" s="82">
        <v>1180.06</v>
      </c>
      <c r="U160" s="54">
        <v>1.0069384607562329E-2</v>
      </c>
      <c r="V160" s="50">
        <v>67.034999999999997</v>
      </c>
      <c r="W160" s="59">
        <v>0.67500119716794071</v>
      </c>
      <c r="X160" s="59">
        <v>604.16307645373979</v>
      </c>
      <c r="Y160" s="322">
        <v>40.500071830076443</v>
      </c>
    </row>
    <row r="161" spans="1:25" x14ac:dyDescent="0.2">
      <c r="A161" s="346"/>
      <c r="B161" s="230" t="s">
        <v>498</v>
      </c>
      <c r="C161" s="107" t="s">
        <v>499</v>
      </c>
      <c r="D161" s="43">
        <v>-2.5</v>
      </c>
      <c r="E161" s="108">
        <v>1.447E-2</v>
      </c>
      <c r="F161" s="109">
        <v>0.96</v>
      </c>
      <c r="G161" s="126">
        <v>635.5</v>
      </c>
      <c r="H161" s="33" t="s">
        <v>502</v>
      </c>
      <c r="I161" s="14" t="s">
        <v>24</v>
      </c>
      <c r="J161" s="43">
        <v>40</v>
      </c>
      <c r="K161" s="13">
        <v>1990</v>
      </c>
      <c r="L161" s="82">
        <v>35.195</v>
      </c>
      <c r="M161" s="82">
        <v>2.5790000000000002</v>
      </c>
      <c r="N161" s="82">
        <v>8.266</v>
      </c>
      <c r="O161" s="82">
        <v>0.43</v>
      </c>
      <c r="P161" s="82"/>
      <c r="Q161" s="82">
        <v>23.92</v>
      </c>
      <c r="R161" s="82">
        <v>2359.96</v>
      </c>
      <c r="S161" s="82">
        <v>23.92</v>
      </c>
      <c r="T161" s="82">
        <v>2359.96</v>
      </c>
      <c r="U161" s="54">
        <v>1.0135765012966322E-2</v>
      </c>
      <c r="V161" s="50">
        <v>66.599999999999994</v>
      </c>
      <c r="W161" s="59">
        <v>0.67504194986355703</v>
      </c>
      <c r="X161" s="59">
        <v>608.14590077797936</v>
      </c>
      <c r="Y161" s="322">
        <v>40.502516991813422</v>
      </c>
    </row>
    <row r="162" spans="1:25" x14ac:dyDescent="0.2">
      <c r="A162" s="346"/>
      <c r="B162" s="230" t="s">
        <v>834</v>
      </c>
      <c r="C162" s="107" t="s">
        <v>835</v>
      </c>
      <c r="D162" s="43">
        <v>-1.9</v>
      </c>
      <c r="E162" s="108">
        <v>2.2110000000000001E-2</v>
      </c>
      <c r="F162" s="109">
        <v>1.18</v>
      </c>
      <c r="G162" s="126">
        <v>616.9</v>
      </c>
      <c r="H162" s="33" t="s">
        <v>843</v>
      </c>
      <c r="I162" s="14" t="s">
        <v>361</v>
      </c>
      <c r="J162" s="43">
        <v>8</v>
      </c>
      <c r="K162" s="13">
        <v>1961</v>
      </c>
      <c r="L162" s="82">
        <f>SUM(M162+N162+O162+Q162)</f>
        <v>5.2889999999999997</v>
      </c>
      <c r="M162" s="82">
        <v>0.40799999999999997</v>
      </c>
      <c r="N162" s="82">
        <v>1.1200000000000001</v>
      </c>
      <c r="O162" s="82">
        <v>5.0999999999999997E-2</v>
      </c>
      <c r="P162" s="82"/>
      <c r="Q162" s="82">
        <v>3.71</v>
      </c>
      <c r="R162" s="82"/>
      <c r="S162" s="82">
        <v>3.71</v>
      </c>
      <c r="T162" s="82">
        <v>365.16</v>
      </c>
      <c r="U162" s="54">
        <f>S162/T162</f>
        <v>1.0159929893745206E-2</v>
      </c>
      <c r="V162" s="50">
        <v>53.52</v>
      </c>
      <c r="W162" s="59">
        <f>U162*V162</f>
        <v>0.54375944791324349</v>
      </c>
      <c r="X162" s="59">
        <f>U162*60*1000</f>
        <v>609.59579362471243</v>
      </c>
      <c r="Y162" s="322">
        <f>X162*V162/1000</f>
        <v>32.625566874794615</v>
      </c>
    </row>
    <row r="163" spans="1:25" x14ac:dyDescent="0.2">
      <c r="A163" s="346"/>
      <c r="B163" s="230" t="s">
        <v>424</v>
      </c>
      <c r="C163" s="107" t="s">
        <v>425</v>
      </c>
      <c r="D163" s="107">
        <v>-2.1</v>
      </c>
      <c r="E163" s="115">
        <v>1.6272999999999999E-2</v>
      </c>
      <c r="F163" s="110">
        <f>E163*V163</f>
        <v>1.5396210759999998</v>
      </c>
      <c r="G163" s="221">
        <v>623.1</v>
      </c>
      <c r="H163" s="116" t="s">
        <v>431</v>
      </c>
      <c r="I163" s="14" t="s">
        <v>24</v>
      </c>
      <c r="J163" s="43">
        <v>21</v>
      </c>
      <c r="K163" s="13">
        <v>1986</v>
      </c>
      <c r="L163" s="82">
        <v>16.411000000000001</v>
      </c>
      <c r="M163" s="82">
        <v>1.4219999999999999</v>
      </c>
      <c r="N163" s="82">
        <v>2.6055999999999999</v>
      </c>
      <c r="O163" s="82"/>
      <c r="P163" s="82">
        <v>2.2290000000000001</v>
      </c>
      <c r="Q163" s="82">
        <v>10.154</v>
      </c>
      <c r="R163" s="82">
        <v>1168.7</v>
      </c>
      <c r="S163" s="82">
        <v>11.26</v>
      </c>
      <c r="T163" s="82">
        <v>1104.24</v>
      </c>
      <c r="U163" s="54">
        <f>S163/T163</f>
        <v>1.0197058610447004E-2</v>
      </c>
      <c r="V163" s="50">
        <v>94.611999999999995</v>
      </c>
      <c r="W163" s="59">
        <f>U163*V163</f>
        <v>0.96476410925161182</v>
      </c>
      <c r="X163" s="59">
        <f>U163*60*1000</f>
        <v>611.82351662682026</v>
      </c>
      <c r="Y163" s="322">
        <f>X163*V163/1000</f>
        <v>57.885846555096713</v>
      </c>
    </row>
    <row r="164" spans="1:25" x14ac:dyDescent="0.2">
      <c r="A164" s="346"/>
      <c r="B164" s="230" t="s">
        <v>388</v>
      </c>
      <c r="C164" s="107" t="s">
        <v>389</v>
      </c>
      <c r="D164" s="43">
        <v>-1.9</v>
      </c>
      <c r="E164" s="108">
        <v>2.09055E-2</v>
      </c>
      <c r="F164" s="109">
        <v>1.4014001924999999</v>
      </c>
      <c r="G164" s="126">
        <v>616.9</v>
      </c>
      <c r="H164" s="33" t="s">
        <v>397</v>
      </c>
      <c r="I164" s="14" t="s">
        <v>24</v>
      </c>
      <c r="J164" s="43">
        <v>22</v>
      </c>
      <c r="K164" s="13">
        <v>1982</v>
      </c>
      <c r="L164" s="82">
        <v>18.283000000000001</v>
      </c>
      <c r="M164" s="82">
        <v>2.3901810000000001</v>
      </c>
      <c r="N164" s="82">
        <v>4.182061</v>
      </c>
      <c r="O164" s="82">
        <v>-4.4180999999999998E-2</v>
      </c>
      <c r="P164" s="82">
        <v>2.350962</v>
      </c>
      <c r="Q164" s="82">
        <v>11.75492</v>
      </c>
      <c r="R164" s="82">
        <v>1146.26</v>
      </c>
      <c r="S164" s="82">
        <v>11.75492</v>
      </c>
      <c r="T164" s="82">
        <v>1146.26</v>
      </c>
      <c r="U164" s="54">
        <v>1.0255020675937396E-2</v>
      </c>
      <c r="V164" s="50">
        <v>67.034999999999997</v>
      </c>
      <c r="W164" s="59">
        <v>0.68744531101146333</v>
      </c>
      <c r="X164" s="59">
        <v>615.30124055624378</v>
      </c>
      <c r="Y164" s="322">
        <v>41.246718660687804</v>
      </c>
    </row>
    <row r="165" spans="1:25" x14ac:dyDescent="0.2">
      <c r="A165" s="346"/>
      <c r="B165" s="230" t="s">
        <v>388</v>
      </c>
      <c r="C165" s="107" t="s">
        <v>389</v>
      </c>
      <c r="D165" s="43">
        <v>-1.9</v>
      </c>
      <c r="E165" s="108">
        <v>2.09055E-2</v>
      </c>
      <c r="F165" s="109">
        <v>1.4014001924999999</v>
      </c>
      <c r="G165" s="126">
        <v>616.9</v>
      </c>
      <c r="H165" s="33" t="s">
        <v>395</v>
      </c>
      <c r="I165" s="14" t="s">
        <v>24</v>
      </c>
      <c r="J165" s="43">
        <v>22</v>
      </c>
      <c r="K165" s="13">
        <v>1986</v>
      </c>
      <c r="L165" s="82">
        <v>16.97</v>
      </c>
      <c r="M165" s="82">
        <v>1.9111389999999999</v>
      </c>
      <c r="N165" s="82">
        <v>3.5000070000000001</v>
      </c>
      <c r="O165" s="82">
        <v>-0.17713899999999999</v>
      </c>
      <c r="P165" s="82">
        <v>4.6943440000000001</v>
      </c>
      <c r="Q165" s="82">
        <v>11.735942</v>
      </c>
      <c r="R165" s="82">
        <v>1144.1600000000001</v>
      </c>
      <c r="S165" s="82">
        <v>11.735942</v>
      </c>
      <c r="T165" s="82">
        <v>1144.1600000000001</v>
      </c>
      <c r="U165" s="54">
        <v>1.0257255978184868E-2</v>
      </c>
      <c r="V165" s="50">
        <v>67.034999999999997</v>
      </c>
      <c r="W165" s="59">
        <v>0.68759515449762254</v>
      </c>
      <c r="X165" s="59">
        <v>615.43535869109212</v>
      </c>
      <c r="Y165" s="322">
        <v>41.255709269857363</v>
      </c>
    </row>
    <row r="166" spans="1:25" x14ac:dyDescent="0.2">
      <c r="A166" s="346"/>
      <c r="B166" s="230" t="s">
        <v>388</v>
      </c>
      <c r="C166" s="107" t="s">
        <v>389</v>
      </c>
      <c r="D166" s="43">
        <v>-1.9</v>
      </c>
      <c r="E166" s="108">
        <v>2.09055E-2</v>
      </c>
      <c r="F166" s="109">
        <v>1.4014001924999999</v>
      </c>
      <c r="G166" s="126">
        <v>616.9</v>
      </c>
      <c r="H166" s="33" t="s">
        <v>398</v>
      </c>
      <c r="I166" s="14" t="s">
        <v>24</v>
      </c>
      <c r="J166" s="43">
        <v>12</v>
      </c>
      <c r="K166" s="13">
        <v>1990</v>
      </c>
      <c r="L166" s="82">
        <v>10.449</v>
      </c>
      <c r="M166" s="82">
        <v>1.3090569999999999</v>
      </c>
      <c r="N166" s="82">
        <v>1.860009</v>
      </c>
      <c r="O166" s="82">
        <v>1.6943E-2</v>
      </c>
      <c r="P166" s="82">
        <v>0</v>
      </c>
      <c r="Q166" s="82">
        <v>7.2629910000000004</v>
      </c>
      <c r="R166" s="82">
        <v>707.4</v>
      </c>
      <c r="S166" s="82">
        <v>7.2629910000000004</v>
      </c>
      <c r="T166" s="82">
        <v>707.4</v>
      </c>
      <c r="U166" s="54">
        <v>1.0267162849872774E-2</v>
      </c>
      <c r="V166" s="50">
        <v>67.034999999999997</v>
      </c>
      <c r="W166" s="59">
        <v>0.68825926164122142</v>
      </c>
      <c r="X166" s="59">
        <v>616.02977099236648</v>
      </c>
      <c r="Y166" s="322">
        <v>41.295555698473279</v>
      </c>
    </row>
    <row r="167" spans="1:25" x14ac:dyDescent="0.2">
      <c r="A167" s="346"/>
      <c r="B167" s="230" t="s">
        <v>272</v>
      </c>
      <c r="C167" s="107" t="s">
        <v>273</v>
      </c>
      <c r="D167" s="43">
        <v>-1.9</v>
      </c>
      <c r="E167" s="108">
        <v>2.0060000000000001E-2</v>
      </c>
      <c r="F167" s="109">
        <f>E167*V167</f>
        <v>0.86960100000000007</v>
      </c>
      <c r="G167" s="126">
        <v>656.7</v>
      </c>
      <c r="H167" s="33" t="s">
        <v>282</v>
      </c>
      <c r="I167" s="14" t="s">
        <v>275</v>
      </c>
      <c r="J167" s="43">
        <v>20</v>
      </c>
      <c r="K167" s="13" t="s">
        <v>95</v>
      </c>
      <c r="L167" s="82">
        <f>SUM(M167:Q167)</f>
        <v>16.7</v>
      </c>
      <c r="M167" s="82">
        <v>2.7469000000000001</v>
      </c>
      <c r="N167" s="82">
        <v>3.0314999999999999</v>
      </c>
      <c r="O167" s="82">
        <v>5.8099999999999999E-2</v>
      </c>
      <c r="P167" s="82">
        <v>0</v>
      </c>
      <c r="Q167" s="82">
        <v>10.8635</v>
      </c>
      <c r="R167" s="82">
        <v>1052.6199999999999</v>
      </c>
      <c r="S167" s="82">
        <f>Q167</f>
        <v>10.8635</v>
      </c>
      <c r="T167" s="82">
        <f>R167</f>
        <v>1052.6199999999999</v>
      </c>
      <c r="U167" s="54">
        <f>S167/T167</f>
        <v>1.0320438524823774E-2</v>
      </c>
      <c r="V167" s="50">
        <v>43.35</v>
      </c>
      <c r="W167" s="59">
        <f>U167*V167</f>
        <v>0.44739101005111065</v>
      </c>
      <c r="X167" s="59">
        <f>U167*60*1000</f>
        <v>619.22631148942639</v>
      </c>
      <c r="Y167" s="322">
        <f>X167*V167/1000</f>
        <v>26.843460603066635</v>
      </c>
    </row>
    <row r="168" spans="1:25" x14ac:dyDescent="0.2">
      <c r="A168" s="346"/>
      <c r="B168" s="230" t="s">
        <v>386</v>
      </c>
      <c r="C168" s="107" t="s">
        <v>387</v>
      </c>
      <c r="D168" s="107">
        <v>-2.2999999999999998</v>
      </c>
      <c r="E168" s="115">
        <v>1.983E-2</v>
      </c>
      <c r="F168" s="110">
        <v>1</v>
      </c>
      <c r="G168" s="222">
        <v>550.79999999999995</v>
      </c>
      <c r="H168" s="130" t="s">
        <v>86</v>
      </c>
      <c r="I168" s="129"/>
      <c r="J168" s="131">
        <v>40</v>
      </c>
      <c r="K168" s="129">
        <v>2007</v>
      </c>
      <c r="L168" s="132">
        <v>31.582000000000001</v>
      </c>
      <c r="M168" s="132">
        <v>6.5711839999999997</v>
      </c>
      <c r="N168" s="132">
        <v>0.67569900000000005</v>
      </c>
      <c r="O168" s="132">
        <v>0</v>
      </c>
      <c r="P168" s="132">
        <v>4.3803179999999999</v>
      </c>
      <c r="Q168" s="132">
        <v>24.335025999999999</v>
      </c>
      <c r="R168" s="132">
        <v>2350.71</v>
      </c>
      <c r="S168" s="132">
        <v>24.335025999999999</v>
      </c>
      <c r="T168" s="132">
        <v>2350.71</v>
      </c>
      <c r="U168" s="133">
        <v>1.0352202526045321E-2</v>
      </c>
      <c r="V168" s="134">
        <v>50.5</v>
      </c>
      <c r="W168" s="134">
        <v>0.5227862275652887</v>
      </c>
      <c r="X168" s="134">
        <v>621.13215156271929</v>
      </c>
      <c r="Y168" s="324">
        <v>31.367173653917327</v>
      </c>
    </row>
    <row r="169" spans="1:25" x14ac:dyDescent="0.2">
      <c r="A169" s="346"/>
      <c r="B169" s="230" t="s">
        <v>272</v>
      </c>
      <c r="C169" s="107" t="s">
        <v>273</v>
      </c>
      <c r="D169" s="43">
        <v>-1.9</v>
      </c>
      <c r="E169" s="108">
        <v>2.0060000000000001E-2</v>
      </c>
      <c r="F169" s="109">
        <f>E169*V169</f>
        <v>0.86960100000000007</v>
      </c>
      <c r="G169" s="126">
        <v>656.7</v>
      </c>
      <c r="H169" s="33" t="s">
        <v>283</v>
      </c>
      <c r="I169" s="14" t="s">
        <v>275</v>
      </c>
      <c r="J169" s="43">
        <v>25</v>
      </c>
      <c r="K169" s="13" t="s">
        <v>95</v>
      </c>
      <c r="L169" s="82">
        <f>SUM(M169:Q169)</f>
        <v>19.8</v>
      </c>
      <c r="M169" s="82">
        <v>2.113</v>
      </c>
      <c r="N169" s="82">
        <v>4.0255000000000001</v>
      </c>
      <c r="O169" s="82">
        <v>0.437</v>
      </c>
      <c r="P169" s="82">
        <v>0</v>
      </c>
      <c r="Q169" s="82">
        <v>13.224500000000001</v>
      </c>
      <c r="R169" s="82">
        <v>1275.81</v>
      </c>
      <c r="S169" s="82">
        <f>Q169</f>
        <v>13.224500000000001</v>
      </c>
      <c r="T169" s="82">
        <f>R169</f>
        <v>1275.81</v>
      </c>
      <c r="U169" s="54">
        <f>S169/T169</f>
        <v>1.0365571676033266E-2</v>
      </c>
      <c r="V169" s="50">
        <v>43.35</v>
      </c>
      <c r="W169" s="59">
        <f>U169*V169</f>
        <v>0.44934753215604212</v>
      </c>
      <c r="X169" s="59">
        <f>U169*60*1000</f>
        <v>621.934300561996</v>
      </c>
      <c r="Y169" s="322">
        <f>X169*V169/1000</f>
        <v>26.96085192936253</v>
      </c>
    </row>
    <row r="170" spans="1:25" x14ac:dyDescent="0.2">
      <c r="A170" s="346"/>
      <c r="B170" s="230" t="s">
        <v>272</v>
      </c>
      <c r="C170" s="107" t="s">
        <v>273</v>
      </c>
      <c r="D170" s="43">
        <v>-1.9</v>
      </c>
      <c r="E170" s="108">
        <v>2.0060000000000001E-2</v>
      </c>
      <c r="F170" s="109">
        <f>E170*V170</f>
        <v>0.86960100000000007</v>
      </c>
      <c r="G170" s="126">
        <v>656.7</v>
      </c>
      <c r="H170" s="33" t="s">
        <v>284</v>
      </c>
      <c r="I170" s="14" t="s">
        <v>275</v>
      </c>
      <c r="J170" s="43">
        <v>45</v>
      </c>
      <c r="K170" s="13" t="s">
        <v>95</v>
      </c>
      <c r="L170" s="82">
        <f>SUM(M170:Q170)</f>
        <v>32.960099999999997</v>
      </c>
      <c r="M170" s="82">
        <v>3.6572</v>
      </c>
      <c r="N170" s="82">
        <v>9.2855000000000008</v>
      </c>
      <c r="O170" s="82">
        <v>0.4229</v>
      </c>
      <c r="P170" s="82">
        <v>0</v>
      </c>
      <c r="Q170" s="82">
        <v>19.5945</v>
      </c>
      <c r="R170" s="82">
        <v>1888.38</v>
      </c>
      <c r="S170" s="82">
        <f>Q170</f>
        <v>19.5945</v>
      </c>
      <c r="T170" s="82">
        <f>R170</f>
        <v>1888.38</v>
      </c>
      <c r="U170" s="54">
        <f>S170/T170</f>
        <v>1.0376354335462142E-2</v>
      </c>
      <c r="V170" s="50">
        <v>43.35</v>
      </c>
      <c r="W170" s="59">
        <f>U170*V170</f>
        <v>0.44981496044228386</v>
      </c>
      <c r="X170" s="59">
        <f>U170*60*1000</f>
        <v>622.58126012772857</v>
      </c>
      <c r="Y170" s="322">
        <f>X170*V170/1000</f>
        <v>26.988897626537032</v>
      </c>
    </row>
    <row r="171" spans="1:25" x14ac:dyDescent="0.2">
      <c r="A171" s="346"/>
      <c r="B171" s="230" t="s">
        <v>386</v>
      </c>
      <c r="C171" s="107" t="s">
        <v>387</v>
      </c>
      <c r="D171" s="107">
        <v>-2.2999999999999998</v>
      </c>
      <c r="E171" s="115">
        <v>1.983E-2</v>
      </c>
      <c r="F171" s="110">
        <v>1</v>
      </c>
      <c r="G171" s="222">
        <v>550.79999999999995</v>
      </c>
      <c r="H171" s="130" t="s">
        <v>87</v>
      </c>
      <c r="I171" s="129" t="s">
        <v>88</v>
      </c>
      <c r="J171" s="131">
        <v>61</v>
      </c>
      <c r="K171" s="129">
        <v>1965</v>
      </c>
      <c r="L171" s="132">
        <v>45.274000000000001</v>
      </c>
      <c r="M171" s="132">
        <v>8.2599389999999993</v>
      </c>
      <c r="N171" s="132">
        <v>8.0823719999999994</v>
      </c>
      <c r="O171" s="132">
        <v>0.461059</v>
      </c>
      <c r="P171" s="132">
        <v>0</v>
      </c>
      <c r="Q171" s="132">
        <v>28.470631000000001</v>
      </c>
      <c r="R171" s="132">
        <v>2700.04</v>
      </c>
      <c r="S171" s="132">
        <v>28.470631000000001</v>
      </c>
      <c r="T171" s="132">
        <v>2700.04</v>
      </c>
      <c r="U171" s="133">
        <v>1.0544521933008401E-2</v>
      </c>
      <c r="V171" s="134">
        <v>50.5</v>
      </c>
      <c r="W171" s="134">
        <v>0.53249835761692421</v>
      </c>
      <c r="X171" s="134">
        <v>632.67131598050412</v>
      </c>
      <c r="Y171" s="324">
        <v>31.949901457015457</v>
      </c>
    </row>
    <row r="172" spans="1:25" x14ac:dyDescent="0.2">
      <c r="A172" s="346"/>
      <c r="B172" s="230" t="s">
        <v>722</v>
      </c>
      <c r="C172" s="107" t="s">
        <v>723</v>
      </c>
      <c r="D172" s="43">
        <v>-1.1000000000000001</v>
      </c>
      <c r="E172" s="108">
        <v>1.8237E-2</v>
      </c>
      <c r="F172" s="109">
        <v>1.2</v>
      </c>
      <c r="G172" s="126">
        <v>592.1</v>
      </c>
      <c r="H172" s="33" t="s">
        <v>726</v>
      </c>
      <c r="I172" s="14" t="s">
        <v>725</v>
      </c>
      <c r="J172" s="43">
        <v>18</v>
      </c>
      <c r="K172" s="13">
        <v>1967</v>
      </c>
      <c r="L172" s="82">
        <v>8.609</v>
      </c>
      <c r="M172" s="82">
        <v>0.92400000000000004</v>
      </c>
      <c r="N172" s="82">
        <v>1.1319999999999999</v>
      </c>
      <c r="O172" s="82">
        <v>-6.0000000000000001E-3</v>
      </c>
      <c r="P172" s="82">
        <v>1.181</v>
      </c>
      <c r="Q172" s="82">
        <v>5.3780000000000001</v>
      </c>
      <c r="R172" s="82">
        <v>658.99</v>
      </c>
      <c r="S172" s="82">
        <v>4.34</v>
      </c>
      <c r="T172" s="82">
        <v>411.57</v>
      </c>
      <c r="U172" s="54">
        <v>1.0544986272080083E-2</v>
      </c>
      <c r="V172" s="50">
        <v>65.509</v>
      </c>
      <c r="W172" s="59">
        <v>0.69079150569769421</v>
      </c>
      <c r="X172" s="59">
        <v>632.69917632480497</v>
      </c>
      <c r="Y172" s="322">
        <v>41.447490341861652</v>
      </c>
    </row>
    <row r="173" spans="1:25" x14ac:dyDescent="0.2">
      <c r="A173" s="346"/>
      <c r="B173" s="230" t="s">
        <v>224</v>
      </c>
      <c r="C173" s="107" t="s">
        <v>228</v>
      </c>
      <c r="D173" s="82">
        <v>-1.5</v>
      </c>
      <c r="E173" s="108">
        <v>1.6490000000000001E-2</v>
      </c>
      <c r="F173" s="109">
        <f>E173*V173</f>
        <v>0.94487699999999997</v>
      </c>
      <c r="G173" s="126">
        <v>604.5</v>
      </c>
      <c r="H173" s="120" t="s">
        <v>232</v>
      </c>
      <c r="I173" s="121"/>
      <c r="J173" s="122">
        <v>78</v>
      </c>
      <c r="K173" s="123">
        <v>2009</v>
      </c>
      <c r="L173" s="124">
        <v>63.02</v>
      </c>
      <c r="M173" s="124">
        <v>0</v>
      </c>
      <c r="N173" s="124"/>
      <c r="O173" s="124">
        <v>0</v>
      </c>
      <c r="P173" s="124">
        <v>8.06</v>
      </c>
      <c r="Q173" s="124">
        <v>54.96</v>
      </c>
      <c r="R173" s="125">
        <v>5188.47</v>
      </c>
      <c r="S173" s="124">
        <v>54.957299999999996</v>
      </c>
      <c r="T173" s="125">
        <v>5188.47</v>
      </c>
      <c r="U173" s="127">
        <f>S173/T173</f>
        <v>1.0592197699899969E-2</v>
      </c>
      <c r="V173" s="109">
        <v>57.3</v>
      </c>
      <c r="W173" s="59">
        <f>U173*V173</f>
        <v>0.60693292820426814</v>
      </c>
      <c r="X173" s="128">
        <f>U173*60*1000</f>
        <v>635.53186199399818</v>
      </c>
      <c r="Y173" s="323">
        <f>X173*V173/1000</f>
        <v>36.41597569225609</v>
      </c>
    </row>
    <row r="174" spans="1:25" x14ac:dyDescent="0.2">
      <c r="A174" s="346"/>
      <c r="B174" s="230" t="s">
        <v>967</v>
      </c>
      <c r="C174" s="107" t="s">
        <v>968</v>
      </c>
      <c r="D174" s="43">
        <v>-1.7</v>
      </c>
      <c r="E174" s="108">
        <v>2.0559999999999998E-2</v>
      </c>
      <c r="F174" s="109">
        <v>1.19</v>
      </c>
      <c r="G174" s="126">
        <v>610.70000000000005</v>
      </c>
      <c r="H174" s="14" t="s">
        <v>970</v>
      </c>
      <c r="I174" s="14" t="s">
        <v>24</v>
      </c>
      <c r="J174" s="13">
        <v>6</v>
      </c>
      <c r="K174" s="13">
        <v>1962</v>
      </c>
      <c r="L174" s="114">
        <v>4.7</v>
      </c>
      <c r="M174" s="114">
        <v>0.48799999999999999</v>
      </c>
      <c r="N174" s="114">
        <v>1.2889999999999999</v>
      </c>
      <c r="O174" s="114">
        <v>-2.9000000000000001E-2</v>
      </c>
      <c r="P174" s="114">
        <v>0</v>
      </c>
      <c r="Q174" s="114">
        <v>2.9510000000000001</v>
      </c>
      <c r="R174" s="114">
        <v>278</v>
      </c>
      <c r="S174" s="114">
        <v>2.9510000000000001</v>
      </c>
      <c r="T174" s="114">
        <v>278</v>
      </c>
      <c r="U174" s="54">
        <v>1.0615107913669064E-2</v>
      </c>
      <c r="V174" s="50">
        <v>58.1</v>
      </c>
      <c r="W174" s="59">
        <v>0.61673776978417261</v>
      </c>
      <c r="X174" s="59">
        <v>636.90647482014379</v>
      </c>
      <c r="Y174" s="322">
        <v>37.004266187050355</v>
      </c>
    </row>
    <row r="175" spans="1:25" x14ac:dyDescent="0.2">
      <c r="A175" s="346"/>
      <c r="B175" s="230" t="s">
        <v>386</v>
      </c>
      <c r="C175" s="107" t="s">
        <v>387</v>
      </c>
      <c r="D175" s="107">
        <v>-2.2999999999999998</v>
      </c>
      <c r="E175" s="115">
        <v>1.983E-2</v>
      </c>
      <c r="F175" s="110">
        <v>1</v>
      </c>
      <c r="G175" s="222">
        <v>550.79999999999995</v>
      </c>
      <c r="H175" s="130" t="s">
        <v>89</v>
      </c>
      <c r="I175" s="129"/>
      <c r="J175" s="131">
        <v>52</v>
      </c>
      <c r="K175" s="129">
        <v>2009</v>
      </c>
      <c r="L175" s="132">
        <v>38.468000000000004</v>
      </c>
      <c r="M175" s="132">
        <v>8.9383649999999992</v>
      </c>
      <c r="N175" s="132">
        <v>0.77748200000000001</v>
      </c>
      <c r="O175" s="132">
        <v>0.13963200000000001</v>
      </c>
      <c r="P175" s="132">
        <v>5.1502540000000003</v>
      </c>
      <c r="Q175" s="132">
        <v>28.612382</v>
      </c>
      <c r="R175" s="132">
        <v>2686.29</v>
      </c>
      <c r="S175" s="132">
        <v>28.612382</v>
      </c>
      <c r="T175" s="132">
        <v>2686.29</v>
      </c>
      <c r="U175" s="133">
        <v>1.0651263266438098E-2</v>
      </c>
      <c r="V175" s="134">
        <v>50.5</v>
      </c>
      <c r="W175" s="134">
        <v>0.53788879495512398</v>
      </c>
      <c r="X175" s="134">
        <v>639.07579598628593</v>
      </c>
      <c r="Y175" s="324">
        <v>32.273327697307437</v>
      </c>
    </row>
    <row r="176" spans="1:25" x14ac:dyDescent="0.2">
      <c r="A176" s="346"/>
      <c r="B176" s="230" t="s">
        <v>224</v>
      </c>
      <c r="C176" s="107" t="s">
        <v>228</v>
      </c>
      <c r="D176" s="82">
        <v>-1.5</v>
      </c>
      <c r="E176" s="108">
        <v>1.6490000000000001E-2</v>
      </c>
      <c r="F176" s="109">
        <f>E176*V176</f>
        <v>0.94487699999999997</v>
      </c>
      <c r="G176" s="126">
        <v>604.5</v>
      </c>
      <c r="H176" s="120" t="s">
        <v>233</v>
      </c>
      <c r="I176" s="121" t="s">
        <v>24</v>
      </c>
      <c r="J176" s="122">
        <v>20</v>
      </c>
      <c r="K176" s="123" t="s">
        <v>95</v>
      </c>
      <c r="L176" s="124">
        <v>13.44</v>
      </c>
      <c r="M176" s="124">
        <v>2.19</v>
      </c>
      <c r="N176" s="124">
        <v>1.9</v>
      </c>
      <c r="O176" s="124">
        <v>-0.25</v>
      </c>
      <c r="P176" s="124">
        <v>1.728</v>
      </c>
      <c r="Q176" s="124">
        <v>7.8719999999999999</v>
      </c>
      <c r="R176" s="125">
        <v>899.93</v>
      </c>
      <c r="S176" s="124">
        <v>9.6</v>
      </c>
      <c r="T176" s="125">
        <v>899.93</v>
      </c>
      <c r="U176" s="127">
        <f>S176/T176</f>
        <v>1.0667496360828064E-2</v>
      </c>
      <c r="V176" s="109">
        <v>57.3</v>
      </c>
      <c r="W176" s="59">
        <f>U176*V176</f>
        <v>0.61124754147544802</v>
      </c>
      <c r="X176" s="128">
        <f>U176*60*1000</f>
        <v>640.04978164968384</v>
      </c>
      <c r="Y176" s="323">
        <f>X176*V176/1000</f>
        <v>36.674852488526888</v>
      </c>
    </row>
    <row r="177" spans="1:25" x14ac:dyDescent="0.2">
      <c r="A177" s="346"/>
      <c r="B177" s="230" t="s">
        <v>180</v>
      </c>
      <c r="C177" s="107" t="s">
        <v>181</v>
      </c>
      <c r="D177" s="43">
        <v>-1.6</v>
      </c>
      <c r="E177" s="108">
        <v>1.9E-2</v>
      </c>
      <c r="F177" s="109">
        <v>1.1741999999999999</v>
      </c>
      <c r="G177" s="126">
        <v>607.6</v>
      </c>
      <c r="H177" s="33" t="s">
        <v>143</v>
      </c>
      <c r="I177" s="14"/>
      <c r="J177" s="43">
        <v>38</v>
      </c>
      <c r="K177" s="13">
        <v>2004</v>
      </c>
      <c r="L177" s="82">
        <v>30.72</v>
      </c>
      <c r="M177" s="82">
        <v>4.7456500000000004</v>
      </c>
      <c r="N177" s="82">
        <v>0.64698800000000001</v>
      </c>
      <c r="O177" s="82">
        <v>-2.6510000000000001E-3</v>
      </c>
      <c r="P177" s="82">
        <v>0</v>
      </c>
      <c r="Q177" s="82">
        <v>25.329994000000003</v>
      </c>
      <c r="R177" s="82">
        <v>2371.6999999999998</v>
      </c>
      <c r="S177" s="82">
        <v>25.329994000000003</v>
      </c>
      <c r="T177" s="82">
        <v>2371.6999999999998</v>
      </c>
      <c r="U177" s="54">
        <v>1.0680100349959946E-2</v>
      </c>
      <c r="V177" s="50">
        <v>61.8</v>
      </c>
      <c r="W177" s="59">
        <v>0.66003020162752468</v>
      </c>
      <c r="X177" s="59">
        <v>640.80602099759676</v>
      </c>
      <c r="Y177" s="322">
        <v>39.601812097651475</v>
      </c>
    </row>
    <row r="178" spans="1:25" x14ac:dyDescent="0.2">
      <c r="A178" s="346"/>
      <c r="B178" s="230" t="s">
        <v>834</v>
      </c>
      <c r="C178" s="107" t="s">
        <v>835</v>
      </c>
      <c r="D178" s="43">
        <v>-1.9</v>
      </c>
      <c r="E178" s="108">
        <v>2.2110000000000001E-2</v>
      </c>
      <c r="F178" s="109">
        <v>1.18</v>
      </c>
      <c r="G178" s="126">
        <v>616.9</v>
      </c>
      <c r="H178" s="33" t="s">
        <v>745</v>
      </c>
      <c r="I178" s="14" t="s">
        <v>361</v>
      </c>
      <c r="J178" s="43">
        <v>9</v>
      </c>
      <c r="K178" s="13">
        <v>1973</v>
      </c>
      <c r="L178" s="82">
        <f>SUM(M178+N178+O178+Q178)</f>
        <v>7.5650000000000004</v>
      </c>
      <c r="M178" s="82">
        <v>0.45900000000000002</v>
      </c>
      <c r="N178" s="82">
        <v>1.44</v>
      </c>
      <c r="O178" s="82">
        <v>0.61199999999999999</v>
      </c>
      <c r="P178" s="82"/>
      <c r="Q178" s="82">
        <v>5.0540000000000003</v>
      </c>
      <c r="R178" s="82"/>
      <c r="S178" s="82">
        <v>5.0540000000000003</v>
      </c>
      <c r="T178" s="82">
        <v>471.43</v>
      </c>
      <c r="U178" s="54">
        <f>S178/T178</f>
        <v>1.0720573574019473E-2</v>
      </c>
      <c r="V178" s="50">
        <v>53.52</v>
      </c>
      <c r="W178" s="59">
        <f>U178*V178</f>
        <v>0.57376509768152228</v>
      </c>
      <c r="X178" s="59">
        <f>U178*60*1000</f>
        <v>643.23441444116838</v>
      </c>
      <c r="Y178" s="322">
        <f>X178*V178/1000</f>
        <v>34.425905860891334</v>
      </c>
    </row>
    <row r="179" spans="1:25" x14ac:dyDescent="0.2">
      <c r="A179" s="346"/>
      <c r="B179" s="230" t="s">
        <v>791</v>
      </c>
      <c r="C179" s="107" t="s">
        <v>792</v>
      </c>
      <c r="D179" s="43">
        <v>-2.2999999999999998</v>
      </c>
      <c r="E179" s="108">
        <v>2.0734499999999999E-2</v>
      </c>
      <c r="F179" s="109">
        <f>E179*V179</f>
        <v>1.5716751</v>
      </c>
      <c r="G179" s="126">
        <v>629.29999999999995</v>
      </c>
      <c r="H179" s="33" t="s">
        <v>796</v>
      </c>
      <c r="I179" s="14" t="s">
        <v>24</v>
      </c>
      <c r="J179" s="43">
        <v>22</v>
      </c>
      <c r="K179" s="13">
        <v>1983</v>
      </c>
      <c r="L179" s="82">
        <v>19.7</v>
      </c>
      <c r="M179" s="82">
        <v>2.4</v>
      </c>
      <c r="N179" s="82">
        <v>4.5</v>
      </c>
      <c r="O179" s="82">
        <v>0.1</v>
      </c>
      <c r="P179" s="82">
        <v>1.3</v>
      </c>
      <c r="Q179" s="82">
        <v>11.5</v>
      </c>
      <c r="R179" s="82">
        <v>1178.5</v>
      </c>
      <c r="S179" s="82">
        <v>12.7</v>
      </c>
      <c r="T179" s="82">
        <v>1178.5</v>
      </c>
      <c r="U179" s="54">
        <f>S179/T179</f>
        <v>1.0776410691557064E-2</v>
      </c>
      <c r="V179" s="50">
        <v>75.8</v>
      </c>
      <c r="W179" s="59">
        <f>U179*V179</f>
        <v>0.81685193042002535</v>
      </c>
      <c r="X179" s="59">
        <f>U179*60*1000</f>
        <v>646.58464149342376</v>
      </c>
      <c r="Y179" s="322">
        <f>X179*V179/1000</f>
        <v>49.011115825201514</v>
      </c>
    </row>
    <row r="180" spans="1:25" x14ac:dyDescent="0.2">
      <c r="A180" s="346"/>
      <c r="B180" s="230" t="s">
        <v>834</v>
      </c>
      <c r="C180" s="107" t="s">
        <v>835</v>
      </c>
      <c r="D180" s="43">
        <v>-1.9</v>
      </c>
      <c r="E180" s="108">
        <v>2.2110000000000001E-2</v>
      </c>
      <c r="F180" s="109">
        <v>1.18</v>
      </c>
      <c r="G180" s="126">
        <v>616.9</v>
      </c>
      <c r="H180" s="33" t="s">
        <v>845</v>
      </c>
      <c r="I180" s="14" t="s">
        <v>361</v>
      </c>
      <c r="J180" s="43">
        <v>40</v>
      </c>
      <c r="K180" s="13">
        <v>1979</v>
      </c>
      <c r="L180" s="82">
        <f>SUM(M180+N180+O180+Q180)</f>
        <v>34.863</v>
      </c>
      <c r="M180" s="82">
        <v>4.3230000000000004</v>
      </c>
      <c r="N180" s="82">
        <v>6.4</v>
      </c>
      <c r="O180" s="82">
        <v>6.0999999999999999E-2</v>
      </c>
      <c r="P180" s="82"/>
      <c r="Q180" s="82">
        <v>24.079000000000001</v>
      </c>
      <c r="R180" s="82"/>
      <c r="S180" s="82">
        <v>24.079000000000001</v>
      </c>
      <c r="T180" s="82">
        <v>2233.59</v>
      </c>
      <c r="U180" s="54">
        <f>S180/T180</f>
        <v>1.0780402849224791E-2</v>
      </c>
      <c r="V180" s="50">
        <v>53.52</v>
      </c>
      <c r="W180" s="59">
        <f>U180*V180</f>
        <v>0.57696716049051089</v>
      </c>
      <c r="X180" s="59">
        <f>U180*60*1000</f>
        <v>646.8241709534874</v>
      </c>
      <c r="Y180" s="322">
        <f>X180*V180/1000</f>
        <v>34.618029629430644</v>
      </c>
    </row>
    <row r="181" spans="1:25" x14ac:dyDescent="0.2">
      <c r="A181" s="346"/>
      <c r="B181" s="230" t="s">
        <v>609</v>
      </c>
      <c r="C181" s="107" t="s">
        <v>610</v>
      </c>
      <c r="D181" s="43">
        <v>-1.6</v>
      </c>
      <c r="E181" s="108">
        <v>1.7600000000000001E-2</v>
      </c>
      <c r="F181" s="109">
        <v>1.3569599999999999</v>
      </c>
      <c r="G181" s="126">
        <v>607.6</v>
      </c>
      <c r="H181" s="33" t="s">
        <v>619</v>
      </c>
      <c r="I181" s="14" t="s">
        <v>24</v>
      </c>
      <c r="J181" s="43">
        <v>16</v>
      </c>
      <c r="K181" s="13" t="s">
        <v>95</v>
      </c>
      <c r="L181" s="82">
        <v>12.148</v>
      </c>
      <c r="M181" s="82">
        <v>1.1120000000000001</v>
      </c>
      <c r="N181" s="82">
        <v>2.1320000000000001</v>
      </c>
      <c r="O181" s="82">
        <v>0</v>
      </c>
      <c r="P181" s="82">
        <v>2.93832</v>
      </c>
      <c r="Q181" s="82">
        <v>5.9656799999999999</v>
      </c>
      <c r="R181" s="82">
        <v>824.49</v>
      </c>
      <c r="S181" s="82">
        <v>8.9039999999999999</v>
      </c>
      <c r="T181" s="82">
        <v>824.49</v>
      </c>
      <c r="U181" s="54">
        <v>1.0799403267474439E-2</v>
      </c>
      <c r="V181" s="50">
        <v>77.099999999999994</v>
      </c>
      <c r="W181" s="59">
        <v>0.83263399192227916</v>
      </c>
      <c r="X181" s="59">
        <v>647.96419604846631</v>
      </c>
      <c r="Y181" s="322">
        <v>49.95803951533675</v>
      </c>
    </row>
    <row r="182" spans="1:25" x14ac:dyDescent="0.2">
      <c r="A182" s="346"/>
      <c r="B182" s="230" t="s">
        <v>834</v>
      </c>
      <c r="C182" s="107" t="s">
        <v>838</v>
      </c>
      <c r="D182" s="43">
        <v>-1.9</v>
      </c>
      <c r="E182" s="108">
        <v>2.2110000000000001E-2</v>
      </c>
      <c r="F182" s="109">
        <v>1.18</v>
      </c>
      <c r="G182" s="126">
        <v>616.9</v>
      </c>
      <c r="H182" s="33" t="s">
        <v>839</v>
      </c>
      <c r="I182" s="14" t="s">
        <v>361</v>
      </c>
      <c r="J182" s="43">
        <v>36</v>
      </c>
      <c r="K182" s="13">
        <v>1969</v>
      </c>
      <c r="L182" s="82">
        <f>SUM(M182+N182+O182+Q182)</f>
        <v>25</v>
      </c>
      <c r="M182" s="82">
        <v>3.0089999999999999</v>
      </c>
      <c r="N182" s="82">
        <v>5.76</v>
      </c>
      <c r="O182" s="82">
        <v>-0.153</v>
      </c>
      <c r="P182" s="82"/>
      <c r="Q182" s="82">
        <v>16.384</v>
      </c>
      <c r="R182" s="82"/>
      <c r="S182" s="82">
        <v>16.384</v>
      </c>
      <c r="T182" s="82">
        <v>1516.15</v>
      </c>
      <c r="U182" s="54">
        <f>S182/T182</f>
        <v>1.0806318636018863E-2</v>
      </c>
      <c r="V182" s="50">
        <v>53.52</v>
      </c>
      <c r="W182" s="59">
        <f>U182*V182</f>
        <v>0.57835417339972961</v>
      </c>
      <c r="X182" s="59">
        <f>U182*60*1000</f>
        <v>648.37911816113183</v>
      </c>
      <c r="Y182" s="322">
        <f>X182*V182/1000</f>
        <v>34.701250403983778</v>
      </c>
    </row>
    <row r="183" spans="1:25" x14ac:dyDescent="0.2">
      <c r="A183" s="346"/>
      <c r="B183" s="230" t="s">
        <v>834</v>
      </c>
      <c r="C183" s="107" t="s">
        <v>835</v>
      </c>
      <c r="D183" s="43">
        <v>-1.9</v>
      </c>
      <c r="E183" s="108">
        <v>2.2110000000000001E-2</v>
      </c>
      <c r="F183" s="109">
        <v>1.18</v>
      </c>
      <c r="G183" s="126">
        <v>616.9</v>
      </c>
      <c r="H183" s="33" t="s">
        <v>844</v>
      </c>
      <c r="I183" s="14" t="s">
        <v>361</v>
      </c>
      <c r="J183" s="43">
        <v>50</v>
      </c>
      <c r="K183" s="13">
        <v>1975</v>
      </c>
      <c r="L183" s="82">
        <f>SUM(M183+N183+O183+Q183)</f>
        <v>40.1</v>
      </c>
      <c r="M183" s="82">
        <v>3.927</v>
      </c>
      <c r="N183" s="82">
        <v>6.9</v>
      </c>
      <c r="O183" s="82">
        <v>1.377</v>
      </c>
      <c r="P183" s="82"/>
      <c r="Q183" s="82">
        <v>27.896000000000001</v>
      </c>
      <c r="R183" s="82"/>
      <c r="S183" s="82">
        <v>27.896000000000001</v>
      </c>
      <c r="T183" s="82">
        <v>2579.85</v>
      </c>
      <c r="U183" s="54">
        <f>S183/T183</f>
        <v>1.0813031765412718E-2</v>
      </c>
      <c r="V183" s="50">
        <v>53.52</v>
      </c>
      <c r="W183" s="59">
        <f>U183*V183</f>
        <v>0.57871346008488866</v>
      </c>
      <c r="X183" s="59">
        <f>U183*60*1000</f>
        <v>648.78190592476312</v>
      </c>
      <c r="Y183" s="322">
        <f>X183*V183/1000</f>
        <v>34.722807605093323</v>
      </c>
    </row>
    <row r="184" spans="1:25" x14ac:dyDescent="0.2">
      <c r="A184" s="346"/>
      <c r="B184" s="230" t="s">
        <v>463</v>
      </c>
      <c r="C184" s="107" t="s">
        <v>464</v>
      </c>
      <c r="D184" s="43">
        <v>-1.2</v>
      </c>
      <c r="E184" s="108">
        <v>2.0965000000000001E-2</v>
      </c>
      <c r="F184" s="109">
        <f>E184*V184</f>
        <v>1.1090485000000001</v>
      </c>
      <c r="G184" s="126">
        <v>595.20000000000005</v>
      </c>
      <c r="H184" s="33" t="s">
        <v>475</v>
      </c>
      <c r="I184" s="14" t="s">
        <v>467</v>
      </c>
      <c r="J184" s="43">
        <v>20</v>
      </c>
      <c r="K184" s="13">
        <v>1981</v>
      </c>
      <c r="L184" s="82">
        <v>16.420000000000002</v>
      </c>
      <c r="M184" s="82">
        <v>2.5760000000000001</v>
      </c>
      <c r="N184" s="82">
        <v>2.6640000000000001</v>
      </c>
      <c r="O184" s="82"/>
      <c r="P184" s="82"/>
      <c r="Q184" s="82">
        <v>11.18</v>
      </c>
      <c r="R184" s="82">
        <v>1033.77</v>
      </c>
      <c r="S184" s="82">
        <v>11.18</v>
      </c>
      <c r="T184" s="82">
        <v>1033.77</v>
      </c>
      <c r="U184" s="54">
        <f>S184/T184</f>
        <v>1.0814784720005417E-2</v>
      </c>
      <c r="V184" s="50">
        <v>52.9</v>
      </c>
      <c r="W184" s="59">
        <f>U184*V184</f>
        <v>0.57210211168828651</v>
      </c>
      <c r="X184" s="59">
        <f>U184*60*1000</f>
        <v>648.88708320032504</v>
      </c>
      <c r="Y184" s="322">
        <f>X184*V184/1000</f>
        <v>34.326126701297191</v>
      </c>
    </row>
    <row r="185" spans="1:25" x14ac:dyDescent="0.2">
      <c r="A185" s="346"/>
      <c r="B185" s="230" t="s">
        <v>38</v>
      </c>
      <c r="C185" s="107" t="s">
        <v>39</v>
      </c>
      <c r="D185" s="43">
        <v>-0.1</v>
      </c>
      <c r="E185" s="108">
        <v>1.77E-2</v>
      </c>
      <c r="F185" s="109">
        <f>E185*V185</f>
        <v>1.01244</v>
      </c>
      <c r="G185" s="126">
        <v>561.1</v>
      </c>
      <c r="H185" s="33" t="s">
        <v>58</v>
      </c>
      <c r="I185" s="14" t="s">
        <v>24</v>
      </c>
      <c r="J185" s="43">
        <v>32</v>
      </c>
      <c r="K185" s="13">
        <v>1963</v>
      </c>
      <c r="L185" s="82">
        <v>20.7744</v>
      </c>
      <c r="M185" s="82">
        <v>4.2167000000000003</v>
      </c>
      <c r="N185" s="82">
        <v>0.32</v>
      </c>
      <c r="O185" s="82">
        <v>0.64539999999999997</v>
      </c>
      <c r="P185" s="82">
        <v>2.8066</v>
      </c>
      <c r="Q185" s="82">
        <v>12.7857</v>
      </c>
      <c r="R185" s="82">
        <v>1430.76</v>
      </c>
      <c r="S185" s="82">
        <v>15.5923</v>
      </c>
      <c r="T185" s="82">
        <v>1430.76</v>
      </c>
      <c r="U185" s="54">
        <f>S185/T185</f>
        <v>1.0897914395146636E-2</v>
      </c>
      <c r="V185" s="50">
        <v>57.2</v>
      </c>
      <c r="W185" s="59">
        <f>U185*V185</f>
        <v>0.62336070340238758</v>
      </c>
      <c r="X185" s="59">
        <f>U185*60*1000</f>
        <v>653.8748637087981</v>
      </c>
      <c r="Y185" s="322">
        <f>X185*V185/1000</f>
        <v>37.401642204143251</v>
      </c>
    </row>
    <row r="186" spans="1:25" x14ac:dyDescent="0.2">
      <c r="A186" s="346"/>
      <c r="B186" s="230" t="s">
        <v>180</v>
      </c>
      <c r="C186" s="107" t="s">
        <v>181</v>
      </c>
      <c r="D186" s="43">
        <v>-1.6</v>
      </c>
      <c r="E186" s="108">
        <v>1.9E-2</v>
      </c>
      <c r="F186" s="109">
        <v>1.1741999999999999</v>
      </c>
      <c r="G186" s="126">
        <v>607.6</v>
      </c>
      <c r="H186" s="33" t="s">
        <v>142</v>
      </c>
      <c r="I186" s="14"/>
      <c r="J186" s="43">
        <v>118</v>
      </c>
      <c r="K186" s="13">
        <v>2007</v>
      </c>
      <c r="L186" s="82">
        <v>117.87</v>
      </c>
      <c r="M186" s="82">
        <v>20.757000000000001</v>
      </c>
      <c r="N186" s="82">
        <v>12.664192</v>
      </c>
      <c r="O186" s="82">
        <v>0</v>
      </c>
      <c r="P186" s="82">
        <v>0</v>
      </c>
      <c r="Q186" s="82">
        <v>84.448765000000009</v>
      </c>
      <c r="R186" s="82">
        <v>7726.7</v>
      </c>
      <c r="S186" s="82">
        <v>76.20072832264745</v>
      </c>
      <c r="T186" s="82">
        <v>6972.04</v>
      </c>
      <c r="U186" s="54">
        <v>1.0929473772761981E-2</v>
      </c>
      <c r="V186" s="50">
        <v>61.8</v>
      </c>
      <c r="W186" s="59">
        <v>0.67544147915669039</v>
      </c>
      <c r="X186" s="59">
        <v>655.76842636571882</v>
      </c>
      <c r="Y186" s="322">
        <v>40.526488749401416</v>
      </c>
    </row>
    <row r="187" spans="1:25" x14ac:dyDescent="0.2">
      <c r="A187" s="346"/>
      <c r="B187" s="230" t="s">
        <v>224</v>
      </c>
      <c r="C187" s="107" t="s">
        <v>228</v>
      </c>
      <c r="D187" s="82">
        <v>-1.5</v>
      </c>
      <c r="E187" s="108">
        <v>1.6490000000000001E-2</v>
      </c>
      <c r="F187" s="109">
        <f>E187*V187</f>
        <v>0.94487699999999997</v>
      </c>
      <c r="G187" s="126">
        <v>604.5</v>
      </c>
      <c r="H187" s="120" t="s">
        <v>234</v>
      </c>
      <c r="I187" s="121" t="s">
        <v>24</v>
      </c>
      <c r="J187" s="122">
        <v>45</v>
      </c>
      <c r="K187" s="123" t="s">
        <v>227</v>
      </c>
      <c r="L187" s="124">
        <v>36.200000000000003</v>
      </c>
      <c r="M187" s="124">
        <v>4.8</v>
      </c>
      <c r="N187" s="124">
        <v>5.84</v>
      </c>
      <c r="O187" s="124">
        <v>0.19</v>
      </c>
      <c r="P187" s="124">
        <v>4.5780000000000003</v>
      </c>
      <c r="Q187" s="124">
        <v>20.795200000000001</v>
      </c>
      <c r="R187" s="125">
        <v>2319.88</v>
      </c>
      <c r="S187" s="124">
        <v>25.37</v>
      </c>
      <c r="T187" s="125">
        <v>2319.88</v>
      </c>
      <c r="U187" s="127">
        <f>S187/T187</f>
        <v>1.0935910478128179E-2</v>
      </c>
      <c r="V187" s="109">
        <v>57.3</v>
      </c>
      <c r="W187" s="59">
        <f>U187*V187</f>
        <v>0.62662767039674461</v>
      </c>
      <c r="X187" s="128">
        <f>U187*60*1000</f>
        <v>656.15462868769077</v>
      </c>
      <c r="Y187" s="323">
        <f>X187*V187/1000</f>
        <v>37.597660223804674</v>
      </c>
    </row>
    <row r="188" spans="1:25" x14ac:dyDescent="0.2">
      <c r="A188" s="346"/>
      <c r="B188" s="230" t="s">
        <v>424</v>
      </c>
      <c r="C188" s="107" t="s">
        <v>425</v>
      </c>
      <c r="D188" s="107">
        <v>-2.1</v>
      </c>
      <c r="E188" s="115">
        <v>1.6272999999999999E-2</v>
      </c>
      <c r="F188" s="110">
        <f>E188*V188</f>
        <v>1.5396210759999998</v>
      </c>
      <c r="G188" s="221">
        <v>623.1</v>
      </c>
      <c r="H188" s="116" t="s">
        <v>429</v>
      </c>
      <c r="I188" s="14" t="s">
        <v>24</v>
      </c>
      <c r="J188" s="43">
        <v>11</v>
      </c>
      <c r="K188" s="13">
        <v>1961</v>
      </c>
      <c r="L188" s="82">
        <v>7.8209999999999997</v>
      </c>
      <c r="M188" s="82">
        <v>0.83699999999999997</v>
      </c>
      <c r="N188" s="82">
        <v>1.2892999999999999</v>
      </c>
      <c r="O188" s="82"/>
      <c r="P188" s="82">
        <v>1.0250999999999999</v>
      </c>
      <c r="Q188" s="82">
        <v>4.6696900000000001</v>
      </c>
      <c r="R188" s="82">
        <v>524.32000000000005</v>
      </c>
      <c r="S188" s="82">
        <v>5.23</v>
      </c>
      <c r="T188" s="82">
        <v>474.9</v>
      </c>
      <c r="U188" s="54">
        <f>S188/T188</f>
        <v>1.1012844809433566E-2</v>
      </c>
      <c r="V188" s="50">
        <v>94.611999999999995</v>
      </c>
      <c r="W188" s="59">
        <f>U188*V188</f>
        <v>1.0419472731101285</v>
      </c>
      <c r="X188" s="59">
        <f>U188*60*1000</f>
        <v>660.77068856601397</v>
      </c>
      <c r="Y188" s="322">
        <f>X188*V188/1000</f>
        <v>62.516836386607714</v>
      </c>
    </row>
    <row r="189" spans="1:25" x14ac:dyDescent="0.2">
      <c r="A189" s="346"/>
      <c r="B189" s="230" t="s">
        <v>386</v>
      </c>
      <c r="C189" s="107" t="s">
        <v>387</v>
      </c>
      <c r="D189" s="107">
        <v>-2.2999999999999998</v>
      </c>
      <c r="E189" s="115">
        <v>1.983E-2</v>
      </c>
      <c r="F189" s="110">
        <v>1</v>
      </c>
      <c r="G189" s="222">
        <v>550.79999999999995</v>
      </c>
      <c r="H189" s="130" t="s">
        <v>90</v>
      </c>
      <c r="I189" s="129" t="s">
        <v>91</v>
      </c>
      <c r="J189" s="131">
        <v>70</v>
      </c>
      <c r="K189" s="129">
        <v>2008</v>
      </c>
      <c r="L189" s="132">
        <v>67.016000000000005</v>
      </c>
      <c r="M189" s="132">
        <v>12.398148000000001</v>
      </c>
      <c r="N189" s="132">
        <v>0</v>
      </c>
      <c r="O189" s="132">
        <v>0</v>
      </c>
      <c r="P189" s="132">
        <v>0</v>
      </c>
      <c r="Q189" s="132">
        <v>53.195</v>
      </c>
      <c r="R189" s="132">
        <v>4787.37</v>
      </c>
      <c r="S189" s="132">
        <v>53.195</v>
      </c>
      <c r="T189" s="132">
        <v>4787.37</v>
      </c>
      <c r="U189" s="133">
        <v>1.1111528877024338E-2</v>
      </c>
      <c r="V189" s="134">
        <v>50.5</v>
      </c>
      <c r="W189" s="134">
        <v>0.5611322082897291</v>
      </c>
      <c r="X189" s="134">
        <v>666.69173262146035</v>
      </c>
      <c r="Y189" s="324">
        <v>33.667932497383752</v>
      </c>
    </row>
    <row r="190" spans="1:25" x14ac:dyDescent="0.2">
      <c r="A190" s="346"/>
      <c r="B190" s="230" t="s">
        <v>834</v>
      </c>
      <c r="C190" s="107" t="s">
        <v>835</v>
      </c>
      <c r="D190" s="43">
        <v>-1.9</v>
      </c>
      <c r="E190" s="108">
        <v>2.2110000000000001E-2</v>
      </c>
      <c r="F190" s="109">
        <v>1.18</v>
      </c>
      <c r="G190" s="126">
        <v>616.9</v>
      </c>
      <c r="H190" s="33" t="s">
        <v>837</v>
      </c>
      <c r="I190" s="14" t="s">
        <v>361</v>
      </c>
      <c r="J190" s="43">
        <v>10</v>
      </c>
      <c r="K190" s="13">
        <v>1974</v>
      </c>
      <c r="L190" s="82">
        <f>SUM(M190+N190+O190+Q190)</f>
        <v>11.551</v>
      </c>
      <c r="M190" s="82">
        <v>1.581</v>
      </c>
      <c r="N190" s="82">
        <v>1.6</v>
      </c>
      <c r="O190" s="82">
        <v>0.76500000000000001</v>
      </c>
      <c r="P190" s="82"/>
      <c r="Q190" s="82">
        <v>7.6050000000000004</v>
      </c>
      <c r="R190" s="82"/>
      <c r="S190" s="82">
        <v>7.6050000000000004</v>
      </c>
      <c r="T190" s="82">
        <v>684.27</v>
      </c>
      <c r="U190" s="54">
        <f>S190/T190</f>
        <v>1.1114033933973432E-2</v>
      </c>
      <c r="V190" s="50">
        <v>53.52</v>
      </c>
      <c r="W190" s="59">
        <f>U190*V190</f>
        <v>0.59482309614625817</v>
      </c>
      <c r="X190" s="59">
        <f>U190*60*1000</f>
        <v>666.84203603840592</v>
      </c>
      <c r="Y190" s="322">
        <f>X190*V190/1000</f>
        <v>35.689385768775487</v>
      </c>
    </row>
    <row r="191" spans="1:25" x14ac:dyDescent="0.2">
      <c r="A191" s="346"/>
      <c r="B191" s="230" t="s">
        <v>652</v>
      </c>
      <c r="C191" s="107" t="s">
        <v>653</v>
      </c>
      <c r="D191" s="43">
        <v>-1.7</v>
      </c>
      <c r="E191" s="108">
        <v>1.949E-2</v>
      </c>
      <c r="F191" s="109">
        <v>1.23</v>
      </c>
      <c r="G191" s="126">
        <v>610.70000000000005</v>
      </c>
      <c r="H191" s="117" t="s">
        <v>667</v>
      </c>
      <c r="I191" s="107" t="s">
        <v>24</v>
      </c>
      <c r="J191" s="118">
        <v>24</v>
      </c>
      <c r="K191" s="107">
        <v>1991</v>
      </c>
      <c r="L191" s="82">
        <v>17.260000000000002</v>
      </c>
      <c r="M191" s="82">
        <v>1.6895770000000001</v>
      </c>
      <c r="N191" s="82">
        <v>2.639424</v>
      </c>
      <c r="O191" s="82">
        <v>-5.7577999999999997E-2</v>
      </c>
      <c r="P191" s="82">
        <v>2.3379409999999998</v>
      </c>
      <c r="Q191" s="82">
        <v>10.650618</v>
      </c>
      <c r="R191" s="113">
        <v>1163.97</v>
      </c>
      <c r="S191" s="82">
        <v>12.988558999999999</v>
      </c>
      <c r="T191" s="113">
        <v>1163.97</v>
      </c>
      <c r="U191" s="54">
        <v>1.1158843440982155E-2</v>
      </c>
      <c r="V191" s="50">
        <v>63.110999999999997</v>
      </c>
      <c r="W191" s="59">
        <v>0.7042457684038248</v>
      </c>
      <c r="X191" s="59">
        <v>669.53060645892924</v>
      </c>
      <c r="Y191" s="322">
        <v>42.254746104229483</v>
      </c>
    </row>
    <row r="192" spans="1:25" x14ac:dyDescent="0.2">
      <c r="A192" s="346"/>
      <c r="B192" s="230" t="s">
        <v>180</v>
      </c>
      <c r="C192" s="107" t="s">
        <v>181</v>
      </c>
      <c r="D192" s="43">
        <v>-1.6</v>
      </c>
      <c r="E192" s="108">
        <v>1.9E-2</v>
      </c>
      <c r="F192" s="109">
        <v>1.1741999999999999</v>
      </c>
      <c r="G192" s="126">
        <v>607.6</v>
      </c>
      <c r="H192" s="33" t="s">
        <v>141</v>
      </c>
      <c r="I192" s="14"/>
      <c r="J192" s="43">
        <v>18</v>
      </c>
      <c r="K192" s="13">
        <v>2006</v>
      </c>
      <c r="L192" s="82">
        <v>25.37</v>
      </c>
      <c r="M192" s="82">
        <v>2.2424499999999998</v>
      </c>
      <c r="N192" s="82">
        <v>1.0289999999999999</v>
      </c>
      <c r="O192" s="82">
        <v>-0.151451</v>
      </c>
      <c r="P192" s="82">
        <v>0</v>
      </c>
      <c r="Q192" s="82">
        <v>22.249999000000003</v>
      </c>
      <c r="R192" s="82">
        <v>1988.27</v>
      </c>
      <c r="S192" s="82">
        <v>17.765129188943156</v>
      </c>
      <c r="T192" s="82">
        <v>1587.5</v>
      </c>
      <c r="U192" s="54">
        <v>1.1190632559964192E-2</v>
      </c>
      <c r="V192" s="50">
        <v>61.8</v>
      </c>
      <c r="W192" s="59">
        <v>0.69158109220578701</v>
      </c>
      <c r="X192" s="59">
        <v>671.43795359785156</v>
      </c>
      <c r="Y192" s="322">
        <v>41.494865532347227</v>
      </c>
    </row>
    <row r="193" spans="1:25" x14ac:dyDescent="0.2">
      <c r="A193" s="346"/>
      <c r="B193" s="230" t="s">
        <v>834</v>
      </c>
      <c r="C193" s="107" t="s">
        <v>835</v>
      </c>
      <c r="D193" s="43">
        <v>-1.9</v>
      </c>
      <c r="E193" s="108">
        <v>2.2110000000000001E-2</v>
      </c>
      <c r="F193" s="109">
        <v>1.18</v>
      </c>
      <c r="G193" s="126">
        <v>616.9</v>
      </c>
      <c r="H193" s="33" t="s">
        <v>841</v>
      </c>
      <c r="I193" s="14" t="s">
        <v>361</v>
      </c>
      <c r="J193" s="43">
        <v>40</v>
      </c>
      <c r="K193" s="13">
        <v>1977</v>
      </c>
      <c r="L193" s="82">
        <f>SUM(M193+N193+O193+Q193)</f>
        <v>33.203000000000003</v>
      </c>
      <c r="M193" s="82">
        <v>2.754</v>
      </c>
      <c r="N193" s="82">
        <v>6.1689999999999996</v>
      </c>
      <c r="O193" s="82">
        <v>0.86699999999999999</v>
      </c>
      <c r="P193" s="82"/>
      <c r="Q193" s="82">
        <v>23.413</v>
      </c>
      <c r="R193" s="82"/>
      <c r="S193" s="82">
        <v>23.413</v>
      </c>
      <c r="T193" s="82">
        <v>2091.87</v>
      </c>
      <c r="U193" s="54">
        <f>S193/T193</f>
        <v>1.1192378111450522E-2</v>
      </c>
      <c r="V193" s="50">
        <v>53.52</v>
      </c>
      <c r="W193" s="59">
        <f>U193*V193</f>
        <v>0.59901607652483191</v>
      </c>
      <c r="X193" s="59">
        <f>U193*60*1000</f>
        <v>671.54268668703128</v>
      </c>
      <c r="Y193" s="322">
        <f>X193*V193/1000</f>
        <v>35.940964591489916</v>
      </c>
    </row>
    <row r="194" spans="1:25" x14ac:dyDescent="0.2">
      <c r="A194" s="346"/>
      <c r="B194" s="230" t="s">
        <v>791</v>
      </c>
      <c r="C194" s="107" t="s">
        <v>792</v>
      </c>
      <c r="D194" s="43">
        <v>-2.2999999999999998</v>
      </c>
      <c r="E194" s="108">
        <v>2.0734499999999999E-2</v>
      </c>
      <c r="F194" s="109">
        <f>E194*V194</f>
        <v>1.5716751</v>
      </c>
      <c r="G194" s="126">
        <v>629.29999999999995</v>
      </c>
      <c r="H194" s="33" t="s">
        <v>797</v>
      </c>
      <c r="I194" s="14" t="s">
        <v>24</v>
      </c>
      <c r="J194" s="43">
        <v>32</v>
      </c>
      <c r="K194" s="13">
        <v>1980</v>
      </c>
      <c r="L194" s="82">
        <v>31.57</v>
      </c>
      <c r="M194" s="82">
        <v>3.38</v>
      </c>
      <c r="N194" s="82">
        <v>7.33</v>
      </c>
      <c r="O194" s="82">
        <v>0.28599999999999998</v>
      </c>
      <c r="P194" s="82">
        <v>3.7</v>
      </c>
      <c r="Q194" s="82">
        <v>16.86</v>
      </c>
      <c r="R194" s="82">
        <v>1835.34</v>
      </c>
      <c r="S194" s="82">
        <v>20.56</v>
      </c>
      <c r="T194" s="82">
        <v>1835.34</v>
      </c>
      <c r="U194" s="54">
        <f>S194/T194</f>
        <v>1.1202284045462967E-2</v>
      </c>
      <c r="V194" s="50">
        <v>75.8</v>
      </c>
      <c r="W194" s="59">
        <f>U194*V194</f>
        <v>0.84913313064609286</v>
      </c>
      <c r="X194" s="59">
        <f>U194*60*1000</f>
        <v>672.13704272777795</v>
      </c>
      <c r="Y194" s="322">
        <f>X194*V194/1000</f>
        <v>50.94798783876557</v>
      </c>
    </row>
    <row r="195" spans="1:25" x14ac:dyDescent="0.2">
      <c r="A195" s="346"/>
      <c r="B195" s="230" t="s">
        <v>791</v>
      </c>
      <c r="C195" s="107" t="s">
        <v>792</v>
      </c>
      <c r="D195" s="43">
        <v>-2.2999999999999998</v>
      </c>
      <c r="E195" s="108">
        <v>2.0734499999999999E-2</v>
      </c>
      <c r="F195" s="109">
        <f>E195*V195</f>
        <v>1.5716751</v>
      </c>
      <c r="G195" s="126">
        <v>629.29999999999995</v>
      </c>
      <c r="H195" s="33" t="s">
        <v>798</v>
      </c>
      <c r="I195" s="14" t="s">
        <v>26</v>
      </c>
      <c r="J195" s="43">
        <v>41</v>
      </c>
      <c r="K195" s="13">
        <v>1968</v>
      </c>
      <c r="L195" s="82">
        <v>33.01</v>
      </c>
      <c r="M195" s="82">
        <v>3.59</v>
      </c>
      <c r="N195" s="82">
        <v>7.31</v>
      </c>
      <c r="O195" s="82">
        <v>0.79700000000000004</v>
      </c>
      <c r="P195" s="82">
        <v>0</v>
      </c>
      <c r="Q195" s="82">
        <v>21.35</v>
      </c>
      <c r="R195" s="82">
        <v>1886.7</v>
      </c>
      <c r="S195" s="82">
        <v>21.35</v>
      </c>
      <c r="T195" s="82">
        <v>1886.7</v>
      </c>
      <c r="U195" s="54">
        <f>S195/T195</f>
        <v>1.1316054486669848E-2</v>
      </c>
      <c r="V195" s="50">
        <v>75.8</v>
      </c>
      <c r="W195" s="59">
        <f>U195*V195</f>
        <v>0.85775693008957443</v>
      </c>
      <c r="X195" s="59">
        <f>U195*60*1000</f>
        <v>678.96326920019089</v>
      </c>
      <c r="Y195" s="322">
        <f>X195*V195/1000</f>
        <v>51.465415805374469</v>
      </c>
    </row>
    <row r="196" spans="1:25" x14ac:dyDescent="0.2">
      <c r="A196" s="346"/>
      <c r="B196" s="230" t="s">
        <v>652</v>
      </c>
      <c r="C196" s="107" t="s">
        <v>653</v>
      </c>
      <c r="D196" s="43">
        <v>-1.7</v>
      </c>
      <c r="E196" s="108">
        <v>1.949E-2</v>
      </c>
      <c r="F196" s="109">
        <v>1.23</v>
      </c>
      <c r="G196" s="126">
        <v>610.70000000000005</v>
      </c>
      <c r="H196" s="117" t="s">
        <v>655</v>
      </c>
      <c r="I196" s="107" t="s">
        <v>25</v>
      </c>
      <c r="J196" s="118">
        <v>30</v>
      </c>
      <c r="K196" s="107">
        <v>2007</v>
      </c>
      <c r="L196" s="82">
        <v>21.13</v>
      </c>
      <c r="M196" s="82">
        <v>2.5857600000000001</v>
      </c>
      <c r="N196" s="82">
        <v>1.8482970000000001</v>
      </c>
      <c r="O196" s="82">
        <v>1.5240999999999999E-2</v>
      </c>
      <c r="P196" s="82">
        <v>2.020702</v>
      </c>
      <c r="Q196" s="82">
        <v>14.66</v>
      </c>
      <c r="R196" s="113">
        <v>1456.27</v>
      </c>
      <c r="S196" s="82">
        <v>16.680702</v>
      </c>
      <c r="T196" s="113">
        <v>1456.27</v>
      </c>
      <c r="U196" s="54">
        <v>1.145440199962919E-2</v>
      </c>
      <c r="V196" s="50">
        <v>63.110999999999997</v>
      </c>
      <c r="W196" s="59">
        <v>0.72289876459859781</v>
      </c>
      <c r="X196" s="59">
        <v>687.26411997775142</v>
      </c>
      <c r="Y196" s="322">
        <v>43.373925875915866</v>
      </c>
    </row>
    <row r="197" spans="1:25" x14ac:dyDescent="0.2">
      <c r="A197" s="346"/>
      <c r="B197" s="230" t="s">
        <v>791</v>
      </c>
      <c r="C197" s="107" t="s">
        <v>792</v>
      </c>
      <c r="D197" s="43">
        <v>-2.2999999999999998</v>
      </c>
      <c r="E197" s="108">
        <v>2.0734499999999999E-2</v>
      </c>
      <c r="F197" s="109">
        <f>E197*V197</f>
        <v>1.5716751</v>
      </c>
      <c r="G197" s="126">
        <v>629.29999999999995</v>
      </c>
      <c r="H197" s="33" t="s">
        <v>799</v>
      </c>
      <c r="I197" s="14" t="s">
        <v>26</v>
      </c>
      <c r="J197" s="43">
        <v>11</v>
      </c>
      <c r="K197" s="13">
        <v>1975</v>
      </c>
      <c r="L197" s="82">
        <v>7.52</v>
      </c>
      <c r="M197" s="82">
        <v>0.52</v>
      </c>
      <c r="N197" s="82">
        <v>1.53</v>
      </c>
      <c r="O197" s="82">
        <v>0.13400000000000001</v>
      </c>
      <c r="P197" s="82">
        <v>0.95799999999999996</v>
      </c>
      <c r="Q197" s="82">
        <v>4.3600000000000003</v>
      </c>
      <c r="R197" s="82">
        <v>464.11</v>
      </c>
      <c r="S197" s="82">
        <v>5.3179999999999996</v>
      </c>
      <c r="T197" s="82">
        <v>464.11</v>
      </c>
      <c r="U197" s="54">
        <f>S197/T197</f>
        <v>1.1458490444075757E-2</v>
      </c>
      <c r="V197" s="50">
        <v>75.8</v>
      </c>
      <c r="W197" s="59">
        <f>U197*V197</f>
        <v>0.86855357566094238</v>
      </c>
      <c r="X197" s="59">
        <f>U197*60*1000</f>
        <v>687.50942664454544</v>
      </c>
      <c r="Y197" s="322">
        <f>X197*V197/1000</f>
        <v>52.113214539656539</v>
      </c>
    </row>
    <row r="198" spans="1:25" x14ac:dyDescent="0.2">
      <c r="A198" s="346"/>
      <c r="B198" s="230" t="s">
        <v>224</v>
      </c>
      <c r="C198" s="107" t="s">
        <v>228</v>
      </c>
      <c r="D198" s="82">
        <v>-1.5</v>
      </c>
      <c r="E198" s="108">
        <v>1.6490000000000001E-2</v>
      </c>
      <c r="F198" s="109">
        <f>E198*V198</f>
        <v>0.94487699999999997</v>
      </c>
      <c r="G198" s="126">
        <v>604.5</v>
      </c>
      <c r="H198" s="120" t="s">
        <v>235</v>
      </c>
      <c r="I198" s="121" t="s">
        <v>24</v>
      </c>
      <c r="J198" s="122">
        <v>40</v>
      </c>
      <c r="K198" s="123" t="s">
        <v>95</v>
      </c>
      <c r="L198" s="124">
        <v>38.799999999999997</v>
      </c>
      <c r="M198" s="124">
        <v>4.5199999999999996</v>
      </c>
      <c r="N198" s="124">
        <v>4.82</v>
      </c>
      <c r="O198" s="124">
        <v>-0.64</v>
      </c>
      <c r="P198" s="124">
        <v>5.4180000000000001</v>
      </c>
      <c r="Q198" s="124">
        <v>24.682000000000002</v>
      </c>
      <c r="R198" s="125">
        <v>2612.13</v>
      </c>
      <c r="S198" s="124">
        <v>30.1</v>
      </c>
      <c r="T198" s="125">
        <v>2612.13</v>
      </c>
      <c r="U198" s="127">
        <f>S198/T198</f>
        <v>1.1523163089126499E-2</v>
      </c>
      <c r="V198" s="109">
        <v>57.3</v>
      </c>
      <c r="W198" s="59">
        <f>U198*V198</f>
        <v>0.6602772450069484</v>
      </c>
      <c r="X198" s="128">
        <f>U198*60*1000</f>
        <v>691.38978534758996</v>
      </c>
      <c r="Y198" s="323">
        <f>X198*V198/1000</f>
        <v>39.616634700416903</v>
      </c>
    </row>
    <row r="199" spans="1:25" x14ac:dyDescent="0.2">
      <c r="A199" s="346"/>
      <c r="B199" s="230" t="s">
        <v>652</v>
      </c>
      <c r="C199" s="107" t="s">
        <v>653</v>
      </c>
      <c r="D199" s="43">
        <v>-1.7</v>
      </c>
      <c r="E199" s="108">
        <v>1.949E-2</v>
      </c>
      <c r="F199" s="109">
        <v>1.23</v>
      </c>
      <c r="G199" s="126">
        <v>610.70000000000005</v>
      </c>
      <c r="H199" s="117" t="s">
        <v>661</v>
      </c>
      <c r="I199" s="107" t="s">
        <v>24</v>
      </c>
      <c r="J199" s="118">
        <v>55</v>
      </c>
      <c r="K199" s="107">
        <v>1966</v>
      </c>
      <c r="L199" s="82">
        <v>40.020000000000003</v>
      </c>
      <c r="M199" s="82">
        <v>4.6431110000000002</v>
      </c>
      <c r="N199" s="82">
        <v>6.182016</v>
      </c>
      <c r="O199" s="82">
        <v>-0.35911300000000002</v>
      </c>
      <c r="P199" s="82">
        <v>5.3197150000000004</v>
      </c>
      <c r="Q199" s="82">
        <v>24.23424</v>
      </c>
      <c r="R199" s="113">
        <v>2564.02</v>
      </c>
      <c r="S199" s="82">
        <v>29.553955000000002</v>
      </c>
      <c r="T199" s="113">
        <v>2564.02</v>
      </c>
      <c r="U199" s="54">
        <v>1.1526413600517937E-2</v>
      </c>
      <c r="V199" s="50">
        <v>63.110999999999997</v>
      </c>
      <c r="W199" s="59">
        <v>0.72744348874228748</v>
      </c>
      <c r="X199" s="59">
        <v>691.58481603107623</v>
      </c>
      <c r="Y199" s="322">
        <v>43.646609324537245</v>
      </c>
    </row>
    <row r="200" spans="1:25" x14ac:dyDescent="0.2">
      <c r="A200" s="346"/>
      <c r="B200" s="230" t="s">
        <v>967</v>
      </c>
      <c r="C200" s="107" t="s">
        <v>968</v>
      </c>
      <c r="D200" s="43">
        <v>-1.7</v>
      </c>
      <c r="E200" s="108">
        <v>2.0559999999999998E-2</v>
      </c>
      <c r="F200" s="109">
        <v>1.19</v>
      </c>
      <c r="G200" s="126">
        <v>610.70000000000005</v>
      </c>
      <c r="H200" s="14" t="s">
        <v>971</v>
      </c>
      <c r="I200" s="14" t="s">
        <v>24</v>
      </c>
      <c r="J200" s="13">
        <v>40</v>
      </c>
      <c r="K200" s="13">
        <v>1969</v>
      </c>
      <c r="L200" s="114">
        <v>31</v>
      </c>
      <c r="M200" s="114">
        <v>2.387</v>
      </c>
      <c r="N200" s="114">
        <v>5.1390000000000002</v>
      </c>
      <c r="O200" s="114">
        <v>0.97799999999999998</v>
      </c>
      <c r="P200" s="114">
        <v>3.7570000000000001</v>
      </c>
      <c r="Q200" s="114">
        <v>18.736999999999998</v>
      </c>
      <c r="R200" s="114">
        <v>1944.11</v>
      </c>
      <c r="S200" s="114">
        <v>22.494</v>
      </c>
      <c r="T200" s="114">
        <v>1944.11</v>
      </c>
      <c r="U200" s="54">
        <v>1.1570332954411016E-2</v>
      </c>
      <c r="V200" s="50">
        <v>58.1</v>
      </c>
      <c r="W200" s="59">
        <v>0.67223634465128002</v>
      </c>
      <c r="X200" s="59">
        <v>694.219977264661</v>
      </c>
      <c r="Y200" s="322">
        <v>40.334180679076802</v>
      </c>
    </row>
    <row r="201" spans="1:25" x14ac:dyDescent="0.2">
      <c r="A201" s="346"/>
      <c r="B201" s="230" t="s">
        <v>386</v>
      </c>
      <c r="C201" s="107" t="s">
        <v>387</v>
      </c>
      <c r="D201" s="107">
        <v>-2.2999999999999998</v>
      </c>
      <c r="E201" s="115">
        <v>1.983E-2</v>
      </c>
      <c r="F201" s="110">
        <v>1</v>
      </c>
      <c r="G201" s="222">
        <v>550.79999999999995</v>
      </c>
      <c r="H201" s="130" t="s">
        <v>92</v>
      </c>
      <c r="I201" s="129"/>
      <c r="J201" s="131">
        <v>40</v>
      </c>
      <c r="K201" s="129">
        <v>2007</v>
      </c>
      <c r="L201" s="132">
        <v>34.683</v>
      </c>
      <c r="M201" s="132">
        <v>6.389748</v>
      </c>
      <c r="N201" s="132">
        <v>0.75054799999999999</v>
      </c>
      <c r="O201" s="132">
        <v>0</v>
      </c>
      <c r="P201" s="132">
        <v>4.9576840000000004</v>
      </c>
      <c r="Q201" s="132">
        <v>27.542597999999998</v>
      </c>
      <c r="R201" s="132">
        <v>2352.7399999999998</v>
      </c>
      <c r="S201" s="132">
        <v>27.542597999999998</v>
      </c>
      <c r="T201" s="132">
        <v>2352.7399999999998</v>
      </c>
      <c r="U201" s="133">
        <v>1.1706605064733035E-2</v>
      </c>
      <c r="V201" s="134">
        <v>50.5</v>
      </c>
      <c r="W201" s="134">
        <v>0.59118355576901827</v>
      </c>
      <c r="X201" s="134">
        <v>702.39630388398211</v>
      </c>
      <c r="Y201" s="324">
        <v>35.471013346141092</v>
      </c>
    </row>
    <row r="202" spans="1:25" x14ac:dyDescent="0.2">
      <c r="A202" s="346"/>
      <c r="B202" s="230" t="s">
        <v>38</v>
      </c>
      <c r="C202" s="107" t="s">
        <v>39</v>
      </c>
      <c r="D202" s="43">
        <v>-0.1</v>
      </c>
      <c r="E202" s="108">
        <v>1.77E-2</v>
      </c>
      <c r="F202" s="109">
        <f>E202*V202</f>
        <v>1.01244</v>
      </c>
      <c r="G202" s="126">
        <v>561.1</v>
      </c>
      <c r="H202" s="33" t="s">
        <v>59</v>
      </c>
      <c r="I202" s="14" t="s">
        <v>24</v>
      </c>
      <c r="J202" s="43">
        <v>10</v>
      </c>
      <c r="K202" s="13">
        <v>1936</v>
      </c>
      <c r="L202" s="82">
        <v>5.2</v>
      </c>
      <c r="M202" s="82">
        <v>0.99450000000000005</v>
      </c>
      <c r="N202" s="82">
        <v>-1.7999999999999999E-2</v>
      </c>
      <c r="O202" s="82">
        <v>0</v>
      </c>
      <c r="P202" s="82">
        <v>0.46239999999999998</v>
      </c>
      <c r="Q202" s="82">
        <v>3.7610999999999999</v>
      </c>
      <c r="R202" s="82">
        <v>356.61</v>
      </c>
      <c r="S202" s="82">
        <v>4.1755000000000004</v>
      </c>
      <c r="T202" s="82">
        <v>356.61</v>
      </c>
      <c r="U202" s="54">
        <f>S202/T202</f>
        <v>1.1708869633493173E-2</v>
      </c>
      <c r="V202" s="50">
        <v>57.2</v>
      </c>
      <c r="W202" s="59">
        <f>U202*V202</f>
        <v>0.66974734303580952</v>
      </c>
      <c r="X202" s="59">
        <f>U202*60*1000</f>
        <v>702.53217800959033</v>
      </c>
      <c r="Y202" s="322">
        <f>X202*V202/1000</f>
        <v>40.184840582148574</v>
      </c>
    </row>
    <row r="203" spans="1:25" x14ac:dyDescent="0.2">
      <c r="A203" s="346"/>
      <c r="B203" s="230" t="s">
        <v>386</v>
      </c>
      <c r="C203" s="107" t="s">
        <v>387</v>
      </c>
      <c r="D203" s="107">
        <v>-2.2999999999999998</v>
      </c>
      <c r="E203" s="115">
        <v>1.983E-2</v>
      </c>
      <c r="F203" s="110">
        <v>1</v>
      </c>
      <c r="G203" s="222">
        <v>550.79999999999995</v>
      </c>
      <c r="H203" s="130" t="s">
        <v>93</v>
      </c>
      <c r="I203" s="129"/>
      <c r="J203" s="131">
        <v>23</v>
      </c>
      <c r="K203" s="129">
        <v>2002</v>
      </c>
      <c r="L203" s="132">
        <v>24.443000000000001</v>
      </c>
      <c r="M203" s="132">
        <v>3.07735</v>
      </c>
      <c r="N203" s="132">
        <v>0</v>
      </c>
      <c r="O203" s="132">
        <v>0.64564999999999995</v>
      </c>
      <c r="P203" s="132">
        <v>0</v>
      </c>
      <c r="Q203" s="132">
        <v>20.720001</v>
      </c>
      <c r="R203" s="132">
        <v>1743.26</v>
      </c>
      <c r="S203" s="132">
        <v>20.720001</v>
      </c>
      <c r="T203" s="132">
        <v>1743.26</v>
      </c>
      <c r="U203" s="133">
        <v>1.1885777795624291E-2</v>
      </c>
      <c r="V203" s="134">
        <v>50.5</v>
      </c>
      <c r="W203" s="134">
        <v>0.60023177867902666</v>
      </c>
      <c r="X203" s="134">
        <v>713.14666773745739</v>
      </c>
      <c r="Y203" s="324">
        <v>36.013906720741602</v>
      </c>
    </row>
    <row r="204" spans="1:25" x14ac:dyDescent="0.2">
      <c r="A204" s="346"/>
      <c r="B204" s="230" t="s">
        <v>180</v>
      </c>
      <c r="C204" s="107" t="s">
        <v>181</v>
      </c>
      <c r="D204" s="43">
        <v>-1.6</v>
      </c>
      <c r="E204" s="108">
        <v>1.9E-2</v>
      </c>
      <c r="F204" s="109">
        <v>1.1741999999999999</v>
      </c>
      <c r="G204" s="126">
        <v>607.6</v>
      </c>
      <c r="H204" s="33" t="s">
        <v>148</v>
      </c>
      <c r="I204" s="14"/>
      <c r="J204" s="43">
        <v>72</v>
      </c>
      <c r="K204" s="13">
        <v>2005</v>
      </c>
      <c r="L204" s="82">
        <v>79.73</v>
      </c>
      <c r="M204" s="82">
        <v>13.414545</v>
      </c>
      <c r="N204" s="82">
        <v>2.0899899999999998</v>
      </c>
      <c r="O204" s="82">
        <v>0.35544999999999999</v>
      </c>
      <c r="P204" s="82">
        <v>0</v>
      </c>
      <c r="Q204" s="82">
        <v>63.869998000000002</v>
      </c>
      <c r="R204" s="82">
        <v>5346.21</v>
      </c>
      <c r="S204" s="82">
        <v>63.869998000000002</v>
      </c>
      <c r="T204" s="82">
        <v>5346.21</v>
      </c>
      <c r="U204" s="54">
        <v>1.194678061654892E-2</v>
      </c>
      <c r="V204" s="50">
        <v>61.8</v>
      </c>
      <c r="W204" s="59">
        <v>0.73831104210272325</v>
      </c>
      <c r="X204" s="59">
        <v>716.80683699293525</v>
      </c>
      <c r="Y204" s="322">
        <v>44.298662526163398</v>
      </c>
    </row>
    <row r="205" spans="1:25" x14ac:dyDescent="0.2">
      <c r="A205" s="346"/>
      <c r="B205" s="230" t="s">
        <v>652</v>
      </c>
      <c r="C205" s="107" t="s">
        <v>653</v>
      </c>
      <c r="D205" s="43">
        <v>-1.7</v>
      </c>
      <c r="E205" s="108">
        <v>1.949E-2</v>
      </c>
      <c r="F205" s="109">
        <v>1.23</v>
      </c>
      <c r="G205" s="126">
        <v>610.70000000000005</v>
      </c>
      <c r="H205" s="117" t="s">
        <v>659</v>
      </c>
      <c r="I205" s="107" t="s">
        <v>24</v>
      </c>
      <c r="J205" s="118">
        <v>12</v>
      </c>
      <c r="K205" s="107">
        <v>1962</v>
      </c>
      <c r="L205" s="82">
        <v>8.6</v>
      </c>
      <c r="M205" s="82">
        <v>0.75778800000000002</v>
      </c>
      <c r="N205" s="82">
        <v>1.4326620000000001</v>
      </c>
      <c r="O205" s="82">
        <v>7.2129999999999998E-3</v>
      </c>
      <c r="P205" s="82">
        <v>1.15242</v>
      </c>
      <c r="Q205" s="82">
        <v>5.2499120000000001</v>
      </c>
      <c r="R205" s="113">
        <v>533.70000000000005</v>
      </c>
      <c r="S205" s="82">
        <v>6.4023320000000004</v>
      </c>
      <c r="T205" s="113">
        <v>533.70000000000005</v>
      </c>
      <c r="U205" s="54">
        <v>1.1996125163949784E-2</v>
      </c>
      <c r="V205" s="50">
        <v>63.110999999999997</v>
      </c>
      <c r="W205" s="59">
        <v>0.7570874552220348</v>
      </c>
      <c r="X205" s="59">
        <v>719.76750983698696</v>
      </c>
      <c r="Y205" s="322">
        <v>45.425247313322082</v>
      </c>
    </row>
    <row r="206" spans="1:25" x14ac:dyDescent="0.2">
      <c r="A206" s="346"/>
      <c r="B206" s="230" t="s">
        <v>652</v>
      </c>
      <c r="C206" s="107" t="s">
        <v>653</v>
      </c>
      <c r="D206" s="43">
        <v>-1.7</v>
      </c>
      <c r="E206" s="108">
        <v>1.949E-2</v>
      </c>
      <c r="F206" s="109">
        <v>1.23</v>
      </c>
      <c r="G206" s="126">
        <v>610.70000000000005</v>
      </c>
      <c r="H206" s="117" t="s">
        <v>658</v>
      </c>
      <c r="I206" s="107" t="s">
        <v>24</v>
      </c>
      <c r="J206" s="118">
        <v>12</v>
      </c>
      <c r="K206" s="107">
        <v>1962</v>
      </c>
      <c r="L206" s="82">
        <v>8.77</v>
      </c>
      <c r="M206" s="82">
        <v>1.0143180000000001</v>
      </c>
      <c r="N206" s="82">
        <v>1.4460729999999999</v>
      </c>
      <c r="O206" s="82">
        <v>-9.6317E-2</v>
      </c>
      <c r="P206" s="82">
        <v>1.1530659999999999</v>
      </c>
      <c r="Q206" s="82">
        <v>5.2528560000000004</v>
      </c>
      <c r="R206" s="113">
        <v>529</v>
      </c>
      <c r="S206" s="82">
        <v>6.4059220000000003</v>
      </c>
      <c r="T206" s="113">
        <v>529</v>
      </c>
      <c r="U206" s="54">
        <v>1.2109493383742911E-2</v>
      </c>
      <c r="V206" s="50">
        <v>63.110999999999997</v>
      </c>
      <c r="W206" s="59">
        <v>0.76424223694139881</v>
      </c>
      <c r="X206" s="59">
        <v>726.56960302457469</v>
      </c>
      <c r="Y206" s="322">
        <v>45.854534216483934</v>
      </c>
    </row>
    <row r="207" spans="1:25" x14ac:dyDescent="0.2">
      <c r="A207" s="346"/>
      <c r="B207" s="230" t="s">
        <v>386</v>
      </c>
      <c r="C207" s="107" t="s">
        <v>387</v>
      </c>
      <c r="D207" s="107">
        <v>-2.2999999999999998</v>
      </c>
      <c r="E207" s="115">
        <v>1.983E-2</v>
      </c>
      <c r="F207" s="110">
        <v>1</v>
      </c>
      <c r="G207" s="222">
        <v>550.79999999999995</v>
      </c>
      <c r="H207" s="130" t="s">
        <v>94</v>
      </c>
      <c r="I207" s="129" t="s">
        <v>84</v>
      </c>
      <c r="J207" s="131">
        <v>22</v>
      </c>
      <c r="K207" s="129" t="s">
        <v>95</v>
      </c>
      <c r="L207" s="132">
        <v>22.757999999999999</v>
      </c>
      <c r="M207" s="132">
        <v>3.5403030000000002</v>
      </c>
      <c r="N207" s="132">
        <v>3.615469</v>
      </c>
      <c r="O207" s="132">
        <v>0</v>
      </c>
      <c r="P207" s="132">
        <v>2.6286369999999999</v>
      </c>
      <c r="Q207" s="132">
        <v>14.603496999999999</v>
      </c>
      <c r="R207" s="132">
        <v>1186.6500000000001</v>
      </c>
      <c r="S207" s="132">
        <v>14.603496999999999</v>
      </c>
      <c r="T207" s="132">
        <v>1186.6500000000001</v>
      </c>
      <c r="U207" s="133">
        <v>1.2306490540597478E-2</v>
      </c>
      <c r="V207" s="134">
        <v>50.5</v>
      </c>
      <c r="W207" s="134">
        <v>0.62147777230017265</v>
      </c>
      <c r="X207" s="134">
        <v>738.38943243584868</v>
      </c>
      <c r="Y207" s="324">
        <v>37.288666338010358</v>
      </c>
    </row>
    <row r="208" spans="1:25" x14ac:dyDescent="0.2">
      <c r="A208" s="346"/>
      <c r="B208" s="230" t="s">
        <v>224</v>
      </c>
      <c r="C208" s="107" t="s">
        <v>228</v>
      </c>
      <c r="D208" s="82">
        <v>-1.5</v>
      </c>
      <c r="E208" s="108">
        <v>1.6490000000000001E-2</v>
      </c>
      <c r="F208" s="109">
        <f>E208*V208</f>
        <v>0.94487699999999997</v>
      </c>
      <c r="G208" s="126">
        <v>604.5</v>
      </c>
      <c r="H208" s="120" t="s">
        <v>236</v>
      </c>
      <c r="I208" s="121"/>
      <c r="J208" s="122">
        <v>17</v>
      </c>
      <c r="K208" s="123">
        <v>2009</v>
      </c>
      <c r="L208" s="124">
        <v>26.05</v>
      </c>
      <c r="M208" s="124">
        <v>0</v>
      </c>
      <c r="N208" s="124"/>
      <c r="O208" s="124">
        <v>0</v>
      </c>
      <c r="P208" s="124">
        <v>7.91</v>
      </c>
      <c r="Q208" s="124">
        <v>18.14</v>
      </c>
      <c r="R208" s="125">
        <v>1463.65</v>
      </c>
      <c r="S208" s="124">
        <v>18.143160000000002</v>
      </c>
      <c r="T208" s="125">
        <v>1463.65</v>
      </c>
      <c r="U208" s="127">
        <f>S208/T208</f>
        <v>1.2395832336965805E-2</v>
      </c>
      <c r="V208" s="109">
        <v>57.3</v>
      </c>
      <c r="W208" s="59">
        <f>U208*V208</f>
        <v>0.71028119290814062</v>
      </c>
      <c r="X208" s="128">
        <f>U208*60*1000</f>
        <v>743.74994021794828</v>
      </c>
      <c r="Y208" s="323">
        <f>X208*V208/1000</f>
        <v>42.616871574488435</v>
      </c>
    </row>
    <row r="209" spans="1:25" x14ac:dyDescent="0.2">
      <c r="A209" s="346"/>
      <c r="B209" s="230" t="s">
        <v>38</v>
      </c>
      <c r="C209" s="107" t="s">
        <v>39</v>
      </c>
      <c r="D209" s="43">
        <v>-0.1</v>
      </c>
      <c r="E209" s="108">
        <v>1.77E-2</v>
      </c>
      <c r="F209" s="109">
        <f>E209*V209</f>
        <v>1.01244</v>
      </c>
      <c r="G209" s="126">
        <v>561.1</v>
      </c>
      <c r="H209" s="33" t="s">
        <v>60</v>
      </c>
      <c r="I209" s="14" t="s">
        <v>56</v>
      </c>
      <c r="J209" s="43">
        <v>36</v>
      </c>
      <c r="K209" s="13">
        <v>2005</v>
      </c>
      <c r="L209" s="82">
        <v>38.718299999999999</v>
      </c>
      <c r="M209" s="82">
        <v>6.375</v>
      </c>
      <c r="N209" s="82">
        <v>3.9790000000000001</v>
      </c>
      <c r="O209" s="82">
        <v>-0.255</v>
      </c>
      <c r="P209" s="82">
        <v>6.8552</v>
      </c>
      <c r="Q209" s="82">
        <v>21.764099999999999</v>
      </c>
      <c r="R209" s="82">
        <v>2273.56</v>
      </c>
      <c r="S209" s="82">
        <v>27.101600000000001</v>
      </c>
      <c r="T209" s="82">
        <v>2156.81</v>
      </c>
      <c r="U209" s="54">
        <f>S209/T209</f>
        <v>1.2565594558630572E-2</v>
      </c>
      <c r="V209" s="50">
        <v>57.2</v>
      </c>
      <c r="W209" s="59">
        <f>U209*V209</f>
        <v>0.71875200875366874</v>
      </c>
      <c r="X209" s="59">
        <f>U209*60*1000</f>
        <v>753.93567351783429</v>
      </c>
      <c r="Y209" s="322">
        <f>X209*V209/1000</f>
        <v>43.125120525220126</v>
      </c>
    </row>
    <row r="210" spans="1:25" x14ac:dyDescent="0.2">
      <c r="A210" s="346"/>
      <c r="B210" s="230" t="s">
        <v>463</v>
      </c>
      <c r="C210" s="107" t="s">
        <v>464</v>
      </c>
      <c r="D210" s="43">
        <v>-1.2</v>
      </c>
      <c r="E210" s="108">
        <v>2.0965000000000001E-2</v>
      </c>
      <c r="F210" s="109">
        <f>E210*V210</f>
        <v>1.1090485000000001</v>
      </c>
      <c r="G210" s="126">
        <v>595.20000000000005</v>
      </c>
      <c r="H210" s="33" t="s">
        <v>465</v>
      </c>
      <c r="I210" s="14" t="s">
        <v>56</v>
      </c>
      <c r="J210" s="43">
        <v>79</v>
      </c>
      <c r="K210" s="13">
        <v>2008</v>
      </c>
      <c r="L210" s="82">
        <v>100.194</v>
      </c>
      <c r="M210" s="82">
        <v>10.785</v>
      </c>
      <c r="N210" s="82">
        <v>4.2359999999999998</v>
      </c>
      <c r="O210" s="82"/>
      <c r="P210" s="82">
        <v>2.7269999999999999</v>
      </c>
      <c r="Q210" s="82">
        <v>82.445999999999998</v>
      </c>
      <c r="R210" s="82">
        <v>6542.75</v>
      </c>
      <c r="S210" s="82">
        <v>82.445999999999998</v>
      </c>
      <c r="T210" s="82">
        <v>6542.75</v>
      </c>
      <c r="U210" s="54">
        <f>S210/T210</f>
        <v>1.2601123380841388E-2</v>
      </c>
      <c r="V210" s="50">
        <v>52.9</v>
      </c>
      <c r="W210" s="59">
        <f>U210*V210</f>
        <v>0.66659942684650941</v>
      </c>
      <c r="X210" s="59">
        <f>U210*60*1000</f>
        <v>756.0674028504834</v>
      </c>
      <c r="Y210" s="322">
        <f>X210*V210/1000</f>
        <v>39.99596561079057</v>
      </c>
    </row>
    <row r="211" spans="1:25" x14ac:dyDescent="0.2">
      <c r="A211" s="346"/>
      <c r="B211" s="230" t="s">
        <v>386</v>
      </c>
      <c r="C211" s="107" t="s">
        <v>387</v>
      </c>
      <c r="D211" s="107">
        <v>-2.2999999999999998</v>
      </c>
      <c r="E211" s="115">
        <v>1.983E-2</v>
      </c>
      <c r="F211" s="110">
        <v>1</v>
      </c>
      <c r="G211" s="222">
        <v>550.79999999999995</v>
      </c>
      <c r="H211" s="130" t="s">
        <v>96</v>
      </c>
      <c r="I211" s="129" t="s">
        <v>97</v>
      </c>
      <c r="J211" s="131">
        <v>60</v>
      </c>
      <c r="K211" s="129">
        <v>1978</v>
      </c>
      <c r="L211" s="132">
        <v>69.974999999999994</v>
      </c>
      <c r="M211" s="132">
        <v>7.81203</v>
      </c>
      <c r="N211" s="132">
        <v>13.403903</v>
      </c>
      <c r="O211" s="132">
        <v>1.367969</v>
      </c>
      <c r="P211" s="132">
        <v>0</v>
      </c>
      <c r="Q211" s="132">
        <v>47.391094000000002</v>
      </c>
      <c r="R211" s="132">
        <v>3663.79</v>
      </c>
      <c r="S211" s="132">
        <v>47.391094000000002</v>
      </c>
      <c r="T211" s="132">
        <v>3663.79</v>
      </c>
      <c r="U211" s="133">
        <v>1.2934991907287264E-2</v>
      </c>
      <c r="V211" s="134">
        <v>50.5</v>
      </c>
      <c r="W211" s="134">
        <v>0.65321709131800687</v>
      </c>
      <c r="X211" s="134">
        <v>776.09951443723594</v>
      </c>
      <c r="Y211" s="324">
        <v>39.193025479080418</v>
      </c>
    </row>
    <row r="212" spans="1:25" x14ac:dyDescent="0.2">
      <c r="A212" s="346"/>
      <c r="B212" s="230" t="s">
        <v>180</v>
      </c>
      <c r="C212" s="107" t="s">
        <v>181</v>
      </c>
      <c r="D212" s="43">
        <v>-1.6</v>
      </c>
      <c r="E212" s="108">
        <v>1.9E-2</v>
      </c>
      <c r="F212" s="109">
        <v>1.1741999999999999</v>
      </c>
      <c r="G212" s="126">
        <v>607.6</v>
      </c>
      <c r="H212" s="33" t="s">
        <v>147</v>
      </c>
      <c r="I212" s="14"/>
      <c r="J212" s="43">
        <v>51</v>
      </c>
      <c r="K212" s="13">
        <v>2005</v>
      </c>
      <c r="L212" s="82">
        <v>46.57</v>
      </c>
      <c r="M212" s="82">
        <v>6.2729999999999997</v>
      </c>
      <c r="N212" s="82">
        <v>0.332316</v>
      </c>
      <c r="O212" s="82">
        <v>0</v>
      </c>
      <c r="P212" s="82">
        <v>0</v>
      </c>
      <c r="Q212" s="82">
        <v>39.964697999999999</v>
      </c>
      <c r="R212" s="82">
        <v>3073.94</v>
      </c>
      <c r="S212" s="82">
        <v>39.024976219015329</v>
      </c>
      <c r="T212" s="82">
        <v>3001.66</v>
      </c>
      <c r="U212" s="54">
        <v>1.3001131446937805E-2</v>
      </c>
      <c r="V212" s="50">
        <v>61.8</v>
      </c>
      <c r="W212" s="59">
        <v>0.80346992342075629</v>
      </c>
      <c r="X212" s="59">
        <v>780.06788681626824</v>
      </c>
      <c r="Y212" s="322">
        <v>48.20819540524537</v>
      </c>
    </row>
    <row r="213" spans="1:25" x14ac:dyDescent="0.2">
      <c r="A213" s="346"/>
      <c r="B213" s="230" t="s">
        <v>791</v>
      </c>
      <c r="C213" s="107" t="s">
        <v>792</v>
      </c>
      <c r="D213" s="43">
        <v>-2.2999999999999998</v>
      </c>
      <c r="E213" s="108">
        <v>2.0734499999999999E-2</v>
      </c>
      <c r="F213" s="109">
        <f>E213*V213</f>
        <v>1.5716751</v>
      </c>
      <c r="G213" s="126">
        <v>629.29999999999995</v>
      </c>
      <c r="H213" s="33" t="s">
        <v>800</v>
      </c>
      <c r="I213" s="14" t="s">
        <v>26</v>
      </c>
      <c r="J213" s="43">
        <v>26</v>
      </c>
      <c r="K213" s="13">
        <v>1962</v>
      </c>
      <c r="L213" s="82">
        <v>21.9</v>
      </c>
      <c r="M213" s="82">
        <v>2.6</v>
      </c>
      <c r="N213" s="82">
        <v>4.5</v>
      </c>
      <c r="O213" s="82">
        <v>-0.6</v>
      </c>
      <c r="P213" s="82">
        <v>2.8</v>
      </c>
      <c r="Q213" s="82">
        <v>12.6</v>
      </c>
      <c r="R213" s="82">
        <v>1175.8</v>
      </c>
      <c r="S213" s="82">
        <v>15.4</v>
      </c>
      <c r="T213" s="82">
        <v>1175.8</v>
      </c>
      <c r="U213" s="54">
        <f>S213/T213</f>
        <v>1.3097465555366559E-2</v>
      </c>
      <c r="V213" s="50">
        <v>75.8</v>
      </c>
      <c r="W213" s="59">
        <f>U213*V213</f>
        <v>0.99278788909678517</v>
      </c>
      <c r="X213" s="59">
        <f>U213*60*1000</f>
        <v>785.84793332199354</v>
      </c>
      <c r="Y213" s="322">
        <f>X213*V213/1000</f>
        <v>59.567273345807109</v>
      </c>
    </row>
    <row r="214" spans="1:25" x14ac:dyDescent="0.2">
      <c r="A214" s="346"/>
      <c r="B214" s="230" t="s">
        <v>791</v>
      </c>
      <c r="C214" s="107" t="s">
        <v>792</v>
      </c>
      <c r="D214" s="43">
        <v>-2.2999999999999998</v>
      </c>
      <c r="E214" s="108">
        <v>2.0734499999999999E-2</v>
      </c>
      <c r="F214" s="109">
        <f>E214*V214</f>
        <v>1.5716751</v>
      </c>
      <c r="G214" s="126">
        <v>629.29999999999995</v>
      </c>
      <c r="H214" s="33" t="s">
        <v>801</v>
      </c>
      <c r="I214" s="14" t="s">
        <v>26</v>
      </c>
      <c r="J214" s="43">
        <v>24</v>
      </c>
      <c r="K214" s="13">
        <v>1970</v>
      </c>
      <c r="L214" s="82">
        <v>25.3</v>
      </c>
      <c r="M214" s="82">
        <v>1.8</v>
      </c>
      <c r="N214" s="82">
        <v>4.5999999999999996</v>
      </c>
      <c r="O214" s="82">
        <v>0.4</v>
      </c>
      <c r="P214" s="82">
        <v>1.4</v>
      </c>
      <c r="Q214" s="82">
        <v>17</v>
      </c>
      <c r="R214" s="82">
        <v>1389.7</v>
      </c>
      <c r="S214" s="82">
        <v>18.399999999999999</v>
      </c>
      <c r="T214" s="82">
        <v>1389.7</v>
      </c>
      <c r="U214" s="54">
        <f>S214/T214</f>
        <v>1.3240267683672733E-2</v>
      </c>
      <c r="V214" s="50">
        <v>75.8</v>
      </c>
      <c r="W214" s="59">
        <f>U214*V214</f>
        <v>1.0036122904223932</v>
      </c>
      <c r="X214" s="59">
        <f>U214*60*1000</f>
        <v>794.41606102036394</v>
      </c>
      <c r="Y214" s="322">
        <f>X214*V214/1000</f>
        <v>60.216737425343588</v>
      </c>
    </row>
    <row r="215" spans="1:25" x14ac:dyDescent="0.2">
      <c r="A215" s="346"/>
      <c r="B215" s="230" t="s">
        <v>652</v>
      </c>
      <c r="C215" s="107" t="s">
        <v>653</v>
      </c>
      <c r="D215" s="43">
        <v>-1.7</v>
      </c>
      <c r="E215" s="108">
        <v>1.949E-2</v>
      </c>
      <c r="F215" s="109">
        <v>1.23</v>
      </c>
      <c r="G215" s="126">
        <v>610.70000000000005</v>
      </c>
      <c r="H215" s="117" t="s">
        <v>657</v>
      </c>
      <c r="I215" s="107" t="s">
        <v>24</v>
      </c>
      <c r="J215" s="118">
        <v>12</v>
      </c>
      <c r="K215" s="107">
        <v>1962</v>
      </c>
      <c r="L215" s="82">
        <v>9.82</v>
      </c>
      <c r="M215" s="82">
        <v>1.27478</v>
      </c>
      <c r="N215" s="82">
        <v>1.519296</v>
      </c>
      <c r="O215" s="82">
        <v>-5.0781E-2</v>
      </c>
      <c r="P215" s="82">
        <v>1.2738069999999999</v>
      </c>
      <c r="Q215" s="82">
        <v>5.8028919999999999</v>
      </c>
      <c r="R215" s="113">
        <v>533.5</v>
      </c>
      <c r="S215" s="82">
        <v>7.0766989999999996</v>
      </c>
      <c r="T215" s="113">
        <v>533.5</v>
      </c>
      <c r="U215" s="54">
        <v>1.3264665417057168E-2</v>
      </c>
      <c r="V215" s="50">
        <v>63.110999999999997</v>
      </c>
      <c r="W215" s="59">
        <v>0.83714629913589489</v>
      </c>
      <c r="X215" s="59">
        <v>795.87992502343013</v>
      </c>
      <c r="Y215" s="322">
        <v>50.228777948153699</v>
      </c>
    </row>
    <row r="216" spans="1:25" x14ac:dyDescent="0.2">
      <c r="A216" s="346"/>
      <c r="B216" s="230" t="s">
        <v>180</v>
      </c>
      <c r="C216" s="107" t="s">
        <v>181</v>
      </c>
      <c r="D216" s="43">
        <v>-1.6</v>
      </c>
      <c r="E216" s="108">
        <v>1.9E-2</v>
      </c>
      <c r="F216" s="109">
        <v>1.1741999999999999</v>
      </c>
      <c r="G216" s="126">
        <v>607.6</v>
      </c>
      <c r="H216" s="33" t="s">
        <v>149</v>
      </c>
      <c r="I216" s="14"/>
      <c r="J216" s="43">
        <v>39</v>
      </c>
      <c r="K216" s="13">
        <v>2007</v>
      </c>
      <c r="L216" s="82">
        <v>38.47</v>
      </c>
      <c r="M216" s="82">
        <v>5.6609999999999996</v>
      </c>
      <c r="N216" s="82">
        <v>0.99177000000000004</v>
      </c>
      <c r="O216" s="82">
        <v>0</v>
      </c>
      <c r="P216" s="82">
        <v>0</v>
      </c>
      <c r="Q216" s="82">
        <v>31.817223000000002</v>
      </c>
      <c r="R216" s="82">
        <v>2368.7800000000002</v>
      </c>
      <c r="S216" s="82">
        <v>31.817222999999998</v>
      </c>
      <c r="T216" s="82">
        <v>2368.7800000000002</v>
      </c>
      <c r="U216" s="54">
        <v>1.3431902920490716E-2</v>
      </c>
      <c r="V216" s="50">
        <v>61.8</v>
      </c>
      <c r="W216" s="59">
        <v>0.83009160048632624</v>
      </c>
      <c r="X216" s="59">
        <v>805.914175229443</v>
      </c>
      <c r="Y216" s="322">
        <v>49.805496029179572</v>
      </c>
    </row>
    <row r="217" spans="1:25" x14ac:dyDescent="0.2">
      <c r="A217" s="346"/>
      <c r="B217" s="230" t="s">
        <v>652</v>
      </c>
      <c r="C217" s="107" t="s">
        <v>653</v>
      </c>
      <c r="D217" s="43">
        <v>-1.7</v>
      </c>
      <c r="E217" s="108">
        <v>1.949E-2</v>
      </c>
      <c r="F217" s="109">
        <v>1.23</v>
      </c>
      <c r="G217" s="126">
        <v>610.70000000000005</v>
      </c>
      <c r="H217" s="117" t="s">
        <v>654</v>
      </c>
      <c r="I217" s="107" t="s">
        <v>25</v>
      </c>
      <c r="J217" s="118">
        <v>30</v>
      </c>
      <c r="K217" s="107">
        <v>2000</v>
      </c>
      <c r="L217" s="82">
        <v>25.85</v>
      </c>
      <c r="M217" s="82">
        <v>3.0975250000000001</v>
      </c>
      <c r="N217" s="82">
        <v>3.7830710000000001</v>
      </c>
      <c r="O217" s="82">
        <v>-0.190529</v>
      </c>
      <c r="P217" s="82">
        <v>9.5499310000000008</v>
      </c>
      <c r="Q217" s="82">
        <v>9.61</v>
      </c>
      <c r="R217" s="113">
        <v>1411.56</v>
      </c>
      <c r="S217" s="82">
        <v>19.159931</v>
      </c>
      <c r="T217" s="113">
        <v>1411.56</v>
      </c>
      <c r="U217" s="54">
        <v>1.3573585961631104E-2</v>
      </c>
      <c r="V217" s="50">
        <v>63.110999999999997</v>
      </c>
      <c r="W217" s="59">
        <v>0.85664258362450052</v>
      </c>
      <c r="X217" s="59">
        <v>814.41515769786622</v>
      </c>
      <c r="Y217" s="322">
        <v>51.398555017470031</v>
      </c>
    </row>
    <row r="218" spans="1:25" x14ac:dyDescent="0.2">
      <c r="A218" s="346"/>
      <c r="B218" s="230" t="s">
        <v>791</v>
      </c>
      <c r="C218" s="107" t="s">
        <v>792</v>
      </c>
      <c r="D218" s="43">
        <v>-2.2999999999999998</v>
      </c>
      <c r="E218" s="108">
        <v>2.0734499999999999E-2</v>
      </c>
      <c r="F218" s="109">
        <f>E218*V218</f>
        <v>1.5716751</v>
      </c>
      <c r="G218" s="126">
        <v>629.29999999999995</v>
      </c>
      <c r="H218" s="33" t="s">
        <v>802</v>
      </c>
      <c r="I218" s="14" t="s">
        <v>26</v>
      </c>
      <c r="J218" s="43">
        <v>23</v>
      </c>
      <c r="K218" s="13">
        <v>1983</v>
      </c>
      <c r="L218" s="82">
        <v>25</v>
      </c>
      <c r="M218" s="82">
        <v>2.4</v>
      </c>
      <c r="N218" s="82">
        <v>6.2</v>
      </c>
      <c r="O218" s="82">
        <v>0.2</v>
      </c>
      <c r="P218" s="82">
        <v>0</v>
      </c>
      <c r="Q218" s="82">
        <v>16.3</v>
      </c>
      <c r="R218" s="82">
        <v>1192.3</v>
      </c>
      <c r="S218" s="82">
        <v>16.3</v>
      </c>
      <c r="T218" s="82">
        <v>1192.3</v>
      </c>
      <c r="U218" s="54">
        <f>S218/T218</f>
        <v>1.3671055942296404E-2</v>
      </c>
      <c r="V218" s="50">
        <v>75.8</v>
      </c>
      <c r="W218" s="59">
        <f>U218*V218</f>
        <v>1.0362660404260673</v>
      </c>
      <c r="X218" s="59">
        <f>U218*60*1000</f>
        <v>820.26335653778426</v>
      </c>
      <c r="Y218" s="322">
        <f>X218*V218/1000</f>
        <v>62.175962425564045</v>
      </c>
    </row>
    <row r="219" spans="1:25" x14ac:dyDescent="0.2">
      <c r="A219" s="346"/>
      <c r="B219" s="230" t="s">
        <v>791</v>
      </c>
      <c r="C219" s="107" t="s">
        <v>792</v>
      </c>
      <c r="D219" s="43">
        <v>-2.2999999999999998</v>
      </c>
      <c r="E219" s="108">
        <v>2.0734499999999999E-2</v>
      </c>
      <c r="F219" s="109">
        <f>E219*V219</f>
        <v>1.5716751</v>
      </c>
      <c r="G219" s="126">
        <v>629.29999999999995</v>
      </c>
      <c r="H219" s="33" t="s">
        <v>803</v>
      </c>
      <c r="I219" s="14" t="s">
        <v>26</v>
      </c>
      <c r="J219" s="43">
        <v>8</v>
      </c>
      <c r="K219" s="13">
        <v>1975</v>
      </c>
      <c r="L219" s="82">
        <v>10.199999999999999</v>
      </c>
      <c r="M219" s="82">
        <v>1.1000000000000001</v>
      </c>
      <c r="N219" s="82">
        <v>1.3</v>
      </c>
      <c r="O219" s="82">
        <v>-0.4</v>
      </c>
      <c r="P219" s="82">
        <v>0</v>
      </c>
      <c r="Q219" s="82">
        <v>7.9</v>
      </c>
      <c r="R219" s="82">
        <v>574.4</v>
      </c>
      <c r="S219" s="82">
        <v>7.9</v>
      </c>
      <c r="T219" s="82">
        <v>574.4</v>
      </c>
      <c r="U219" s="54">
        <f>S219/T219</f>
        <v>1.3753481894150418E-2</v>
      </c>
      <c r="V219" s="50">
        <v>75.8</v>
      </c>
      <c r="W219" s="59">
        <f>U219*V219</f>
        <v>1.0425139275766018</v>
      </c>
      <c r="X219" s="59">
        <f>U219*60*1000</f>
        <v>825.20891364902502</v>
      </c>
      <c r="Y219" s="322">
        <f>X219*V219/1000</f>
        <v>62.550835654596092</v>
      </c>
    </row>
    <row r="220" spans="1:25" x14ac:dyDescent="0.2">
      <c r="A220" s="346"/>
      <c r="B220" s="230" t="s">
        <v>386</v>
      </c>
      <c r="C220" s="107" t="s">
        <v>387</v>
      </c>
      <c r="D220" s="107">
        <v>-2.2999999999999998</v>
      </c>
      <c r="E220" s="115">
        <v>1.983E-2</v>
      </c>
      <c r="F220" s="110">
        <v>1</v>
      </c>
      <c r="G220" s="222">
        <v>550.79999999999995</v>
      </c>
      <c r="H220" s="130" t="s">
        <v>98</v>
      </c>
      <c r="I220" s="129"/>
      <c r="J220" s="131">
        <v>46</v>
      </c>
      <c r="K220" s="129">
        <v>2001</v>
      </c>
      <c r="L220" s="132">
        <v>57.654000000000003</v>
      </c>
      <c r="M220" s="132">
        <v>6.4028280000000004</v>
      </c>
      <c r="N220" s="132">
        <v>7.2145669999999997</v>
      </c>
      <c r="O220" s="132">
        <v>0.32917099999999999</v>
      </c>
      <c r="P220" s="132">
        <v>0</v>
      </c>
      <c r="Q220" s="132">
        <v>43.707433999999999</v>
      </c>
      <c r="R220" s="132">
        <v>3175.32</v>
      </c>
      <c r="S220" s="132">
        <v>43.707433999999999</v>
      </c>
      <c r="T220" s="132">
        <v>3175.32</v>
      </c>
      <c r="U220" s="133">
        <v>1.3764733633145634E-2</v>
      </c>
      <c r="V220" s="134">
        <v>50.5</v>
      </c>
      <c r="W220" s="134">
        <v>0.69511904847385453</v>
      </c>
      <c r="X220" s="134">
        <v>825.88401798873815</v>
      </c>
      <c r="Y220" s="324">
        <v>41.70714290843128</v>
      </c>
    </row>
    <row r="221" spans="1:25" x14ac:dyDescent="0.2">
      <c r="A221" s="346"/>
      <c r="B221" s="230" t="s">
        <v>652</v>
      </c>
      <c r="C221" s="107" t="s">
        <v>653</v>
      </c>
      <c r="D221" s="43">
        <v>-1.7</v>
      </c>
      <c r="E221" s="108">
        <v>1.949E-2</v>
      </c>
      <c r="F221" s="109">
        <v>1.23</v>
      </c>
      <c r="G221" s="126">
        <v>610.70000000000005</v>
      </c>
      <c r="H221" s="117" t="s">
        <v>662</v>
      </c>
      <c r="I221" s="107" t="s">
        <v>24</v>
      </c>
      <c r="J221" s="118">
        <v>12</v>
      </c>
      <c r="K221" s="107">
        <v>1983</v>
      </c>
      <c r="L221" s="82">
        <v>10.59</v>
      </c>
      <c r="M221" s="82"/>
      <c r="N221" s="82"/>
      <c r="O221" s="82"/>
      <c r="P221" s="135"/>
      <c r="Q221" s="82">
        <v>10.59</v>
      </c>
      <c r="R221" s="113">
        <v>762.17</v>
      </c>
      <c r="S221" s="82">
        <v>10.59</v>
      </c>
      <c r="T221" s="113">
        <v>762.17</v>
      </c>
      <c r="U221" s="54">
        <v>1.3894537963971294E-2</v>
      </c>
      <c r="V221" s="50">
        <v>63.110999999999997</v>
      </c>
      <c r="W221" s="59">
        <v>0.87689818544419229</v>
      </c>
      <c r="X221" s="59">
        <v>833.67227783827752</v>
      </c>
      <c r="Y221" s="322">
        <v>52.613891126651531</v>
      </c>
    </row>
    <row r="222" spans="1:25" x14ac:dyDescent="0.2">
      <c r="A222" s="346"/>
      <c r="B222" s="230" t="s">
        <v>386</v>
      </c>
      <c r="C222" s="107" t="s">
        <v>387</v>
      </c>
      <c r="D222" s="107">
        <v>-2.2999999999999998</v>
      </c>
      <c r="E222" s="115">
        <v>1.983E-2</v>
      </c>
      <c r="F222" s="110">
        <v>1</v>
      </c>
      <c r="G222" s="222">
        <v>550.79999999999995</v>
      </c>
      <c r="H222" s="130" t="s">
        <v>99</v>
      </c>
      <c r="I222" s="129"/>
      <c r="J222" s="131">
        <v>49</v>
      </c>
      <c r="K222" s="129">
        <v>2007</v>
      </c>
      <c r="L222" s="132">
        <v>44.412999999999997</v>
      </c>
      <c r="M222" s="132">
        <v>6.6353850000000003</v>
      </c>
      <c r="N222" s="132">
        <v>2.4211279999999999</v>
      </c>
      <c r="O222" s="132">
        <v>0.14761299999999999</v>
      </c>
      <c r="P222" s="132">
        <v>6.3375950000000003</v>
      </c>
      <c r="Q222" s="132">
        <v>35.208708999999999</v>
      </c>
      <c r="R222" s="132">
        <v>2531.39</v>
      </c>
      <c r="S222" s="132">
        <v>35.208708999999999</v>
      </c>
      <c r="T222" s="132">
        <v>2531.39</v>
      </c>
      <c r="U222" s="133">
        <v>1.3908844152817228E-2</v>
      </c>
      <c r="V222" s="134">
        <v>50.5</v>
      </c>
      <c r="W222" s="134">
        <v>0.70239662971727002</v>
      </c>
      <c r="X222" s="134">
        <v>834.53064916903361</v>
      </c>
      <c r="Y222" s="324">
        <v>42.143797783036199</v>
      </c>
    </row>
    <row r="223" spans="1:25" x14ac:dyDescent="0.2">
      <c r="A223" s="346"/>
      <c r="B223" s="230" t="s">
        <v>180</v>
      </c>
      <c r="C223" s="107" t="s">
        <v>181</v>
      </c>
      <c r="D223" s="43">
        <v>-1.6</v>
      </c>
      <c r="E223" s="108">
        <v>1.9E-2</v>
      </c>
      <c r="F223" s="109">
        <v>1.1741999999999999</v>
      </c>
      <c r="G223" s="126">
        <v>607.6</v>
      </c>
      <c r="H223" s="33" t="s">
        <v>146</v>
      </c>
      <c r="I223" s="14"/>
      <c r="J223" s="43">
        <v>22</v>
      </c>
      <c r="K223" s="13">
        <v>2006</v>
      </c>
      <c r="L223" s="82">
        <v>27.86</v>
      </c>
      <c r="M223" s="82">
        <v>2.9834999999999998</v>
      </c>
      <c r="N223" s="82">
        <v>0.51502000000000003</v>
      </c>
      <c r="O223" s="82">
        <v>0</v>
      </c>
      <c r="P223" s="82">
        <v>0</v>
      </c>
      <c r="Q223" s="82">
        <v>24.361477000000001</v>
      </c>
      <c r="R223" s="82">
        <v>1697.77</v>
      </c>
      <c r="S223" s="82">
        <v>24.361477000000001</v>
      </c>
      <c r="T223" s="82">
        <v>1697.77</v>
      </c>
      <c r="U223" s="54">
        <v>1.4349103235420583E-2</v>
      </c>
      <c r="V223" s="50">
        <v>61.8</v>
      </c>
      <c r="W223" s="59">
        <v>0.886774579948992</v>
      </c>
      <c r="X223" s="59">
        <v>860.94619412523502</v>
      </c>
      <c r="Y223" s="322">
        <v>53.206474796939524</v>
      </c>
    </row>
    <row r="224" spans="1:25" x14ac:dyDescent="0.2">
      <c r="A224" s="346"/>
      <c r="B224" s="230" t="s">
        <v>609</v>
      </c>
      <c r="C224" s="107" t="s">
        <v>610</v>
      </c>
      <c r="D224" s="43">
        <v>-1.6</v>
      </c>
      <c r="E224" s="108">
        <v>1.7600000000000001E-2</v>
      </c>
      <c r="F224" s="109">
        <v>1.3569599999999999</v>
      </c>
      <c r="G224" s="126">
        <v>607.6</v>
      </c>
      <c r="H224" s="33" t="s">
        <v>620</v>
      </c>
      <c r="I224" s="14" t="s">
        <v>26</v>
      </c>
      <c r="J224" s="43">
        <v>20</v>
      </c>
      <c r="K224" s="13">
        <v>2011</v>
      </c>
      <c r="L224" s="82">
        <v>19.089000000000002</v>
      </c>
      <c r="M224" s="82">
        <v>2.754</v>
      </c>
      <c r="N224" s="82">
        <v>4.9000000000000002E-2</v>
      </c>
      <c r="O224" s="82">
        <v>0</v>
      </c>
      <c r="P224" s="82">
        <v>0</v>
      </c>
      <c r="Q224" s="82">
        <v>16.286000000000001</v>
      </c>
      <c r="R224" s="82">
        <v>1113.22</v>
      </c>
      <c r="S224" s="82">
        <v>16.286000000000001</v>
      </c>
      <c r="T224" s="82">
        <v>1113.22</v>
      </c>
      <c r="U224" s="54">
        <v>1.4629632956648283E-2</v>
      </c>
      <c r="V224" s="50">
        <v>77.099999999999994</v>
      </c>
      <c r="W224" s="59">
        <v>1.1279447009575825</v>
      </c>
      <c r="X224" s="59">
        <v>877.77797739889695</v>
      </c>
      <c r="Y224" s="322">
        <v>67.676682057454954</v>
      </c>
    </row>
    <row r="225" spans="1:25" x14ac:dyDescent="0.2">
      <c r="A225" s="346"/>
      <c r="B225" s="230" t="s">
        <v>386</v>
      </c>
      <c r="C225" s="107" t="s">
        <v>387</v>
      </c>
      <c r="D225" s="107">
        <v>-2.2999999999999998</v>
      </c>
      <c r="E225" s="115">
        <v>1.983E-2</v>
      </c>
      <c r="F225" s="110">
        <v>1</v>
      </c>
      <c r="G225" s="222">
        <v>550.79999999999995</v>
      </c>
      <c r="H225" s="130" t="s">
        <v>100</v>
      </c>
      <c r="I225" s="129"/>
      <c r="J225" s="131">
        <v>28</v>
      </c>
      <c r="K225" s="129">
        <v>2001</v>
      </c>
      <c r="L225" s="132">
        <v>43.88</v>
      </c>
      <c r="M225" s="132">
        <v>2.8893800000000001</v>
      </c>
      <c r="N225" s="132">
        <v>3.3204720000000001</v>
      </c>
      <c r="O225" s="132">
        <v>0</v>
      </c>
      <c r="P225" s="132">
        <v>0</v>
      </c>
      <c r="Q225" s="132">
        <v>36.020527999999999</v>
      </c>
      <c r="R225" s="132">
        <v>2440.5300000000002</v>
      </c>
      <c r="S225" s="132">
        <v>36.020527999999999</v>
      </c>
      <c r="T225" s="132">
        <v>2440.5300000000002</v>
      </c>
      <c r="U225" s="133">
        <v>1.4759305560677392E-2</v>
      </c>
      <c r="V225" s="134">
        <v>50.5</v>
      </c>
      <c r="W225" s="134">
        <v>0.74534493081420827</v>
      </c>
      <c r="X225" s="134">
        <v>885.55833364064347</v>
      </c>
      <c r="Y225" s="324">
        <v>44.7206958488525</v>
      </c>
    </row>
    <row r="226" spans="1:25" x14ac:dyDescent="0.2">
      <c r="A226" s="346"/>
      <c r="B226" s="230" t="s">
        <v>386</v>
      </c>
      <c r="C226" s="107" t="s">
        <v>387</v>
      </c>
      <c r="D226" s="107">
        <v>-2.2999999999999998</v>
      </c>
      <c r="E226" s="115">
        <v>1.983E-2</v>
      </c>
      <c r="F226" s="110">
        <v>1</v>
      </c>
      <c r="G226" s="222">
        <v>550.79999999999995</v>
      </c>
      <c r="H226" s="130" t="s">
        <v>101</v>
      </c>
      <c r="I226" s="129"/>
      <c r="J226" s="131">
        <v>34</v>
      </c>
      <c r="K226" s="129">
        <v>2003</v>
      </c>
      <c r="L226" s="132">
        <v>45.994</v>
      </c>
      <c r="M226" s="132">
        <v>5.7328979999999996</v>
      </c>
      <c r="N226" s="132">
        <v>4.8914270000000002</v>
      </c>
      <c r="O226" s="132">
        <v>0.28510200000000002</v>
      </c>
      <c r="P226" s="132">
        <v>0</v>
      </c>
      <c r="Q226" s="132">
        <v>35.084569999999999</v>
      </c>
      <c r="R226" s="132">
        <v>2349.59</v>
      </c>
      <c r="S226" s="132">
        <v>35.084569999999999</v>
      </c>
      <c r="T226" s="132">
        <v>2349.59</v>
      </c>
      <c r="U226" s="133">
        <v>1.4932209449308176E-2</v>
      </c>
      <c r="V226" s="134">
        <v>50.5</v>
      </c>
      <c r="W226" s="134">
        <v>0.75407657719006282</v>
      </c>
      <c r="X226" s="134">
        <v>895.9325669584905</v>
      </c>
      <c r="Y226" s="324">
        <v>45.244594631403771</v>
      </c>
    </row>
    <row r="227" spans="1:25" x14ac:dyDescent="0.2">
      <c r="A227" s="346"/>
      <c r="B227" s="230" t="s">
        <v>386</v>
      </c>
      <c r="C227" s="107" t="s">
        <v>387</v>
      </c>
      <c r="D227" s="107">
        <v>-2.2999999999999998</v>
      </c>
      <c r="E227" s="115">
        <v>1.983E-2</v>
      </c>
      <c r="F227" s="110">
        <v>1</v>
      </c>
      <c r="G227" s="222">
        <v>550.79999999999995</v>
      </c>
      <c r="H227" s="136" t="s">
        <v>102</v>
      </c>
      <c r="I227" s="137"/>
      <c r="J227" s="131">
        <v>46</v>
      </c>
      <c r="K227" s="129">
        <v>2007</v>
      </c>
      <c r="L227" s="132">
        <v>54.116999999999997</v>
      </c>
      <c r="M227" s="132">
        <v>9.8384180000000008</v>
      </c>
      <c r="N227" s="132">
        <v>0.718109</v>
      </c>
      <c r="O227" s="132">
        <v>0.36158400000000002</v>
      </c>
      <c r="P227" s="132">
        <v>7.7757969999999998</v>
      </c>
      <c r="Q227" s="132">
        <v>43.198714999999993</v>
      </c>
      <c r="R227" s="132">
        <v>2821.98</v>
      </c>
      <c r="S227" s="132">
        <v>43.198714999999993</v>
      </c>
      <c r="T227" s="132">
        <v>2821.98</v>
      </c>
      <c r="U227" s="133">
        <v>1.5307945130723815E-2</v>
      </c>
      <c r="V227" s="134">
        <v>50.5</v>
      </c>
      <c r="W227" s="134">
        <v>0.77305122910155266</v>
      </c>
      <c r="X227" s="134">
        <v>918.47670784342893</v>
      </c>
      <c r="Y227" s="324">
        <v>46.38307374609316</v>
      </c>
    </row>
    <row r="228" spans="1:25" x14ac:dyDescent="0.2">
      <c r="A228" s="346"/>
      <c r="B228" s="230" t="s">
        <v>722</v>
      </c>
      <c r="C228" s="107" t="s">
        <v>723</v>
      </c>
      <c r="D228" s="43">
        <v>-1.1000000000000001</v>
      </c>
      <c r="E228" s="108">
        <v>1.8237E-2</v>
      </c>
      <c r="F228" s="109">
        <v>1.2</v>
      </c>
      <c r="G228" s="126">
        <v>592.1</v>
      </c>
      <c r="H228" s="33" t="s">
        <v>731</v>
      </c>
      <c r="I228" s="14" t="s">
        <v>725</v>
      </c>
      <c r="J228" s="43">
        <v>24</v>
      </c>
      <c r="K228" s="13">
        <v>2011</v>
      </c>
      <c r="L228" s="82">
        <v>20.353999999999999</v>
      </c>
      <c r="M228" s="82">
        <v>1.6319999999999999</v>
      </c>
      <c r="N228" s="82">
        <v>1.1419999999999999</v>
      </c>
      <c r="O228" s="82">
        <v>0</v>
      </c>
      <c r="P228" s="82">
        <v>1.9630000000000001</v>
      </c>
      <c r="Q228" s="82">
        <v>15.617000000000001</v>
      </c>
      <c r="R228" s="82">
        <v>1123.75</v>
      </c>
      <c r="S228" s="82">
        <v>17.579999999999998</v>
      </c>
      <c r="T228" s="82">
        <v>1123.75</v>
      </c>
      <c r="U228" s="54">
        <v>1.5644048943270299E-2</v>
      </c>
      <c r="V228" s="50">
        <v>65.509</v>
      </c>
      <c r="W228" s="59">
        <v>1.024826002224694</v>
      </c>
      <c r="X228" s="59">
        <v>938.64293659621796</v>
      </c>
      <c r="Y228" s="322">
        <v>61.489560133481646</v>
      </c>
    </row>
    <row r="229" spans="1:25" x14ac:dyDescent="0.2">
      <c r="A229" s="346"/>
      <c r="B229" s="230" t="s">
        <v>386</v>
      </c>
      <c r="C229" s="107" t="s">
        <v>387</v>
      </c>
      <c r="D229" s="107">
        <v>-2.2999999999999998</v>
      </c>
      <c r="E229" s="115">
        <v>1.983E-2</v>
      </c>
      <c r="F229" s="110">
        <v>1</v>
      </c>
      <c r="G229" s="222">
        <v>550.79999999999995</v>
      </c>
      <c r="H229" s="136" t="s">
        <v>103</v>
      </c>
      <c r="I229" s="137"/>
      <c r="J229" s="131">
        <v>16</v>
      </c>
      <c r="K229" s="129">
        <v>2005</v>
      </c>
      <c r="L229" s="132">
        <v>20.343</v>
      </c>
      <c r="M229" s="132">
        <v>2.6261860000000001</v>
      </c>
      <c r="N229" s="132">
        <v>0</v>
      </c>
      <c r="O229" s="132">
        <v>-0.33118700000000001</v>
      </c>
      <c r="P229" s="132">
        <v>0</v>
      </c>
      <c r="Q229" s="132">
        <v>18.047998</v>
      </c>
      <c r="R229" s="132">
        <v>1150.31</v>
      </c>
      <c r="S229" s="132">
        <v>18.047998</v>
      </c>
      <c r="T229" s="132">
        <v>1150.31</v>
      </c>
      <c r="U229" s="133">
        <v>1.5689681911832464E-2</v>
      </c>
      <c r="V229" s="134">
        <v>50.5</v>
      </c>
      <c r="W229" s="134">
        <v>0.79232893654753944</v>
      </c>
      <c r="X229" s="134">
        <v>941.38091470994789</v>
      </c>
      <c r="Y229" s="324">
        <v>47.539736192852367</v>
      </c>
    </row>
    <row r="230" spans="1:25" x14ac:dyDescent="0.2">
      <c r="A230" s="346"/>
      <c r="B230" s="230" t="s">
        <v>386</v>
      </c>
      <c r="C230" s="107" t="s">
        <v>387</v>
      </c>
      <c r="D230" s="107">
        <v>-2.2999999999999998</v>
      </c>
      <c r="E230" s="115">
        <v>1.983E-2</v>
      </c>
      <c r="F230" s="110">
        <v>1</v>
      </c>
      <c r="G230" s="222">
        <v>550.79999999999995</v>
      </c>
      <c r="H230" s="136" t="s">
        <v>104</v>
      </c>
      <c r="I230" s="137"/>
      <c r="J230" s="131">
        <v>50</v>
      </c>
      <c r="K230" s="129">
        <v>2006</v>
      </c>
      <c r="L230" s="132">
        <v>49.113</v>
      </c>
      <c r="M230" s="132">
        <v>7.761971</v>
      </c>
      <c r="N230" s="132">
        <v>0</v>
      </c>
      <c r="O230" s="132">
        <v>0.39802500000000002</v>
      </c>
      <c r="P230" s="132">
        <v>0</v>
      </c>
      <c r="Q230" s="132">
        <v>40.953000000000003</v>
      </c>
      <c r="R230" s="132">
        <v>2532.42</v>
      </c>
      <c r="S230" s="132">
        <v>40.953000000000003</v>
      </c>
      <c r="T230" s="132">
        <v>2532.42</v>
      </c>
      <c r="U230" s="133">
        <v>1.6171488141777431E-2</v>
      </c>
      <c r="V230" s="134">
        <v>50.5</v>
      </c>
      <c r="W230" s="134">
        <v>0.81666015115976032</v>
      </c>
      <c r="X230" s="134">
        <v>970.2892885066459</v>
      </c>
      <c r="Y230" s="324">
        <v>48.999609069585617</v>
      </c>
    </row>
    <row r="231" spans="1:25" x14ac:dyDescent="0.2">
      <c r="A231" s="346"/>
      <c r="B231" s="230" t="s">
        <v>386</v>
      </c>
      <c r="C231" s="107" t="s">
        <v>387</v>
      </c>
      <c r="D231" s="107">
        <v>-2.2999999999999998</v>
      </c>
      <c r="E231" s="115">
        <v>1.983E-2</v>
      </c>
      <c r="F231" s="110">
        <v>1</v>
      </c>
      <c r="G231" s="222">
        <v>550.79999999999995</v>
      </c>
      <c r="H231" s="136" t="s">
        <v>105</v>
      </c>
      <c r="I231" s="137"/>
      <c r="J231" s="131">
        <v>72</v>
      </c>
      <c r="K231" s="129">
        <v>1985</v>
      </c>
      <c r="L231" s="132">
        <v>101.89400000000001</v>
      </c>
      <c r="M231" s="132">
        <v>11.268879</v>
      </c>
      <c r="N231" s="132">
        <v>18.381262</v>
      </c>
      <c r="O231" s="132">
        <v>0.61411199999999999</v>
      </c>
      <c r="P231" s="132">
        <v>12.893350999999999</v>
      </c>
      <c r="Q231" s="132">
        <v>71.629342000000008</v>
      </c>
      <c r="R231" s="132">
        <v>4428.07</v>
      </c>
      <c r="S231" s="132">
        <v>71.629342000000008</v>
      </c>
      <c r="T231" s="132">
        <v>4428.07</v>
      </c>
      <c r="U231" s="133">
        <v>1.617619911157683E-2</v>
      </c>
      <c r="V231" s="134">
        <v>50.5</v>
      </c>
      <c r="W231" s="134">
        <v>0.81689805513462987</v>
      </c>
      <c r="X231" s="134">
        <v>970.57194669460978</v>
      </c>
      <c r="Y231" s="324">
        <v>49.013883308077794</v>
      </c>
    </row>
    <row r="232" spans="1:25" x14ac:dyDescent="0.2">
      <c r="A232" s="346"/>
      <c r="B232" s="230" t="s">
        <v>386</v>
      </c>
      <c r="C232" s="107" t="s">
        <v>387</v>
      </c>
      <c r="D232" s="107">
        <v>-2.2999999999999998</v>
      </c>
      <c r="E232" s="115">
        <v>1.983E-2</v>
      </c>
      <c r="F232" s="110">
        <v>1</v>
      </c>
      <c r="G232" s="222">
        <v>550.79999999999995</v>
      </c>
      <c r="H232" s="136" t="s">
        <v>106</v>
      </c>
      <c r="I232" s="137"/>
      <c r="J232" s="131">
        <v>37</v>
      </c>
      <c r="K232" s="129">
        <v>1985</v>
      </c>
      <c r="L232" s="132">
        <v>51.234999999999999</v>
      </c>
      <c r="M232" s="132">
        <v>4.9724339999999998</v>
      </c>
      <c r="N232" s="132">
        <v>9.8191260000000007</v>
      </c>
      <c r="O232" s="132">
        <v>0.22956499999999999</v>
      </c>
      <c r="P232" s="132">
        <v>6.5184980000000001</v>
      </c>
      <c r="Q232" s="132">
        <v>36.213706999999999</v>
      </c>
      <c r="R232" s="132">
        <v>2212.4</v>
      </c>
      <c r="S232" s="132">
        <v>36.213706999999999</v>
      </c>
      <c r="T232" s="132">
        <v>2212.4</v>
      </c>
      <c r="U232" s="133">
        <v>1.6368516995118421E-2</v>
      </c>
      <c r="V232" s="134">
        <v>50.5</v>
      </c>
      <c r="W232" s="134">
        <v>0.82661010825348025</v>
      </c>
      <c r="X232" s="134">
        <v>982.11101970710524</v>
      </c>
      <c r="Y232" s="324">
        <v>49.59660649520881</v>
      </c>
    </row>
    <row r="233" spans="1:25" x14ac:dyDescent="0.2">
      <c r="A233" s="346"/>
      <c r="B233" s="230" t="s">
        <v>386</v>
      </c>
      <c r="C233" s="107" t="s">
        <v>387</v>
      </c>
      <c r="D233" s="107">
        <v>-2.2999999999999998</v>
      </c>
      <c r="E233" s="115">
        <v>1.983E-2</v>
      </c>
      <c r="F233" s="110">
        <v>1</v>
      </c>
      <c r="G233" s="222">
        <v>550.79999999999995</v>
      </c>
      <c r="H233" s="136" t="s">
        <v>107</v>
      </c>
      <c r="I233" s="137"/>
      <c r="J233" s="131">
        <v>20</v>
      </c>
      <c r="K233" s="129">
        <v>1982</v>
      </c>
      <c r="L233" s="132">
        <v>25.34</v>
      </c>
      <c r="M233" s="132">
        <v>2.3383539999999998</v>
      </c>
      <c r="N233" s="132">
        <v>4.7264460000000001</v>
      </c>
      <c r="O233" s="132">
        <v>-9.4352000000000005E-2</v>
      </c>
      <c r="P233" s="132">
        <v>3.3065259999999999</v>
      </c>
      <c r="Q233" s="132">
        <v>18.369537000000001</v>
      </c>
      <c r="R233" s="132">
        <v>1071.97</v>
      </c>
      <c r="S233" s="132">
        <v>18.369537000000001</v>
      </c>
      <c r="T233" s="132">
        <v>1071.97</v>
      </c>
      <c r="U233" s="133">
        <v>1.7136241685868074E-2</v>
      </c>
      <c r="V233" s="134">
        <v>50.5</v>
      </c>
      <c r="W233" s="134">
        <v>0.86538020513633773</v>
      </c>
      <c r="X233" s="134">
        <v>1028.1745011520845</v>
      </c>
      <c r="Y233" s="324">
        <v>51.922812308180269</v>
      </c>
    </row>
    <row r="234" spans="1:25" ht="13.5" thickBot="1" x14ac:dyDescent="0.25">
      <c r="A234" s="347"/>
      <c r="B234" s="325" t="s">
        <v>224</v>
      </c>
      <c r="C234" s="326" t="s">
        <v>228</v>
      </c>
      <c r="D234" s="327">
        <v>-1.5</v>
      </c>
      <c r="E234" s="328">
        <v>1.6490000000000001E-2</v>
      </c>
      <c r="F234" s="329">
        <f>E234*V234</f>
        <v>0.94487699999999997</v>
      </c>
      <c r="G234" s="330">
        <v>604.5</v>
      </c>
      <c r="H234" s="331" t="s">
        <v>237</v>
      </c>
      <c r="I234" s="332" t="s">
        <v>24</v>
      </c>
      <c r="J234" s="333">
        <v>4</v>
      </c>
      <c r="K234" s="334" t="s">
        <v>95</v>
      </c>
      <c r="L234" s="335">
        <v>3.75</v>
      </c>
      <c r="M234" s="335">
        <v>0.43</v>
      </c>
      <c r="N234" s="335"/>
      <c r="O234" s="335">
        <v>-7.0000000000000007E-2</v>
      </c>
      <c r="P234" s="335">
        <v>0.61019999999999996</v>
      </c>
      <c r="Q234" s="335">
        <v>2.7798000000000003</v>
      </c>
      <c r="R234" s="336">
        <v>193.25</v>
      </c>
      <c r="S234" s="335">
        <v>3.39</v>
      </c>
      <c r="T234" s="336">
        <v>193.25</v>
      </c>
      <c r="U234" s="337">
        <f>S234/T234</f>
        <v>1.7542043984476067E-2</v>
      </c>
      <c r="V234" s="329">
        <v>57.3</v>
      </c>
      <c r="W234" s="338">
        <f>U234*V234</f>
        <v>1.0051591203104786</v>
      </c>
      <c r="X234" s="339">
        <f>U234*60*1000</f>
        <v>1052.5226390685641</v>
      </c>
      <c r="Y234" s="340">
        <f>X234*V234/1000</f>
        <v>60.309547218628722</v>
      </c>
    </row>
    <row r="235" spans="1:25" x14ac:dyDescent="0.2">
      <c r="A235" s="348" t="s">
        <v>1056</v>
      </c>
      <c r="B235" s="278" t="s">
        <v>607</v>
      </c>
      <c r="C235" s="279" t="s">
        <v>608</v>
      </c>
      <c r="D235" s="279">
        <v>-1.9</v>
      </c>
      <c r="E235" s="280">
        <v>1.3316379727550712E-2</v>
      </c>
      <c r="F235" s="281">
        <v>0.88540608808484678</v>
      </c>
      <c r="G235" s="282">
        <v>616.9</v>
      </c>
      <c r="H235" s="284" t="s">
        <v>553</v>
      </c>
      <c r="I235" s="285" t="s">
        <v>24</v>
      </c>
      <c r="J235" s="286">
        <v>45</v>
      </c>
      <c r="K235" s="283">
        <v>1983</v>
      </c>
      <c r="L235" s="287">
        <v>25.009941000000001</v>
      </c>
      <c r="M235" s="287">
        <v>3.0185879999999998</v>
      </c>
      <c r="N235" s="287">
        <v>8.4924900000000001</v>
      </c>
      <c r="O235" s="287"/>
      <c r="P235" s="287"/>
      <c r="Q235" s="287">
        <v>13.498858999999999</v>
      </c>
      <c r="R235" s="287">
        <v>2327.85</v>
      </c>
      <c r="S235" s="287">
        <v>13.06</v>
      </c>
      <c r="T235" s="287">
        <v>2288.54</v>
      </c>
      <c r="U235" s="288">
        <v>5.7066950981848694E-3</v>
      </c>
      <c r="V235" s="289">
        <v>66.489999999999995</v>
      </c>
      <c r="W235" s="290">
        <v>0.37943815707831197</v>
      </c>
      <c r="X235" s="290">
        <v>342.40170589109215</v>
      </c>
      <c r="Y235" s="291">
        <v>22.766289424698716</v>
      </c>
    </row>
    <row r="236" spans="1:25" x14ac:dyDescent="0.2">
      <c r="A236" s="349"/>
      <c r="B236" s="231" t="s">
        <v>722</v>
      </c>
      <c r="C236" s="138" t="s">
        <v>723</v>
      </c>
      <c r="D236" s="44">
        <v>-1.1000000000000001</v>
      </c>
      <c r="E236" s="141">
        <v>1.8237E-2</v>
      </c>
      <c r="F236" s="142">
        <v>1.2</v>
      </c>
      <c r="G236" s="155">
        <v>592.1</v>
      </c>
      <c r="H236" s="34" t="s">
        <v>732</v>
      </c>
      <c r="I236" s="12" t="s">
        <v>26</v>
      </c>
      <c r="J236" s="44">
        <v>36</v>
      </c>
      <c r="K236" s="11">
        <v>1968</v>
      </c>
      <c r="L236" s="83">
        <v>19.8</v>
      </c>
      <c r="M236" s="83">
        <v>2.0219999999999998</v>
      </c>
      <c r="N236" s="83">
        <v>9.2609999999999992</v>
      </c>
      <c r="O236" s="83">
        <v>-0.33900000000000002</v>
      </c>
      <c r="P236" s="83">
        <v>1.5940000000000001</v>
      </c>
      <c r="Q236" s="83">
        <v>7.2619999999999996</v>
      </c>
      <c r="R236" s="83">
        <v>1531.52</v>
      </c>
      <c r="S236" s="83">
        <v>8.8559999999999999</v>
      </c>
      <c r="T236" s="83">
        <v>1531.52</v>
      </c>
      <c r="U236" s="55">
        <v>5.782490597576264E-3</v>
      </c>
      <c r="V236" s="51">
        <v>65.509</v>
      </c>
      <c r="W236" s="60">
        <v>0.37880517655662349</v>
      </c>
      <c r="X236" s="60">
        <v>346.94943585457582</v>
      </c>
      <c r="Y236" s="292">
        <v>22.728310593397406</v>
      </c>
    </row>
    <row r="237" spans="1:25" x14ac:dyDescent="0.2">
      <c r="A237" s="349"/>
      <c r="B237" s="231" t="s">
        <v>607</v>
      </c>
      <c r="C237" s="138" t="s">
        <v>608</v>
      </c>
      <c r="D237" s="138">
        <v>-1.9</v>
      </c>
      <c r="E237" s="139">
        <v>1.3316379727550712E-2</v>
      </c>
      <c r="F237" s="140">
        <v>0.88540608808484678</v>
      </c>
      <c r="G237" s="168">
        <v>616.9</v>
      </c>
      <c r="H237" s="34" t="s">
        <v>554</v>
      </c>
      <c r="I237" s="12" t="s">
        <v>24</v>
      </c>
      <c r="J237" s="44">
        <v>40</v>
      </c>
      <c r="K237" s="11">
        <v>1988</v>
      </c>
      <c r="L237" s="83">
        <v>26.136937</v>
      </c>
      <c r="M237" s="83">
        <v>3.378342</v>
      </c>
      <c r="N237" s="83">
        <v>8.0053599999999996</v>
      </c>
      <c r="O237" s="83"/>
      <c r="P237" s="83"/>
      <c r="Q237" s="83">
        <v>14.753235999999999</v>
      </c>
      <c r="R237" s="83">
        <v>2295.0100000000002</v>
      </c>
      <c r="S237" s="83">
        <v>14.753235999999999</v>
      </c>
      <c r="T237" s="83">
        <v>2295.0100000000002</v>
      </c>
      <c r="U237" s="55">
        <v>6.4283972618855685E-3</v>
      </c>
      <c r="V237" s="51">
        <v>66.489999999999995</v>
      </c>
      <c r="W237" s="60">
        <v>0.4274241339427714</v>
      </c>
      <c r="X237" s="60">
        <v>385.70383571313408</v>
      </c>
      <c r="Y237" s="292">
        <v>25.645448036566282</v>
      </c>
    </row>
    <row r="238" spans="1:25" x14ac:dyDescent="0.2">
      <c r="A238" s="349"/>
      <c r="B238" s="231" t="s">
        <v>607</v>
      </c>
      <c r="C238" s="138" t="s">
        <v>608</v>
      </c>
      <c r="D238" s="138">
        <v>-1.9</v>
      </c>
      <c r="E238" s="139">
        <v>1.3316379727550712E-2</v>
      </c>
      <c r="F238" s="140">
        <v>0.88540608808484678</v>
      </c>
      <c r="G238" s="168">
        <v>616.9</v>
      </c>
      <c r="H238" s="34" t="s">
        <v>555</v>
      </c>
      <c r="I238" s="12" t="s">
        <v>24</v>
      </c>
      <c r="J238" s="44">
        <v>30</v>
      </c>
      <c r="K238" s="11">
        <v>1985</v>
      </c>
      <c r="L238" s="83">
        <v>18.530985000000001</v>
      </c>
      <c r="M238" s="83">
        <v>2.2624620000000002</v>
      </c>
      <c r="N238" s="83">
        <v>5.7747120000000001</v>
      </c>
      <c r="O238" s="83"/>
      <c r="P238" s="83"/>
      <c r="Q238" s="83">
        <v>10.493805999999999</v>
      </c>
      <c r="R238" s="83">
        <v>1499.85</v>
      </c>
      <c r="S238" s="83">
        <v>10.493805999999999</v>
      </c>
      <c r="T238" s="83">
        <v>1499.85</v>
      </c>
      <c r="U238" s="55">
        <v>6.9965703236990369E-3</v>
      </c>
      <c r="V238" s="51">
        <v>66.489999999999995</v>
      </c>
      <c r="W238" s="60">
        <v>0.46520196082274895</v>
      </c>
      <c r="X238" s="60">
        <v>419.79421942194222</v>
      </c>
      <c r="Y238" s="292">
        <v>27.912117649364937</v>
      </c>
    </row>
    <row r="239" spans="1:25" x14ac:dyDescent="0.2">
      <c r="A239" s="349"/>
      <c r="B239" s="231" t="s">
        <v>607</v>
      </c>
      <c r="C239" s="138" t="s">
        <v>608</v>
      </c>
      <c r="D239" s="138">
        <v>-1.9</v>
      </c>
      <c r="E239" s="139">
        <v>1.3316379727550712E-2</v>
      </c>
      <c r="F239" s="140">
        <v>0.88540608808484678</v>
      </c>
      <c r="G239" s="168">
        <v>616.9</v>
      </c>
      <c r="H239" s="34" t="s">
        <v>556</v>
      </c>
      <c r="I239" s="12" t="s">
        <v>24</v>
      </c>
      <c r="J239" s="44">
        <v>45</v>
      </c>
      <c r="K239" s="11">
        <v>1990</v>
      </c>
      <c r="L239" s="83">
        <v>27.861954999999998</v>
      </c>
      <c r="M239" s="83">
        <v>2.996505</v>
      </c>
      <c r="N239" s="83">
        <v>8.58582</v>
      </c>
      <c r="O239" s="83"/>
      <c r="P239" s="83"/>
      <c r="Q239" s="83">
        <v>16.279626</v>
      </c>
      <c r="R239" s="83">
        <v>2326.7600000000002</v>
      </c>
      <c r="S239" s="83">
        <v>16.279626</v>
      </c>
      <c r="T239" s="83">
        <v>2326.7600000000002</v>
      </c>
      <c r="U239" s="55">
        <v>6.9966932558579303E-3</v>
      </c>
      <c r="V239" s="51">
        <v>66.489999999999995</v>
      </c>
      <c r="W239" s="60">
        <v>0.46521013458199373</v>
      </c>
      <c r="X239" s="60">
        <v>419.80159535147584</v>
      </c>
      <c r="Y239" s="292">
        <v>27.912608074919625</v>
      </c>
    </row>
    <row r="240" spans="1:25" x14ac:dyDescent="0.2">
      <c r="A240" s="349"/>
      <c r="B240" s="231" t="s">
        <v>607</v>
      </c>
      <c r="C240" s="138" t="s">
        <v>608</v>
      </c>
      <c r="D240" s="138">
        <v>-1.9</v>
      </c>
      <c r="E240" s="139">
        <v>1.3316379727550712E-2</v>
      </c>
      <c r="F240" s="140">
        <v>0.88540608808484678</v>
      </c>
      <c r="G240" s="168">
        <v>616.9</v>
      </c>
      <c r="H240" s="34" t="s">
        <v>557</v>
      </c>
      <c r="I240" s="12" t="s">
        <v>24</v>
      </c>
      <c r="J240" s="44">
        <v>45</v>
      </c>
      <c r="K240" s="11">
        <v>1984</v>
      </c>
      <c r="L240" s="83">
        <v>30.332913000000001</v>
      </c>
      <c r="M240" s="83">
        <v>3.6684299999999999</v>
      </c>
      <c r="N240" s="83">
        <v>8.7400800000000007</v>
      </c>
      <c r="O240" s="83"/>
      <c r="P240" s="83"/>
      <c r="Q240" s="83">
        <v>17.924403000000002</v>
      </c>
      <c r="R240" s="83">
        <v>2326.17</v>
      </c>
      <c r="S240" s="83">
        <v>15.51</v>
      </c>
      <c r="T240" s="83">
        <v>2124.16</v>
      </c>
      <c r="U240" s="55">
        <v>7.3017098523651706E-3</v>
      </c>
      <c r="V240" s="51">
        <v>66.489999999999995</v>
      </c>
      <c r="W240" s="60">
        <v>0.48549068808376017</v>
      </c>
      <c r="X240" s="60">
        <v>438.10259114191024</v>
      </c>
      <c r="Y240" s="292">
        <v>29.12944128502561</v>
      </c>
    </row>
    <row r="241" spans="1:25" x14ac:dyDescent="0.2">
      <c r="A241" s="349"/>
      <c r="B241" s="231" t="s">
        <v>607</v>
      </c>
      <c r="C241" s="138" t="s">
        <v>608</v>
      </c>
      <c r="D241" s="138">
        <v>-1.9</v>
      </c>
      <c r="E241" s="139">
        <v>1.3316379727550712E-2</v>
      </c>
      <c r="F241" s="140">
        <v>0.88540608808484678</v>
      </c>
      <c r="G241" s="168">
        <v>616.9</v>
      </c>
      <c r="H241" s="34" t="s">
        <v>558</v>
      </c>
      <c r="I241" s="12" t="s">
        <v>24</v>
      </c>
      <c r="J241" s="44">
        <v>45</v>
      </c>
      <c r="K241" s="11">
        <v>1991</v>
      </c>
      <c r="L241" s="83">
        <v>28.959945999999999</v>
      </c>
      <c r="M241" s="83">
        <v>3.6339540000000001</v>
      </c>
      <c r="N241" s="83">
        <v>8.1697500000000005</v>
      </c>
      <c r="O241" s="83"/>
      <c r="P241" s="83"/>
      <c r="Q241" s="83">
        <v>17.156244999999998</v>
      </c>
      <c r="R241" s="83">
        <v>2331.48</v>
      </c>
      <c r="S241" s="83">
        <v>17.156244999999998</v>
      </c>
      <c r="T241" s="83">
        <v>2331.48</v>
      </c>
      <c r="U241" s="55">
        <v>7.3585211968363439E-3</v>
      </c>
      <c r="V241" s="51">
        <v>66.489999999999995</v>
      </c>
      <c r="W241" s="60">
        <v>0.48926807437764847</v>
      </c>
      <c r="X241" s="60">
        <v>441.51127181018063</v>
      </c>
      <c r="Y241" s="292">
        <v>29.356084462658909</v>
      </c>
    </row>
    <row r="242" spans="1:25" x14ac:dyDescent="0.2">
      <c r="A242" s="349"/>
      <c r="B242" s="231" t="s">
        <v>180</v>
      </c>
      <c r="C242" s="138" t="s">
        <v>181</v>
      </c>
      <c r="D242" s="44">
        <v>-1.6</v>
      </c>
      <c r="E242" s="141">
        <v>1.9E-2</v>
      </c>
      <c r="F242" s="142">
        <v>1.1741999999999999</v>
      </c>
      <c r="G242" s="155">
        <v>607.6</v>
      </c>
      <c r="H242" s="34" t="s">
        <v>156</v>
      </c>
      <c r="I242" s="12"/>
      <c r="J242" s="44">
        <v>38</v>
      </c>
      <c r="K242" s="11">
        <v>1990</v>
      </c>
      <c r="L242" s="83">
        <v>31.55</v>
      </c>
      <c r="M242" s="83">
        <v>5.798559</v>
      </c>
      <c r="N242" s="83">
        <v>10.732003000000001</v>
      </c>
      <c r="O242" s="83">
        <v>-0.80055799999999999</v>
      </c>
      <c r="P242" s="83">
        <v>0</v>
      </c>
      <c r="Q242" s="83">
        <v>15.82</v>
      </c>
      <c r="R242" s="83">
        <v>2118.5700000000002</v>
      </c>
      <c r="S242" s="83">
        <v>15.82</v>
      </c>
      <c r="T242" s="83">
        <v>2118.5700000000002</v>
      </c>
      <c r="U242" s="55">
        <v>7.4673010568449471E-3</v>
      </c>
      <c r="V242" s="51">
        <v>61.8</v>
      </c>
      <c r="W242" s="60">
        <v>0.46147920531301773</v>
      </c>
      <c r="X242" s="60">
        <v>448.03806341069685</v>
      </c>
      <c r="Y242" s="292">
        <v>27.688752318781066</v>
      </c>
    </row>
    <row r="243" spans="1:25" x14ac:dyDescent="0.2">
      <c r="A243" s="349"/>
      <c r="B243" s="231" t="s">
        <v>609</v>
      </c>
      <c r="C243" s="138" t="s">
        <v>610</v>
      </c>
      <c r="D243" s="44">
        <v>-1.6</v>
      </c>
      <c r="E243" s="141">
        <v>1.7600000000000001E-2</v>
      </c>
      <c r="F243" s="142">
        <v>1.3569599999999999</v>
      </c>
      <c r="G243" s="155">
        <v>607.6</v>
      </c>
      <c r="H243" s="34" t="s">
        <v>621</v>
      </c>
      <c r="I243" s="12" t="s">
        <v>26</v>
      </c>
      <c r="J243" s="44">
        <v>18</v>
      </c>
      <c r="K243" s="11" t="s">
        <v>95</v>
      </c>
      <c r="L243" s="83">
        <v>13.030430000000001</v>
      </c>
      <c r="M243" s="83">
        <v>1.1519999999999999</v>
      </c>
      <c r="N243" s="83">
        <v>3.8780000000000001</v>
      </c>
      <c r="O243" s="83">
        <v>0.48043000000000002</v>
      </c>
      <c r="P243" s="83">
        <v>0</v>
      </c>
      <c r="Q243" s="83">
        <v>7.52</v>
      </c>
      <c r="R243" s="83">
        <v>967.9</v>
      </c>
      <c r="S243" s="83">
        <v>7.52</v>
      </c>
      <c r="T243" s="83">
        <v>967.9</v>
      </c>
      <c r="U243" s="55">
        <v>7.7693976650480417E-3</v>
      </c>
      <c r="V243" s="51">
        <v>77.099999999999994</v>
      </c>
      <c r="W243" s="60">
        <v>0.59902055997520398</v>
      </c>
      <c r="X243" s="60">
        <v>466.16385990288251</v>
      </c>
      <c r="Y243" s="292">
        <v>35.941233598512241</v>
      </c>
    </row>
    <row r="244" spans="1:25" x14ac:dyDescent="0.2">
      <c r="A244" s="349"/>
      <c r="B244" s="231" t="s">
        <v>316</v>
      </c>
      <c r="C244" s="138" t="s">
        <v>317</v>
      </c>
      <c r="D244" s="138">
        <v>-0.55000000000000004</v>
      </c>
      <c r="E244" s="141">
        <v>1.7000000000000001E-2</v>
      </c>
      <c r="F244" s="142">
        <v>0.96</v>
      </c>
      <c r="G244" s="168">
        <v>575.04999999999995</v>
      </c>
      <c r="H244" s="34" t="s">
        <v>328</v>
      </c>
      <c r="I244" s="12" t="s">
        <v>24</v>
      </c>
      <c r="J244" s="44">
        <v>76</v>
      </c>
      <c r="K244" s="11" t="s">
        <v>95</v>
      </c>
      <c r="L244" s="83"/>
      <c r="M244" s="83">
        <v>6.987000000000001</v>
      </c>
      <c r="N244" s="83">
        <v>7.426952</v>
      </c>
      <c r="O244" s="83">
        <v>1.53</v>
      </c>
      <c r="P244" s="83">
        <v>0</v>
      </c>
      <c r="Q244" s="83">
        <v>32.722143000000003</v>
      </c>
      <c r="R244" s="83">
        <v>3987.52</v>
      </c>
      <c r="S244" s="83">
        <v>32.722143000000003</v>
      </c>
      <c r="T244" s="83">
        <v>3987.52</v>
      </c>
      <c r="U244" s="55">
        <f>S244/T244</f>
        <v>8.2061389033785421E-3</v>
      </c>
      <c r="V244" s="51">
        <v>56.5</v>
      </c>
      <c r="W244" s="60">
        <f>U244*V244</f>
        <v>0.46364684804088763</v>
      </c>
      <c r="X244" s="60">
        <f>U244*60*1000</f>
        <v>492.3683342027125</v>
      </c>
      <c r="Y244" s="292">
        <f>X244*V244/1000</f>
        <v>27.818810882453256</v>
      </c>
    </row>
    <row r="245" spans="1:25" x14ac:dyDescent="0.2">
      <c r="A245" s="349"/>
      <c r="B245" s="231" t="s">
        <v>316</v>
      </c>
      <c r="C245" s="138" t="s">
        <v>317</v>
      </c>
      <c r="D245" s="138">
        <v>-0.55000000000000004</v>
      </c>
      <c r="E245" s="141">
        <v>1.7000000000000001E-2</v>
      </c>
      <c r="F245" s="142">
        <v>0.96</v>
      </c>
      <c r="G245" s="168">
        <v>575.04999999999995</v>
      </c>
      <c r="H245" s="34" t="s">
        <v>329</v>
      </c>
      <c r="I245" s="12" t="s">
        <v>24</v>
      </c>
      <c r="J245" s="44">
        <v>100</v>
      </c>
      <c r="K245" s="11" t="s">
        <v>95</v>
      </c>
      <c r="L245" s="83"/>
      <c r="M245" s="83">
        <v>6.4770000000000003</v>
      </c>
      <c r="N245" s="83">
        <v>12.962657</v>
      </c>
      <c r="O245" s="83">
        <v>0.61199999999999999</v>
      </c>
      <c r="P245" s="83">
        <v>0</v>
      </c>
      <c r="Q245" s="83">
        <v>37.070399999999999</v>
      </c>
      <c r="R245" s="83">
        <v>4420.67</v>
      </c>
      <c r="S245" s="83">
        <v>37.070399999999999</v>
      </c>
      <c r="T245" s="83">
        <v>4420.67</v>
      </c>
      <c r="U245" s="55">
        <f>S245/T245</f>
        <v>8.3856971906973374E-3</v>
      </c>
      <c r="V245" s="51">
        <v>56.5</v>
      </c>
      <c r="W245" s="60">
        <f>U245*V245</f>
        <v>0.47379189127439958</v>
      </c>
      <c r="X245" s="60">
        <f>U245*60*1000</f>
        <v>503.14183144184022</v>
      </c>
      <c r="Y245" s="292">
        <f>X245*V245/1000</f>
        <v>28.427513476463972</v>
      </c>
    </row>
    <row r="246" spans="1:25" x14ac:dyDescent="0.2">
      <c r="A246" s="349"/>
      <c r="B246" s="231" t="s">
        <v>565</v>
      </c>
      <c r="C246" s="138" t="s">
        <v>566</v>
      </c>
      <c r="D246" s="138">
        <v>1.4</v>
      </c>
      <c r="E246" s="139">
        <v>1.8079999999999999E-2</v>
      </c>
      <c r="F246" s="140">
        <v>1.3400896</v>
      </c>
      <c r="G246" s="168">
        <v>601.4</v>
      </c>
      <c r="H246" s="34" t="s">
        <v>578</v>
      </c>
      <c r="I246" s="12" t="s">
        <v>361</v>
      </c>
      <c r="J246" s="44">
        <v>32</v>
      </c>
      <c r="K246" s="11">
        <v>1962</v>
      </c>
      <c r="L246" s="83">
        <v>18.309999999999999</v>
      </c>
      <c r="M246" s="83">
        <v>2.6181359999999998</v>
      </c>
      <c r="N246" s="83">
        <v>4.0686260000000001</v>
      </c>
      <c r="O246" s="83">
        <v>0</v>
      </c>
      <c r="P246" s="83">
        <v>2.0921850000000002</v>
      </c>
      <c r="Q246" s="83">
        <v>11.623237999999999</v>
      </c>
      <c r="R246" s="83">
        <v>1378.95</v>
      </c>
      <c r="S246" s="83">
        <v>10.89640104961021</v>
      </c>
      <c r="T246" s="83">
        <v>1292.72</v>
      </c>
      <c r="U246" s="55">
        <v>8.4290496392182453E-3</v>
      </c>
      <c r="V246" s="51">
        <v>74.12</v>
      </c>
      <c r="W246" s="60">
        <v>0.62476115925885634</v>
      </c>
      <c r="X246" s="60">
        <v>505.74297835309466</v>
      </c>
      <c r="Y246" s="292">
        <v>37.485669555531381</v>
      </c>
    </row>
    <row r="247" spans="1:25" x14ac:dyDescent="0.2">
      <c r="A247" s="349"/>
      <c r="B247" s="231" t="s">
        <v>316</v>
      </c>
      <c r="C247" s="138" t="s">
        <v>317</v>
      </c>
      <c r="D247" s="138">
        <v>-0.55000000000000004</v>
      </c>
      <c r="E247" s="141">
        <v>1.7000000000000001E-2</v>
      </c>
      <c r="F247" s="142">
        <v>0.96</v>
      </c>
      <c r="G247" s="168">
        <v>575.04999999999995</v>
      </c>
      <c r="H247" s="34" t="s">
        <v>330</v>
      </c>
      <c r="I247" s="12" t="s">
        <v>24</v>
      </c>
      <c r="J247" s="44">
        <v>45</v>
      </c>
      <c r="K247" s="11" t="s">
        <v>95</v>
      </c>
      <c r="L247" s="83"/>
      <c r="M247" s="83">
        <v>3.4169999999999998</v>
      </c>
      <c r="N247" s="83">
        <v>5.1160399999999999</v>
      </c>
      <c r="O247" s="83">
        <v>0.61199999999999999</v>
      </c>
      <c r="P247" s="83">
        <v>0</v>
      </c>
      <c r="Q247" s="83">
        <v>20.0867</v>
      </c>
      <c r="R247" s="83">
        <v>2320.35</v>
      </c>
      <c r="S247" s="83">
        <v>20.0867</v>
      </c>
      <c r="T247" s="83">
        <v>2320.35</v>
      </c>
      <c r="U247" s="55">
        <f>S247/T247</f>
        <v>8.6567543689529611E-3</v>
      </c>
      <c r="V247" s="51">
        <v>56.5</v>
      </c>
      <c r="W247" s="60">
        <f>U247*V247</f>
        <v>0.4891066218458423</v>
      </c>
      <c r="X247" s="60">
        <f>U247*60*1000</f>
        <v>519.4052621371776</v>
      </c>
      <c r="Y247" s="292">
        <f>X247*V247/1000</f>
        <v>29.346397310750532</v>
      </c>
    </row>
    <row r="248" spans="1:25" x14ac:dyDescent="0.2">
      <c r="A248" s="349"/>
      <c r="B248" s="231" t="s">
        <v>565</v>
      </c>
      <c r="C248" s="138" t="s">
        <v>566</v>
      </c>
      <c r="D248" s="138">
        <v>-1.4</v>
      </c>
      <c r="E248" s="139">
        <v>1.8079999999999999E-2</v>
      </c>
      <c r="F248" s="140">
        <v>1.3400896</v>
      </c>
      <c r="G248" s="168">
        <v>601.4</v>
      </c>
      <c r="H248" s="34" t="s">
        <v>579</v>
      </c>
      <c r="I248" s="12" t="s">
        <v>361</v>
      </c>
      <c r="J248" s="44">
        <v>22</v>
      </c>
      <c r="K248" s="11">
        <v>1983</v>
      </c>
      <c r="L248" s="83">
        <v>15.212</v>
      </c>
      <c r="M248" s="83">
        <v>1.6043069999999999</v>
      </c>
      <c r="N248" s="83">
        <v>3.4519060000000001</v>
      </c>
      <c r="O248" s="83">
        <v>0</v>
      </c>
      <c r="P248" s="83">
        <v>1.828044</v>
      </c>
      <c r="Q248" s="83">
        <v>10.155787</v>
      </c>
      <c r="R248" s="83">
        <v>1172.44</v>
      </c>
      <c r="S248" s="83">
        <v>9.8572045754068434</v>
      </c>
      <c r="T248" s="83">
        <v>1137.97</v>
      </c>
      <c r="U248" s="55">
        <v>8.6620952884582571E-3</v>
      </c>
      <c r="V248" s="51">
        <v>74.12</v>
      </c>
      <c r="W248" s="60">
        <v>0.6420345027805261</v>
      </c>
      <c r="X248" s="60">
        <v>519.72571730749542</v>
      </c>
      <c r="Y248" s="292">
        <v>38.522070166831561</v>
      </c>
    </row>
    <row r="249" spans="1:25" x14ac:dyDescent="0.2">
      <c r="A249" s="349"/>
      <c r="B249" s="231" t="s">
        <v>565</v>
      </c>
      <c r="C249" s="138" t="s">
        <v>566</v>
      </c>
      <c r="D249" s="138">
        <v>-1.4</v>
      </c>
      <c r="E249" s="139">
        <v>1.8079999999999999E-2</v>
      </c>
      <c r="F249" s="140">
        <v>1.3400896</v>
      </c>
      <c r="G249" s="168">
        <v>601.4</v>
      </c>
      <c r="H249" s="34" t="s">
        <v>580</v>
      </c>
      <c r="I249" s="12" t="s">
        <v>361</v>
      </c>
      <c r="J249" s="44">
        <v>25</v>
      </c>
      <c r="K249" s="11">
        <v>1978</v>
      </c>
      <c r="L249" s="83">
        <v>16.206</v>
      </c>
      <c r="M249" s="83">
        <v>2.1494460000000002</v>
      </c>
      <c r="N249" s="83">
        <v>2.937338</v>
      </c>
      <c r="O249" s="83">
        <v>0</v>
      </c>
      <c r="P249" s="83">
        <v>2.0014609999999999</v>
      </c>
      <c r="Q249" s="83">
        <v>11.119215999999998</v>
      </c>
      <c r="R249" s="83">
        <v>1273.79</v>
      </c>
      <c r="S249" s="83">
        <v>11.119215999999998</v>
      </c>
      <c r="T249" s="83">
        <v>1273.79</v>
      </c>
      <c r="U249" s="55">
        <v>8.7292379434600661E-3</v>
      </c>
      <c r="V249" s="51">
        <v>74.12</v>
      </c>
      <c r="W249" s="60">
        <v>0.64701111636926012</v>
      </c>
      <c r="X249" s="60">
        <v>523.75427660760397</v>
      </c>
      <c r="Y249" s="292">
        <v>38.820666982155608</v>
      </c>
    </row>
    <row r="250" spans="1:25" x14ac:dyDescent="0.2">
      <c r="A250" s="349"/>
      <c r="B250" s="231" t="s">
        <v>316</v>
      </c>
      <c r="C250" s="138" t="s">
        <v>317</v>
      </c>
      <c r="D250" s="138">
        <v>-0.55000000000000004</v>
      </c>
      <c r="E250" s="141">
        <v>1.7000000000000001E-2</v>
      </c>
      <c r="F250" s="142">
        <v>0.96</v>
      </c>
      <c r="G250" s="168">
        <v>575.04999999999995</v>
      </c>
      <c r="H250" s="34" t="s">
        <v>331</v>
      </c>
      <c r="I250" s="12" t="s">
        <v>24</v>
      </c>
      <c r="J250" s="44">
        <v>53</v>
      </c>
      <c r="K250" s="11" t="s">
        <v>95</v>
      </c>
      <c r="L250" s="83"/>
      <c r="M250" s="83">
        <v>5.2529999999999992</v>
      </c>
      <c r="N250" s="83">
        <v>8.8869059999999998</v>
      </c>
      <c r="O250" s="83">
        <v>0.49418999999999996</v>
      </c>
      <c r="P250" s="83">
        <v>0</v>
      </c>
      <c r="Q250" s="83">
        <v>25.833091</v>
      </c>
      <c r="R250" s="83">
        <v>2938.61</v>
      </c>
      <c r="S250" s="83">
        <v>25.833091</v>
      </c>
      <c r="T250" s="83">
        <v>2938.61</v>
      </c>
      <c r="U250" s="55">
        <f>S250/T250</f>
        <v>8.7909218984485865E-3</v>
      </c>
      <c r="V250" s="51">
        <v>56.5</v>
      </c>
      <c r="W250" s="60">
        <f>U250*V250</f>
        <v>0.49668708726234512</v>
      </c>
      <c r="X250" s="60">
        <f>U250*60*1000</f>
        <v>527.45531390691508</v>
      </c>
      <c r="Y250" s="292">
        <f>X250*V250/1000</f>
        <v>29.801225235740702</v>
      </c>
    </row>
    <row r="251" spans="1:25" x14ac:dyDescent="0.2">
      <c r="A251" s="349"/>
      <c r="B251" s="231" t="s">
        <v>565</v>
      </c>
      <c r="C251" s="138" t="s">
        <v>566</v>
      </c>
      <c r="D251" s="138">
        <v>-1.4</v>
      </c>
      <c r="E251" s="139">
        <v>1.8079999999999999E-2</v>
      </c>
      <c r="F251" s="140">
        <v>1.3400896</v>
      </c>
      <c r="G251" s="168">
        <v>601.4</v>
      </c>
      <c r="H251" s="34" t="s">
        <v>581</v>
      </c>
      <c r="I251" s="12" t="s">
        <v>361</v>
      </c>
      <c r="J251" s="44">
        <v>26</v>
      </c>
      <c r="K251" s="11">
        <v>1986</v>
      </c>
      <c r="L251" s="83">
        <v>18.492000000000001</v>
      </c>
      <c r="M251" s="83">
        <v>2.8587030000000002</v>
      </c>
      <c r="N251" s="83">
        <v>3.541658</v>
      </c>
      <c r="O251" s="83">
        <v>0</v>
      </c>
      <c r="P251" s="83">
        <v>2.1764920000000001</v>
      </c>
      <c r="Q251" s="83">
        <v>12.091639000000001</v>
      </c>
      <c r="R251" s="83">
        <v>1357.01</v>
      </c>
      <c r="S251" s="83">
        <v>12.091639000000001</v>
      </c>
      <c r="T251" s="83">
        <v>1357.01</v>
      </c>
      <c r="U251" s="55">
        <v>8.9105010279953729E-3</v>
      </c>
      <c r="V251" s="51">
        <v>74.12</v>
      </c>
      <c r="W251" s="60">
        <v>0.66044633619501703</v>
      </c>
      <c r="X251" s="60">
        <v>534.63006167972242</v>
      </c>
      <c r="Y251" s="292">
        <v>39.626780171701029</v>
      </c>
    </row>
    <row r="252" spans="1:25" x14ac:dyDescent="0.2">
      <c r="A252" s="349"/>
      <c r="B252" s="231" t="s">
        <v>316</v>
      </c>
      <c r="C252" s="138" t="s">
        <v>317</v>
      </c>
      <c r="D252" s="138">
        <v>-0.55000000000000004</v>
      </c>
      <c r="E252" s="141">
        <v>1.7000000000000001E-2</v>
      </c>
      <c r="F252" s="142">
        <v>0.96</v>
      </c>
      <c r="G252" s="168">
        <v>575.04999999999995</v>
      </c>
      <c r="H252" s="34" t="s">
        <v>332</v>
      </c>
      <c r="I252" s="12" t="s">
        <v>24</v>
      </c>
      <c r="J252" s="44">
        <v>28</v>
      </c>
      <c r="K252" s="11" t="s">
        <v>95</v>
      </c>
      <c r="L252" s="83"/>
      <c r="M252" s="83">
        <v>2.1030869999999999</v>
      </c>
      <c r="N252" s="83">
        <v>3.0475540000000003</v>
      </c>
      <c r="O252" s="83">
        <v>-0.23954699999999998</v>
      </c>
      <c r="P252" s="83">
        <v>0</v>
      </c>
      <c r="Q252" s="83">
        <v>13.752600000000001</v>
      </c>
      <c r="R252" s="83">
        <v>1536.77</v>
      </c>
      <c r="S252" s="83">
        <v>13.752600000000001</v>
      </c>
      <c r="T252" s="83">
        <v>1536.77</v>
      </c>
      <c r="U252" s="55">
        <f>S252/T252</f>
        <v>8.9490294578889497E-3</v>
      </c>
      <c r="V252" s="51">
        <v>56.5</v>
      </c>
      <c r="W252" s="60">
        <f>U252*V252</f>
        <v>0.50562016437072566</v>
      </c>
      <c r="X252" s="60">
        <f>U252*60*1000</f>
        <v>536.94176747333699</v>
      </c>
      <c r="Y252" s="292">
        <f>X252*V252/1000</f>
        <v>30.33720986224354</v>
      </c>
    </row>
    <row r="253" spans="1:25" x14ac:dyDescent="0.2">
      <c r="A253" s="349"/>
      <c r="B253" s="231" t="s">
        <v>565</v>
      </c>
      <c r="C253" s="138" t="s">
        <v>566</v>
      </c>
      <c r="D253" s="138">
        <v>-1.4</v>
      </c>
      <c r="E253" s="139">
        <v>1.8079999999999999E-2</v>
      </c>
      <c r="F253" s="140">
        <v>1.3400896</v>
      </c>
      <c r="G253" s="168">
        <v>601.4</v>
      </c>
      <c r="H253" s="34" t="s">
        <v>582</v>
      </c>
      <c r="I253" s="12" t="s">
        <v>361</v>
      </c>
      <c r="J253" s="44">
        <v>25</v>
      </c>
      <c r="K253" s="11">
        <v>1973</v>
      </c>
      <c r="L253" s="83">
        <v>16.835999999999999</v>
      </c>
      <c r="M253" s="83">
        <v>2.7400769999999999</v>
      </c>
      <c r="N253" s="83">
        <v>2.397608</v>
      </c>
      <c r="O253" s="83">
        <v>0</v>
      </c>
      <c r="P253" s="83">
        <v>2.1056949999999999</v>
      </c>
      <c r="Q253" s="83">
        <v>11.698314999999999</v>
      </c>
      <c r="R253" s="83">
        <v>1306.82</v>
      </c>
      <c r="S253" s="83">
        <v>11.698314999999999</v>
      </c>
      <c r="T253" s="83">
        <v>1306.82</v>
      </c>
      <c r="U253" s="55">
        <v>8.9517416323594678E-3</v>
      </c>
      <c r="V253" s="51">
        <v>74.12</v>
      </c>
      <c r="W253" s="60">
        <v>0.66350308979048378</v>
      </c>
      <c r="X253" s="60">
        <v>537.10449794156807</v>
      </c>
      <c r="Y253" s="292">
        <v>39.810185387429023</v>
      </c>
    </row>
    <row r="254" spans="1:25" x14ac:dyDescent="0.2">
      <c r="A254" s="349"/>
      <c r="B254" s="231" t="s">
        <v>695</v>
      </c>
      <c r="C254" s="138" t="s">
        <v>696</v>
      </c>
      <c r="D254" s="138">
        <v>-1.9</v>
      </c>
      <c r="E254" s="139">
        <v>2.1177000000000001E-2</v>
      </c>
      <c r="F254" s="140">
        <v>1.15647597</v>
      </c>
      <c r="G254" s="168">
        <v>616.9</v>
      </c>
      <c r="H254" s="143" t="s">
        <v>706</v>
      </c>
      <c r="I254" s="12" t="s">
        <v>275</v>
      </c>
      <c r="J254" s="144">
        <v>10</v>
      </c>
      <c r="K254" s="145">
        <v>1968</v>
      </c>
      <c r="L254" s="83">
        <v>8.5</v>
      </c>
      <c r="M254" s="83">
        <v>1.5</v>
      </c>
      <c r="N254" s="83">
        <v>1.4</v>
      </c>
      <c r="O254" s="83">
        <v>-0.5</v>
      </c>
      <c r="P254" s="83">
        <v>1.1000000000000001</v>
      </c>
      <c r="Q254" s="83">
        <v>5</v>
      </c>
      <c r="R254" s="146">
        <v>665.3</v>
      </c>
      <c r="S254" s="83">
        <v>6</v>
      </c>
      <c r="T254" s="146">
        <v>665.3</v>
      </c>
      <c r="U254" s="55">
        <f>S254/T254</f>
        <v>9.0184879001954012E-3</v>
      </c>
      <c r="V254" s="51">
        <v>54.61</v>
      </c>
      <c r="W254" s="60">
        <f>U254*V254</f>
        <v>0.49249962422967086</v>
      </c>
      <c r="X254" s="60">
        <f>U254*60*1000</f>
        <v>541.10927401172398</v>
      </c>
      <c r="Y254" s="292">
        <f>X254*V254/1000</f>
        <v>29.549977453780247</v>
      </c>
    </row>
    <row r="255" spans="1:25" x14ac:dyDescent="0.2">
      <c r="A255" s="349"/>
      <c r="B255" s="231" t="s">
        <v>316</v>
      </c>
      <c r="C255" s="138" t="s">
        <v>317</v>
      </c>
      <c r="D255" s="138">
        <v>-0.55000000000000004</v>
      </c>
      <c r="E255" s="141">
        <v>1.7000000000000001E-2</v>
      </c>
      <c r="F255" s="142">
        <v>0.96</v>
      </c>
      <c r="G255" s="168">
        <v>575.04999999999995</v>
      </c>
      <c r="H255" s="34" t="s">
        <v>333</v>
      </c>
      <c r="I255" s="12" t="s">
        <v>24</v>
      </c>
      <c r="J255" s="44">
        <v>43</v>
      </c>
      <c r="K255" s="11" t="s">
        <v>95</v>
      </c>
      <c r="L255" s="83"/>
      <c r="M255" s="83">
        <v>2.754</v>
      </c>
      <c r="N255" s="83">
        <v>7.6693820000000006</v>
      </c>
      <c r="O255" s="83">
        <v>0.40799999999999997</v>
      </c>
      <c r="P255" s="83">
        <v>0</v>
      </c>
      <c r="Q255" s="83">
        <v>21.556799999999999</v>
      </c>
      <c r="R255" s="83">
        <v>2362.09</v>
      </c>
      <c r="S255" s="83">
        <v>21.556799999999999</v>
      </c>
      <c r="T255" s="83">
        <v>2362.09</v>
      </c>
      <c r="U255" s="55">
        <f>S255/T255</f>
        <v>9.1261552269388535E-3</v>
      </c>
      <c r="V255" s="51">
        <v>56.5</v>
      </c>
      <c r="W255" s="60">
        <f>U255*V255</f>
        <v>0.51562777032204521</v>
      </c>
      <c r="X255" s="60">
        <f>U255*60*1000</f>
        <v>547.56931361633121</v>
      </c>
      <c r="Y255" s="292">
        <f>X255*V255/1000</f>
        <v>30.937666219322715</v>
      </c>
    </row>
    <row r="256" spans="1:25" x14ac:dyDescent="0.2">
      <c r="A256" s="349"/>
      <c r="B256" s="231" t="s">
        <v>879</v>
      </c>
      <c r="C256" s="138" t="s">
        <v>880</v>
      </c>
      <c r="D256" s="44">
        <v>-1.1000000000000001</v>
      </c>
      <c r="E256" s="141">
        <v>1.5800000000000002E-2</v>
      </c>
      <c r="F256" s="142">
        <v>1.2089844000000001</v>
      </c>
      <c r="G256" s="155">
        <v>592.1</v>
      </c>
      <c r="H256" s="147" t="s">
        <v>891</v>
      </c>
      <c r="I256" s="12" t="s">
        <v>24</v>
      </c>
      <c r="J256" s="148">
        <v>30</v>
      </c>
      <c r="K256" s="11">
        <v>1974</v>
      </c>
      <c r="L256" s="83">
        <v>22.519014000000002</v>
      </c>
      <c r="M256" s="149">
        <v>2.3043490000000002</v>
      </c>
      <c r="N256" s="149">
        <v>4.1790900000000004</v>
      </c>
      <c r="O256" s="83">
        <v>5.7000000000000002E-2</v>
      </c>
      <c r="P256" s="83">
        <v>0</v>
      </c>
      <c r="Q256" s="149">
        <v>15.978575000000001</v>
      </c>
      <c r="R256" s="149">
        <v>1748.56</v>
      </c>
      <c r="S256" s="149">
        <v>15.978575000000001</v>
      </c>
      <c r="T256" s="149">
        <v>1748.56</v>
      </c>
      <c r="U256" s="55">
        <v>9.1381336642723156E-3</v>
      </c>
      <c r="V256" s="51">
        <v>76.518000000000001</v>
      </c>
      <c r="W256" s="60">
        <v>0.69923171172278908</v>
      </c>
      <c r="X256" s="60">
        <v>548.28801985633891</v>
      </c>
      <c r="Y256" s="292">
        <v>41.953902703367341</v>
      </c>
    </row>
    <row r="257" spans="1:25" x14ac:dyDescent="0.2">
      <c r="A257" s="349"/>
      <c r="B257" s="231" t="s">
        <v>879</v>
      </c>
      <c r="C257" s="138" t="s">
        <v>921</v>
      </c>
      <c r="D257" s="44">
        <v>-1.1000000000000001</v>
      </c>
      <c r="E257" s="141">
        <v>1.5800000000000002E-2</v>
      </c>
      <c r="F257" s="142">
        <v>1.2089844000000001</v>
      </c>
      <c r="G257" s="155">
        <v>592.1</v>
      </c>
      <c r="H257" s="147" t="s">
        <v>892</v>
      </c>
      <c r="I257" s="12" t="s">
        <v>24</v>
      </c>
      <c r="J257" s="148">
        <v>18</v>
      </c>
      <c r="K257" s="11">
        <v>1989</v>
      </c>
      <c r="L257" s="83">
        <v>11.270979000000001</v>
      </c>
      <c r="M257" s="149">
        <v>0.71424200000000004</v>
      </c>
      <c r="N257" s="149">
        <v>1.9567679999999998</v>
      </c>
      <c r="O257" s="83">
        <v>0</v>
      </c>
      <c r="P257" s="83">
        <v>0</v>
      </c>
      <c r="Q257" s="149">
        <v>8.5999689999999998</v>
      </c>
      <c r="R257" s="149">
        <v>937.87</v>
      </c>
      <c r="S257" s="149">
        <v>8.5999689999999998</v>
      </c>
      <c r="T257" s="149">
        <v>937.87</v>
      </c>
      <c r="U257" s="55">
        <v>9.1696812991139496E-3</v>
      </c>
      <c r="V257" s="51">
        <v>76.518000000000001</v>
      </c>
      <c r="W257" s="60">
        <v>0.70164567364560115</v>
      </c>
      <c r="X257" s="60">
        <v>550.18087794683697</v>
      </c>
      <c r="Y257" s="292">
        <v>42.098740418736071</v>
      </c>
    </row>
    <row r="258" spans="1:25" x14ac:dyDescent="0.2">
      <c r="A258" s="349"/>
      <c r="B258" s="231" t="s">
        <v>695</v>
      </c>
      <c r="C258" s="138" t="s">
        <v>696</v>
      </c>
      <c r="D258" s="138">
        <v>-1.9</v>
      </c>
      <c r="E258" s="139">
        <v>2.1177000000000001E-2</v>
      </c>
      <c r="F258" s="140">
        <v>1.15647597</v>
      </c>
      <c r="G258" s="168">
        <v>616.9</v>
      </c>
      <c r="H258" s="34" t="s">
        <v>699</v>
      </c>
      <c r="I258" s="12" t="s">
        <v>275</v>
      </c>
      <c r="J258" s="44">
        <v>50</v>
      </c>
      <c r="K258" s="11">
        <v>1975</v>
      </c>
      <c r="L258" s="83">
        <v>34.799999999999997</v>
      </c>
      <c r="M258" s="83">
        <v>4.2</v>
      </c>
      <c r="N258" s="83">
        <v>6.3</v>
      </c>
      <c r="O258" s="83">
        <v>0.5</v>
      </c>
      <c r="P258" s="83">
        <v>4.3</v>
      </c>
      <c r="Q258" s="83">
        <v>19.5</v>
      </c>
      <c r="R258" s="83">
        <v>2599.5700000000002</v>
      </c>
      <c r="S258" s="83">
        <v>23.4</v>
      </c>
      <c r="T258" s="83">
        <v>2549.31</v>
      </c>
      <c r="U258" s="55">
        <f>S258/T258</f>
        <v>9.1789543052826061E-3</v>
      </c>
      <c r="V258" s="51">
        <v>54.61</v>
      </c>
      <c r="W258" s="60">
        <f>U258*V258</f>
        <v>0.5012626946114831</v>
      </c>
      <c r="X258" s="60">
        <f>U258*60*1000</f>
        <v>550.7372583169564</v>
      </c>
      <c r="Y258" s="292">
        <f>X258*V258/1000</f>
        <v>30.075761676688987</v>
      </c>
    </row>
    <row r="259" spans="1:25" x14ac:dyDescent="0.2">
      <c r="A259" s="349"/>
      <c r="B259" s="231" t="s">
        <v>565</v>
      </c>
      <c r="C259" s="138" t="s">
        <v>566</v>
      </c>
      <c r="D259" s="138">
        <v>-1.4</v>
      </c>
      <c r="E259" s="139">
        <v>1.8079999999999999E-2</v>
      </c>
      <c r="F259" s="140">
        <v>1.3400896</v>
      </c>
      <c r="G259" s="168">
        <v>601.4</v>
      </c>
      <c r="H259" s="34" t="s">
        <v>583</v>
      </c>
      <c r="I259" s="12" t="s">
        <v>361</v>
      </c>
      <c r="J259" s="44">
        <v>25</v>
      </c>
      <c r="K259" s="11">
        <v>1973</v>
      </c>
      <c r="L259" s="83">
        <v>16.779</v>
      </c>
      <c r="M259" s="83">
        <v>1.709214</v>
      </c>
      <c r="N259" s="83">
        <v>3.1663450000000002</v>
      </c>
      <c r="O259" s="83">
        <v>0</v>
      </c>
      <c r="P259" s="83">
        <v>2.1426189999999998</v>
      </c>
      <c r="Q259" s="83">
        <v>11.903441000000001</v>
      </c>
      <c r="R259" s="83">
        <v>1292.74</v>
      </c>
      <c r="S259" s="83">
        <v>11.903441000000001</v>
      </c>
      <c r="T259" s="83">
        <v>1292.74</v>
      </c>
      <c r="U259" s="55">
        <v>9.2079157448520209E-3</v>
      </c>
      <c r="V259" s="51">
        <v>74.12</v>
      </c>
      <c r="W259" s="60">
        <v>0.68249071500843184</v>
      </c>
      <c r="X259" s="60">
        <v>552.47494469112121</v>
      </c>
      <c r="Y259" s="292">
        <v>40.949442900505908</v>
      </c>
    </row>
    <row r="260" spans="1:25" x14ac:dyDescent="0.2">
      <c r="A260" s="349"/>
      <c r="B260" s="231" t="s">
        <v>565</v>
      </c>
      <c r="C260" s="138" t="s">
        <v>566</v>
      </c>
      <c r="D260" s="138">
        <v>-1.4</v>
      </c>
      <c r="E260" s="139">
        <v>1.8079999999999999E-2</v>
      </c>
      <c r="F260" s="140">
        <v>1.3400896</v>
      </c>
      <c r="G260" s="168">
        <v>601.4</v>
      </c>
      <c r="H260" s="34" t="s">
        <v>584</v>
      </c>
      <c r="I260" s="12" t="s">
        <v>361</v>
      </c>
      <c r="J260" s="44">
        <v>36</v>
      </c>
      <c r="K260" s="11">
        <v>1973</v>
      </c>
      <c r="L260" s="83">
        <v>24.16</v>
      </c>
      <c r="M260" s="83">
        <v>3.8250000000000002</v>
      </c>
      <c r="N260" s="83">
        <v>3.1266389999999999</v>
      </c>
      <c r="O260" s="83">
        <v>0</v>
      </c>
      <c r="P260" s="83">
        <v>3.0975079999999999</v>
      </c>
      <c r="Q260" s="83">
        <v>17.208361</v>
      </c>
      <c r="R260" s="83">
        <v>1855.02</v>
      </c>
      <c r="S260" s="83">
        <v>16.910673479385668</v>
      </c>
      <c r="T260" s="83">
        <v>1822.93</v>
      </c>
      <c r="U260" s="55">
        <v>9.2766444566635409E-3</v>
      </c>
      <c r="V260" s="51">
        <v>74.12</v>
      </c>
      <c r="W260" s="60">
        <v>0.68758488712790167</v>
      </c>
      <c r="X260" s="60">
        <v>556.59866739981248</v>
      </c>
      <c r="Y260" s="292">
        <v>41.255093227674102</v>
      </c>
    </row>
    <row r="261" spans="1:25" x14ac:dyDescent="0.2">
      <c r="A261" s="349"/>
      <c r="B261" s="231" t="s">
        <v>316</v>
      </c>
      <c r="C261" s="138" t="s">
        <v>317</v>
      </c>
      <c r="D261" s="138">
        <v>-0.55000000000000004</v>
      </c>
      <c r="E261" s="141">
        <v>1.7000000000000001E-2</v>
      </c>
      <c r="F261" s="142">
        <v>0.96</v>
      </c>
      <c r="G261" s="168">
        <v>575.04999999999995</v>
      </c>
      <c r="H261" s="34" t="s">
        <v>334</v>
      </c>
      <c r="I261" s="12" t="s">
        <v>24</v>
      </c>
      <c r="J261" s="44">
        <v>75</v>
      </c>
      <c r="K261" s="11" t="s">
        <v>95</v>
      </c>
      <c r="L261" s="83"/>
      <c r="M261" s="83">
        <v>6.1710000000000003</v>
      </c>
      <c r="N261" s="83">
        <v>5.4269790000000002</v>
      </c>
      <c r="O261" s="83">
        <v>0.294321</v>
      </c>
      <c r="P261" s="83">
        <v>0</v>
      </c>
      <c r="Q261" s="83">
        <v>37.462023000000002</v>
      </c>
      <c r="R261" s="83">
        <v>3992.51</v>
      </c>
      <c r="S261" s="83">
        <v>37.462023000000002</v>
      </c>
      <c r="T261" s="83">
        <v>3992.51</v>
      </c>
      <c r="U261" s="55">
        <f>S261/T261</f>
        <v>9.3830755589841986E-3</v>
      </c>
      <c r="V261" s="51">
        <v>56.5</v>
      </c>
      <c r="W261" s="60">
        <f>U261*V261</f>
        <v>0.53014376908260719</v>
      </c>
      <c r="X261" s="60">
        <f>U261*60*1000</f>
        <v>562.98453353905188</v>
      </c>
      <c r="Y261" s="292">
        <f>X261*V261/1000</f>
        <v>31.808626144956431</v>
      </c>
    </row>
    <row r="262" spans="1:25" x14ac:dyDescent="0.2">
      <c r="A262" s="349"/>
      <c r="B262" s="231" t="s">
        <v>609</v>
      </c>
      <c r="C262" s="138" t="s">
        <v>610</v>
      </c>
      <c r="D262" s="44">
        <v>-1.6</v>
      </c>
      <c r="E262" s="141">
        <v>1.7600000000000001E-2</v>
      </c>
      <c r="F262" s="142">
        <v>1.3569599999999999</v>
      </c>
      <c r="G262" s="155">
        <v>607.6</v>
      </c>
      <c r="H262" s="34" t="s">
        <v>622</v>
      </c>
      <c r="I262" s="12" t="s">
        <v>26</v>
      </c>
      <c r="J262" s="44">
        <v>20</v>
      </c>
      <c r="K262" s="11" t="s">
        <v>623</v>
      </c>
      <c r="L262" s="83">
        <v>13.451000000000001</v>
      </c>
      <c r="M262" s="83">
        <v>1.224</v>
      </c>
      <c r="N262" s="83">
        <v>2.9769999999999999</v>
      </c>
      <c r="O262" s="83">
        <v>0</v>
      </c>
      <c r="P262" s="83">
        <v>0</v>
      </c>
      <c r="Q262" s="83">
        <v>9.25</v>
      </c>
      <c r="R262" s="83">
        <v>981.33</v>
      </c>
      <c r="S262" s="83">
        <v>9.25</v>
      </c>
      <c r="T262" s="83">
        <v>981.33</v>
      </c>
      <c r="U262" s="55">
        <v>9.4259831045621755E-3</v>
      </c>
      <c r="V262" s="51">
        <v>77.099999999999994</v>
      </c>
      <c r="W262" s="60">
        <v>0.7267432973617437</v>
      </c>
      <c r="X262" s="60">
        <v>565.55898627373062</v>
      </c>
      <c r="Y262" s="292">
        <v>43.604597841704631</v>
      </c>
    </row>
    <row r="263" spans="1:25" x14ac:dyDescent="0.2">
      <c r="A263" s="349"/>
      <c r="B263" s="231" t="s">
        <v>316</v>
      </c>
      <c r="C263" s="138" t="s">
        <v>317</v>
      </c>
      <c r="D263" s="138">
        <v>-0.55000000000000004</v>
      </c>
      <c r="E263" s="141">
        <v>1.7000000000000001E-2</v>
      </c>
      <c r="F263" s="142">
        <v>0.96</v>
      </c>
      <c r="G263" s="168">
        <v>575.04999999999995</v>
      </c>
      <c r="H263" s="34" t="s">
        <v>335</v>
      </c>
      <c r="I263" s="12" t="s">
        <v>24</v>
      </c>
      <c r="J263" s="44">
        <v>52</v>
      </c>
      <c r="K263" s="11" t="s">
        <v>95</v>
      </c>
      <c r="L263" s="83"/>
      <c r="M263" s="83">
        <v>3.8760000000000003</v>
      </c>
      <c r="N263" s="83">
        <v>8.8373850000000012</v>
      </c>
      <c r="O263" s="83">
        <v>0.71400000000000008</v>
      </c>
      <c r="P263" s="83">
        <v>0</v>
      </c>
      <c r="Q263" s="83">
        <v>27.926500000000001</v>
      </c>
      <c r="R263" s="83">
        <v>2928.4</v>
      </c>
      <c r="S263" s="83">
        <v>27.926500000000001</v>
      </c>
      <c r="T263" s="83">
        <v>2928.4</v>
      </c>
      <c r="U263" s="55">
        <f>S263/T263</f>
        <v>9.5364362791968312E-3</v>
      </c>
      <c r="V263" s="51">
        <v>56.5</v>
      </c>
      <c r="W263" s="60">
        <f>U263*V263</f>
        <v>0.53880864977462095</v>
      </c>
      <c r="X263" s="60">
        <f>U263*60*1000</f>
        <v>572.18617675180985</v>
      </c>
      <c r="Y263" s="292">
        <f>X263*V263/1000</f>
        <v>32.328518986477256</v>
      </c>
    </row>
    <row r="264" spans="1:25" x14ac:dyDescent="0.2">
      <c r="A264" s="349"/>
      <c r="B264" s="231" t="s">
        <v>1025</v>
      </c>
      <c r="C264" s="138" t="s">
        <v>1026</v>
      </c>
      <c r="D264" s="138">
        <v>-1.6</v>
      </c>
      <c r="E264" s="141">
        <v>1.9269999999999999E-2</v>
      </c>
      <c r="F264" s="142">
        <v>1.237134</v>
      </c>
      <c r="G264" s="168">
        <v>607.6</v>
      </c>
      <c r="H264" s="12" t="s">
        <v>1030</v>
      </c>
      <c r="I264" s="12" t="s">
        <v>26</v>
      </c>
      <c r="J264" s="11">
        <v>60</v>
      </c>
      <c r="K264" s="11" t="s">
        <v>1028</v>
      </c>
      <c r="L264" s="150">
        <v>47.822000000000003</v>
      </c>
      <c r="M264" s="150">
        <v>5.7309999999999999</v>
      </c>
      <c r="N264" s="150">
        <v>11.502000000000001</v>
      </c>
      <c r="O264" s="150">
        <v>-0.93700000000000006</v>
      </c>
      <c r="P264" s="150"/>
      <c r="Q264" s="150">
        <v>31.526</v>
      </c>
      <c r="R264" s="150">
        <v>3292.01</v>
      </c>
      <c r="S264" s="150">
        <v>31.526</v>
      </c>
      <c r="T264" s="150">
        <v>3292.01</v>
      </c>
      <c r="U264" s="55">
        <v>9.5765201199267316E-3</v>
      </c>
      <c r="V264" s="51">
        <v>64.2</v>
      </c>
      <c r="W264" s="60">
        <v>0.61481259169929614</v>
      </c>
      <c r="X264" s="60">
        <v>574.59120719560383</v>
      </c>
      <c r="Y264" s="292">
        <v>36.888755501957768</v>
      </c>
    </row>
    <row r="265" spans="1:25" x14ac:dyDescent="0.2">
      <c r="A265" s="349"/>
      <c r="B265" s="231" t="s">
        <v>879</v>
      </c>
      <c r="C265" s="138" t="s">
        <v>880</v>
      </c>
      <c r="D265" s="44">
        <v>-1.1000000000000001</v>
      </c>
      <c r="E265" s="141">
        <v>1.5800000000000002E-2</v>
      </c>
      <c r="F265" s="142">
        <v>1.2089844000000001</v>
      </c>
      <c r="G265" s="155">
        <v>592.1</v>
      </c>
      <c r="H265" s="147" t="s">
        <v>893</v>
      </c>
      <c r="I265" s="12" t="s">
        <v>24</v>
      </c>
      <c r="J265" s="148">
        <v>30</v>
      </c>
      <c r="K265" s="11">
        <v>1974</v>
      </c>
      <c r="L265" s="83">
        <v>25.924509999999998</v>
      </c>
      <c r="M265" s="149">
        <v>2.3025569999999997</v>
      </c>
      <c r="N265" s="149">
        <v>6.8665799999999999</v>
      </c>
      <c r="O265" s="83">
        <v>-8.0000000000000002E-3</v>
      </c>
      <c r="P265" s="83">
        <v>0</v>
      </c>
      <c r="Q265" s="149">
        <v>16.763372999999998</v>
      </c>
      <c r="R265" s="149">
        <v>1743.53</v>
      </c>
      <c r="S265" s="149">
        <v>16.763372999999998</v>
      </c>
      <c r="T265" s="149">
        <v>1743.53</v>
      </c>
      <c r="U265" s="55">
        <v>9.6146168979025295E-3</v>
      </c>
      <c r="V265" s="51">
        <v>76.518000000000001</v>
      </c>
      <c r="W265" s="60">
        <v>0.73569125579370576</v>
      </c>
      <c r="X265" s="60">
        <v>576.87701387415177</v>
      </c>
      <c r="Y265" s="292">
        <v>44.141475347622347</v>
      </c>
    </row>
    <row r="266" spans="1:25" x14ac:dyDescent="0.2">
      <c r="A266" s="349"/>
      <c r="B266" s="231" t="s">
        <v>565</v>
      </c>
      <c r="C266" s="138" t="s">
        <v>566</v>
      </c>
      <c r="D266" s="138">
        <v>-1.4</v>
      </c>
      <c r="E266" s="139">
        <v>1.8079999999999999E-2</v>
      </c>
      <c r="F266" s="140">
        <v>1.3400896</v>
      </c>
      <c r="G266" s="168">
        <v>601.4</v>
      </c>
      <c r="H266" s="34" t="s">
        <v>585</v>
      </c>
      <c r="I266" s="12" t="s">
        <v>361</v>
      </c>
      <c r="J266" s="44">
        <v>32</v>
      </c>
      <c r="K266" s="11">
        <v>1962</v>
      </c>
      <c r="L266" s="83">
        <v>19.312999999999999</v>
      </c>
      <c r="M266" s="83">
        <v>3.1425179999999999</v>
      </c>
      <c r="N266" s="83">
        <v>2.9210910000000001</v>
      </c>
      <c r="O266" s="83">
        <v>0</v>
      </c>
      <c r="P266" s="83">
        <v>2.3848910000000001</v>
      </c>
      <c r="Q266" s="83">
        <v>13.249390999999999</v>
      </c>
      <c r="R266" s="83">
        <v>1376.68</v>
      </c>
      <c r="S266" s="83">
        <v>13.249391000000001</v>
      </c>
      <c r="T266" s="83">
        <v>1376.68</v>
      </c>
      <c r="U266" s="55">
        <v>9.624161751460034E-3</v>
      </c>
      <c r="V266" s="51">
        <v>74.12</v>
      </c>
      <c r="W266" s="60">
        <v>0.71334286901821775</v>
      </c>
      <c r="X266" s="60">
        <v>577.44970508760207</v>
      </c>
      <c r="Y266" s="292">
        <v>42.80057214109307</v>
      </c>
    </row>
    <row r="267" spans="1:25" x14ac:dyDescent="0.2">
      <c r="A267" s="349"/>
      <c r="B267" s="231" t="s">
        <v>609</v>
      </c>
      <c r="C267" s="138" t="s">
        <v>610</v>
      </c>
      <c r="D267" s="44">
        <v>-1.6</v>
      </c>
      <c r="E267" s="141">
        <v>1.7600000000000001E-2</v>
      </c>
      <c r="F267" s="142">
        <v>1.3569599999999999</v>
      </c>
      <c r="G267" s="155">
        <v>607.6</v>
      </c>
      <c r="H267" s="34" t="s">
        <v>624</v>
      </c>
      <c r="I267" s="12" t="s">
        <v>26</v>
      </c>
      <c r="J267" s="44">
        <v>19</v>
      </c>
      <c r="K267" s="11" t="s">
        <v>95</v>
      </c>
      <c r="L267" s="83">
        <v>13.846</v>
      </c>
      <c r="M267" s="83">
        <v>1.6319999999999999</v>
      </c>
      <c r="N267" s="83">
        <v>2.653</v>
      </c>
      <c r="O267" s="83">
        <v>0</v>
      </c>
      <c r="P267" s="83">
        <v>0</v>
      </c>
      <c r="Q267" s="83">
        <v>9.5609999999999999</v>
      </c>
      <c r="R267" s="83">
        <v>986.21</v>
      </c>
      <c r="S267" s="83">
        <v>9.5609999999999999</v>
      </c>
      <c r="T267" s="83">
        <v>986.21</v>
      </c>
      <c r="U267" s="55">
        <v>9.694689771955263E-3</v>
      </c>
      <c r="V267" s="51">
        <v>77.099999999999994</v>
      </c>
      <c r="W267" s="60">
        <v>0.74746058141775074</v>
      </c>
      <c r="X267" s="60">
        <v>581.68138631731586</v>
      </c>
      <c r="Y267" s="292">
        <v>44.847634885065048</v>
      </c>
    </row>
    <row r="268" spans="1:25" x14ac:dyDescent="0.2">
      <c r="A268" s="349"/>
      <c r="B268" s="231" t="s">
        <v>316</v>
      </c>
      <c r="C268" s="138" t="s">
        <v>317</v>
      </c>
      <c r="D268" s="138">
        <v>-0.55000000000000004</v>
      </c>
      <c r="E268" s="141">
        <v>1.7000000000000001E-2</v>
      </c>
      <c r="F268" s="142">
        <v>0.96</v>
      </c>
      <c r="G268" s="168">
        <v>575.04999999999995</v>
      </c>
      <c r="H268" s="34" t="s">
        <v>336</v>
      </c>
      <c r="I268" s="12" t="s">
        <v>24</v>
      </c>
      <c r="J268" s="44">
        <v>44</v>
      </c>
      <c r="K268" s="11" t="s">
        <v>95</v>
      </c>
      <c r="L268" s="83"/>
      <c r="M268" s="83">
        <v>3.468</v>
      </c>
      <c r="N268" s="83">
        <v>4.8552340000000003</v>
      </c>
      <c r="O268" s="83">
        <v>0.35700000000000004</v>
      </c>
      <c r="P268" s="83">
        <v>0</v>
      </c>
      <c r="Q268" s="83">
        <v>23.126300000000001</v>
      </c>
      <c r="R268" s="83">
        <v>2361.19</v>
      </c>
      <c r="S268" s="83">
        <v>23.126300000000001</v>
      </c>
      <c r="T268" s="83">
        <v>2361.19</v>
      </c>
      <c r="U268" s="55">
        <f>S268/T268</f>
        <v>9.7943409890775407E-3</v>
      </c>
      <c r="V268" s="51">
        <v>56.5</v>
      </c>
      <c r="W268" s="60">
        <f>U268*V268</f>
        <v>0.55338026588288103</v>
      </c>
      <c r="X268" s="60">
        <f>U268*60*1000</f>
        <v>587.66045934465239</v>
      </c>
      <c r="Y268" s="292">
        <f>X268*V268/1000</f>
        <v>33.202815952972855</v>
      </c>
    </row>
    <row r="269" spans="1:25" x14ac:dyDescent="0.2">
      <c r="A269" s="349"/>
      <c r="B269" s="231" t="s">
        <v>879</v>
      </c>
      <c r="C269" s="138" t="s">
        <v>880</v>
      </c>
      <c r="D269" s="44">
        <v>-1.1000000000000001</v>
      </c>
      <c r="E269" s="141">
        <v>1.5800000000000002E-2</v>
      </c>
      <c r="F269" s="142">
        <v>1.2089844000000001</v>
      </c>
      <c r="G269" s="155">
        <v>592.1</v>
      </c>
      <c r="H269" s="147" t="s">
        <v>894</v>
      </c>
      <c r="I269" s="12" t="s">
        <v>24</v>
      </c>
      <c r="J269" s="148">
        <v>40</v>
      </c>
      <c r="K269" s="11">
        <v>1985</v>
      </c>
      <c r="L269" s="83">
        <v>34.715491999999998</v>
      </c>
      <c r="M269" s="149">
        <v>4.2970839999999999</v>
      </c>
      <c r="N269" s="149">
        <v>7.8774800000000003</v>
      </c>
      <c r="O269" s="83">
        <v>0.114</v>
      </c>
      <c r="P269" s="83">
        <v>0</v>
      </c>
      <c r="Q269" s="149">
        <v>22.426928</v>
      </c>
      <c r="R269" s="149">
        <v>2285.41</v>
      </c>
      <c r="S269" s="149">
        <v>22.426928</v>
      </c>
      <c r="T269" s="149">
        <v>2285.41</v>
      </c>
      <c r="U269" s="55">
        <v>9.8130873672557673E-3</v>
      </c>
      <c r="V269" s="51">
        <v>76.518000000000001</v>
      </c>
      <c r="W269" s="60">
        <v>0.75087781916767682</v>
      </c>
      <c r="X269" s="60">
        <v>588.78524203534596</v>
      </c>
      <c r="Y269" s="292">
        <v>45.052669150060602</v>
      </c>
    </row>
    <row r="270" spans="1:25" x14ac:dyDescent="0.2">
      <c r="A270" s="349"/>
      <c r="B270" s="231" t="s">
        <v>565</v>
      </c>
      <c r="C270" s="138" t="s">
        <v>566</v>
      </c>
      <c r="D270" s="138">
        <v>-1.4</v>
      </c>
      <c r="E270" s="139">
        <v>1.8079999999999999E-2</v>
      </c>
      <c r="F270" s="140">
        <v>1.3400896</v>
      </c>
      <c r="G270" s="168">
        <v>601.4</v>
      </c>
      <c r="H270" s="34" t="s">
        <v>586</v>
      </c>
      <c r="I270" s="12" t="s">
        <v>361</v>
      </c>
      <c r="J270" s="44">
        <v>24</v>
      </c>
      <c r="K270" s="11">
        <v>1959</v>
      </c>
      <c r="L270" s="83">
        <v>24.331</v>
      </c>
      <c r="M270" s="83">
        <v>2.7566929999999998</v>
      </c>
      <c r="N270" s="83">
        <v>3.7284380000000001</v>
      </c>
      <c r="O270" s="83">
        <v>0</v>
      </c>
      <c r="P270" s="83">
        <v>3.2122579999999998</v>
      </c>
      <c r="Q270" s="83">
        <v>17.845869</v>
      </c>
      <c r="R270" s="83">
        <v>1817.55</v>
      </c>
      <c r="S270" s="83">
        <v>17.845869</v>
      </c>
      <c r="T270" s="83">
        <v>1817.55</v>
      </c>
      <c r="U270" s="55">
        <v>9.8186399273747626E-3</v>
      </c>
      <c r="V270" s="51">
        <v>74.12</v>
      </c>
      <c r="W270" s="60">
        <v>0.72775759141701746</v>
      </c>
      <c r="X270" s="60">
        <v>589.11839564248578</v>
      </c>
      <c r="Y270" s="292">
        <v>43.665455485021049</v>
      </c>
    </row>
    <row r="271" spans="1:25" x14ac:dyDescent="0.2">
      <c r="A271" s="349"/>
      <c r="B271" s="231" t="s">
        <v>695</v>
      </c>
      <c r="C271" s="138" t="s">
        <v>696</v>
      </c>
      <c r="D271" s="138">
        <v>-1.9</v>
      </c>
      <c r="E271" s="139">
        <v>2.1177000000000001E-2</v>
      </c>
      <c r="F271" s="140">
        <v>1.15647597</v>
      </c>
      <c r="G271" s="168">
        <v>616.9</v>
      </c>
      <c r="H271" s="34" t="s">
        <v>703</v>
      </c>
      <c r="I271" s="12" t="s">
        <v>275</v>
      </c>
      <c r="J271" s="44">
        <v>12</v>
      </c>
      <c r="K271" s="11">
        <v>1963</v>
      </c>
      <c r="L271" s="83">
        <v>8.1</v>
      </c>
      <c r="M271" s="83">
        <v>0.9</v>
      </c>
      <c r="N271" s="83">
        <v>2</v>
      </c>
      <c r="O271" s="83">
        <v>-7.0000000000000007E-2</v>
      </c>
      <c r="P271" s="83">
        <v>1</v>
      </c>
      <c r="Q271" s="83">
        <v>4.3</v>
      </c>
      <c r="R271" s="83">
        <v>533.91999999999996</v>
      </c>
      <c r="S271" s="83">
        <v>5.32</v>
      </c>
      <c r="T271" s="83">
        <v>533.91999999999996</v>
      </c>
      <c r="U271" s="55">
        <f>S271/T271</f>
        <v>9.9640395564878654E-3</v>
      </c>
      <c r="V271" s="51">
        <v>54.61</v>
      </c>
      <c r="W271" s="60">
        <f>U271*V271</f>
        <v>0.54413620017980235</v>
      </c>
      <c r="X271" s="60">
        <f>U271*60*1000</f>
        <v>597.84237338927198</v>
      </c>
      <c r="Y271" s="292">
        <f>X271*V271/1000</f>
        <v>32.648172010788144</v>
      </c>
    </row>
    <row r="272" spans="1:25" x14ac:dyDescent="0.2">
      <c r="A272" s="349"/>
      <c r="B272" s="231" t="s">
        <v>879</v>
      </c>
      <c r="C272" s="138" t="s">
        <v>880</v>
      </c>
      <c r="D272" s="44">
        <v>-1.1000000000000001</v>
      </c>
      <c r="E272" s="141">
        <v>1.5800000000000002E-2</v>
      </c>
      <c r="F272" s="142">
        <v>1.2089844000000001</v>
      </c>
      <c r="G272" s="155">
        <v>592.1</v>
      </c>
      <c r="H272" s="147" t="s">
        <v>895</v>
      </c>
      <c r="I272" s="12" t="s">
        <v>24</v>
      </c>
      <c r="J272" s="148">
        <v>45</v>
      </c>
      <c r="K272" s="11">
        <v>1977</v>
      </c>
      <c r="L272" s="83">
        <v>37.495519999999999</v>
      </c>
      <c r="M272" s="149">
        <v>3.967406</v>
      </c>
      <c r="N272" s="149">
        <v>11.751793000000001</v>
      </c>
      <c r="O272" s="83">
        <v>0.10199999999999999</v>
      </c>
      <c r="P272" s="83">
        <v>0</v>
      </c>
      <c r="Q272" s="149">
        <v>21.674320999999999</v>
      </c>
      <c r="R272" s="149">
        <v>2173.84</v>
      </c>
      <c r="S272" s="149">
        <v>21.674320999999999</v>
      </c>
      <c r="T272" s="149">
        <v>2173.84</v>
      </c>
      <c r="U272" s="55">
        <v>9.9705226695616968E-3</v>
      </c>
      <c r="V272" s="51">
        <v>76.518000000000001</v>
      </c>
      <c r="W272" s="60">
        <v>0.76292445362952188</v>
      </c>
      <c r="X272" s="60">
        <v>598.23136017370177</v>
      </c>
      <c r="Y272" s="292">
        <v>45.775467217771315</v>
      </c>
    </row>
    <row r="273" spans="1:25" x14ac:dyDescent="0.2">
      <c r="A273" s="349"/>
      <c r="B273" s="231" t="s">
        <v>180</v>
      </c>
      <c r="C273" s="138" t="s">
        <v>181</v>
      </c>
      <c r="D273" s="44">
        <v>-1.6</v>
      </c>
      <c r="E273" s="141">
        <v>1.9E-2</v>
      </c>
      <c r="F273" s="142">
        <v>1.1741999999999999</v>
      </c>
      <c r="G273" s="155">
        <v>607.6</v>
      </c>
      <c r="H273" s="34" t="s">
        <v>152</v>
      </c>
      <c r="I273" s="12" t="s">
        <v>24</v>
      </c>
      <c r="J273" s="44">
        <v>56</v>
      </c>
      <c r="K273" s="11">
        <v>1978</v>
      </c>
      <c r="L273" s="83">
        <v>46.84</v>
      </c>
      <c r="M273" s="83">
        <v>8.2527080000000002</v>
      </c>
      <c r="N273" s="83">
        <v>3.756996</v>
      </c>
      <c r="O273" s="83">
        <v>-0.449712</v>
      </c>
      <c r="P273" s="83">
        <v>0</v>
      </c>
      <c r="Q273" s="83">
        <v>35.280006999999998</v>
      </c>
      <c r="R273" s="83">
        <v>3531.43</v>
      </c>
      <c r="S273" s="83">
        <v>35.280006999999998</v>
      </c>
      <c r="T273" s="83">
        <v>3531.43</v>
      </c>
      <c r="U273" s="55">
        <v>9.9902892029574419E-3</v>
      </c>
      <c r="V273" s="51">
        <v>61.8</v>
      </c>
      <c r="W273" s="60">
        <v>0.61739987274276986</v>
      </c>
      <c r="X273" s="60">
        <v>599.41735217744656</v>
      </c>
      <c r="Y273" s="292">
        <v>37.043992364566201</v>
      </c>
    </row>
    <row r="274" spans="1:25" x14ac:dyDescent="0.2">
      <c r="A274" s="349"/>
      <c r="B274" s="231" t="s">
        <v>879</v>
      </c>
      <c r="C274" s="138" t="s">
        <v>880</v>
      </c>
      <c r="D274" s="44">
        <v>-1.1000000000000001</v>
      </c>
      <c r="E274" s="141">
        <v>1.5800000000000002E-2</v>
      </c>
      <c r="F274" s="142">
        <v>1.2089844000000001</v>
      </c>
      <c r="G274" s="155">
        <v>592.1</v>
      </c>
      <c r="H274" s="147" t="s">
        <v>896</v>
      </c>
      <c r="I274" s="12" t="s">
        <v>24</v>
      </c>
      <c r="J274" s="148">
        <v>55</v>
      </c>
      <c r="K274" s="11">
        <v>1977</v>
      </c>
      <c r="L274" s="83">
        <v>44.499991000000009</v>
      </c>
      <c r="M274" s="149">
        <v>4.6206680000000002</v>
      </c>
      <c r="N274" s="149">
        <v>12.018765000000002</v>
      </c>
      <c r="O274" s="83">
        <v>0.12230000000000001</v>
      </c>
      <c r="P274" s="83">
        <v>0</v>
      </c>
      <c r="Q274" s="149">
        <v>27.738258000000002</v>
      </c>
      <c r="R274" s="149">
        <v>2728.9</v>
      </c>
      <c r="S274" s="149">
        <v>27.738258000000002</v>
      </c>
      <c r="T274" s="149">
        <v>2728.9</v>
      </c>
      <c r="U274" s="55">
        <v>1.0164629704276449E-2</v>
      </c>
      <c r="V274" s="51">
        <v>76.518000000000001</v>
      </c>
      <c r="W274" s="60">
        <v>0.77777713571182538</v>
      </c>
      <c r="X274" s="60">
        <v>609.8777822565869</v>
      </c>
      <c r="Y274" s="292">
        <v>46.666628142709513</v>
      </c>
    </row>
    <row r="275" spans="1:25" x14ac:dyDescent="0.2">
      <c r="A275" s="349"/>
      <c r="B275" s="231" t="s">
        <v>565</v>
      </c>
      <c r="C275" s="138" t="s">
        <v>566</v>
      </c>
      <c r="D275" s="138">
        <v>-1.4</v>
      </c>
      <c r="E275" s="139">
        <v>1.8079999999999999E-2</v>
      </c>
      <c r="F275" s="140">
        <v>1.3400896</v>
      </c>
      <c r="G275" s="168">
        <v>601.4</v>
      </c>
      <c r="H275" s="34" t="s">
        <v>587</v>
      </c>
      <c r="I275" s="12" t="s">
        <v>361</v>
      </c>
      <c r="J275" s="44">
        <v>9</v>
      </c>
      <c r="K275" s="11">
        <v>2006</v>
      </c>
      <c r="L275" s="83">
        <v>11.573</v>
      </c>
      <c r="M275" s="83">
        <v>0.30599999999999999</v>
      </c>
      <c r="N275" s="83">
        <v>2.217355</v>
      </c>
      <c r="O275" s="83">
        <v>0</v>
      </c>
      <c r="P275" s="83">
        <v>0</v>
      </c>
      <c r="Q275" s="83">
        <v>9.0496450000000017</v>
      </c>
      <c r="R275" s="83">
        <v>887.8</v>
      </c>
      <c r="S275" s="83">
        <v>5.7145888487271916</v>
      </c>
      <c r="T275" s="83">
        <v>560.62</v>
      </c>
      <c r="U275" s="55">
        <v>1.0193337463392658E-2</v>
      </c>
      <c r="V275" s="51">
        <v>74.12</v>
      </c>
      <c r="W275" s="60">
        <v>0.75553017278666379</v>
      </c>
      <c r="X275" s="60">
        <v>611.60024780355945</v>
      </c>
      <c r="Y275" s="292">
        <v>45.331810367199836</v>
      </c>
    </row>
    <row r="276" spans="1:25" x14ac:dyDescent="0.2">
      <c r="A276" s="349"/>
      <c r="B276" s="231" t="s">
        <v>316</v>
      </c>
      <c r="C276" s="138" t="s">
        <v>317</v>
      </c>
      <c r="D276" s="138">
        <v>-0.55000000000000004</v>
      </c>
      <c r="E276" s="141">
        <v>1.7000000000000001E-2</v>
      </c>
      <c r="F276" s="142">
        <v>0.96</v>
      </c>
      <c r="G276" s="168">
        <v>575.04999999999995</v>
      </c>
      <c r="H276" s="34" t="s">
        <v>337</v>
      </c>
      <c r="I276" s="12" t="s">
        <v>24</v>
      </c>
      <c r="J276" s="44">
        <v>20</v>
      </c>
      <c r="K276" s="11" t="s">
        <v>95</v>
      </c>
      <c r="L276" s="83"/>
      <c r="M276" s="83">
        <v>1.887</v>
      </c>
      <c r="N276" s="83">
        <v>4.0627690000000003</v>
      </c>
      <c r="O276" s="83">
        <v>0.25015500000000002</v>
      </c>
      <c r="P276" s="83">
        <v>0</v>
      </c>
      <c r="Q276" s="83">
        <v>9.7383000000000006</v>
      </c>
      <c r="R276" s="83">
        <v>950.57</v>
      </c>
      <c r="S276" s="83">
        <v>9.7383000000000006</v>
      </c>
      <c r="T276" s="83">
        <v>950.57</v>
      </c>
      <c r="U276" s="55">
        <f>S276/T276</f>
        <v>1.0244695288090303E-2</v>
      </c>
      <c r="V276" s="51">
        <v>56.5</v>
      </c>
      <c r="W276" s="60">
        <f>U276*V276</f>
        <v>0.57882528377710218</v>
      </c>
      <c r="X276" s="60">
        <f>U276*60*1000</f>
        <v>614.68171728541824</v>
      </c>
      <c r="Y276" s="292">
        <f>X276*V276/1000</f>
        <v>34.729517026626134</v>
      </c>
    </row>
    <row r="277" spans="1:25" x14ac:dyDescent="0.2">
      <c r="A277" s="349"/>
      <c r="B277" s="231" t="s">
        <v>182</v>
      </c>
      <c r="C277" s="138" t="s">
        <v>183</v>
      </c>
      <c r="D277" s="44">
        <v>-1.6</v>
      </c>
      <c r="E277" s="141">
        <v>1.873E-2</v>
      </c>
      <c r="F277" s="142">
        <v>0.89216609000000002</v>
      </c>
      <c r="G277" s="155">
        <v>607.6</v>
      </c>
      <c r="H277" s="34" t="s">
        <v>194</v>
      </c>
      <c r="I277" s="12" t="s">
        <v>24</v>
      </c>
      <c r="J277" s="44">
        <v>30</v>
      </c>
      <c r="K277" s="11">
        <v>1985</v>
      </c>
      <c r="L277" s="83">
        <v>21.332999999999998</v>
      </c>
      <c r="M277" s="83">
        <v>2.6520000000000001</v>
      </c>
      <c r="N277" s="83">
        <v>3.2919999999999998</v>
      </c>
      <c r="O277" s="83">
        <v>-0.78500000000000003</v>
      </c>
      <c r="P277" s="83">
        <v>2.77</v>
      </c>
      <c r="Q277" s="83">
        <v>12.619</v>
      </c>
      <c r="R277" s="83">
        <v>1495.94</v>
      </c>
      <c r="S277" s="83">
        <v>15.388999999999999</v>
      </c>
      <c r="T277" s="83">
        <v>1495.94</v>
      </c>
      <c r="U277" s="55">
        <v>1.0287177293206946E-2</v>
      </c>
      <c r="V277" s="51">
        <v>47.633000000000003</v>
      </c>
      <c r="W277" s="60">
        <v>0.4900091160073265</v>
      </c>
      <c r="X277" s="60">
        <v>617.23063759241677</v>
      </c>
      <c r="Y277" s="292">
        <v>29.400546960439591</v>
      </c>
    </row>
    <row r="278" spans="1:25" x14ac:dyDescent="0.2">
      <c r="A278" s="349"/>
      <c r="B278" s="231" t="s">
        <v>722</v>
      </c>
      <c r="C278" s="138" t="s">
        <v>723</v>
      </c>
      <c r="D278" s="44">
        <v>-1.1000000000000001</v>
      </c>
      <c r="E278" s="141">
        <v>1.8237E-2</v>
      </c>
      <c r="F278" s="142">
        <v>1.2</v>
      </c>
      <c r="G278" s="155">
        <v>592.1</v>
      </c>
      <c r="H278" s="34" t="s">
        <v>733</v>
      </c>
      <c r="I278" s="12" t="s">
        <v>26</v>
      </c>
      <c r="J278" s="44">
        <v>20</v>
      </c>
      <c r="K278" s="11">
        <v>1979</v>
      </c>
      <c r="L278" s="83">
        <v>12.976000000000001</v>
      </c>
      <c r="M278" s="83">
        <v>1.397</v>
      </c>
      <c r="N278" s="83">
        <v>1.8420000000000001</v>
      </c>
      <c r="O278" s="83">
        <v>-0.224</v>
      </c>
      <c r="P278" s="83">
        <v>1.7929999999999999</v>
      </c>
      <c r="Q278" s="83">
        <v>8.1679999999999993</v>
      </c>
      <c r="R278" s="83">
        <v>964.06</v>
      </c>
      <c r="S278" s="83">
        <v>9.9610000000000003</v>
      </c>
      <c r="T278" s="83">
        <v>964.06</v>
      </c>
      <c r="U278" s="55">
        <v>1.033234445988839E-2</v>
      </c>
      <c r="V278" s="51">
        <v>65.509</v>
      </c>
      <c r="W278" s="60">
        <v>0.67686155322282848</v>
      </c>
      <c r="X278" s="60">
        <v>619.94066759330337</v>
      </c>
      <c r="Y278" s="292">
        <v>40.61169319336971</v>
      </c>
    </row>
    <row r="279" spans="1:25" x14ac:dyDescent="0.2">
      <c r="A279" s="349"/>
      <c r="B279" s="231" t="s">
        <v>224</v>
      </c>
      <c r="C279" s="138" t="s">
        <v>228</v>
      </c>
      <c r="D279" s="83">
        <v>-1.5</v>
      </c>
      <c r="E279" s="141">
        <v>1.6490000000000001E-2</v>
      </c>
      <c r="F279" s="142">
        <f>E279*V279</f>
        <v>0.94487699999999997</v>
      </c>
      <c r="G279" s="155">
        <v>604.5</v>
      </c>
      <c r="H279" s="151" t="s">
        <v>238</v>
      </c>
      <c r="I279" s="152" t="s">
        <v>24</v>
      </c>
      <c r="J279" s="23">
        <v>20</v>
      </c>
      <c r="K279" s="153" t="s">
        <v>95</v>
      </c>
      <c r="L279" s="154">
        <v>17.47</v>
      </c>
      <c r="M279" s="154">
        <v>2.02</v>
      </c>
      <c r="N279" s="154">
        <v>3.48</v>
      </c>
      <c r="O279" s="154">
        <v>-0.34</v>
      </c>
      <c r="P279" s="154">
        <v>2.2158000000000002</v>
      </c>
      <c r="Q279" s="154">
        <v>10.094200000000001</v>
      </c>
      <c r="R279" s="155">
        <v>1189.8399999999999</v>
      </c>
      <c r="S279" s="154">
        <v>12.31</v>
      </c>
      <c r="T279" s="155">
        <v>1189.8399999999999</v>
      </c>
      <c r="U279" s="156">
        <f>S279/T279</f>
        <v>1.0345928864385128E-2</v>
      </c>
      <c r="V279" s="142">
        <v>57.3</v>
      </c>
      <c r="W279" s="60">
        <f>U279*V279</f>
        <v>0.5928217239292678</v>
      </c>
      <c r="X279" s="157">
        <f>U279*60*1000</f>
        <v>620.75573186310771</v>
      </c>
      <c r="Y279" s="293">
        <f>X279*V279/1000</f>
        <v>35.569303435756069</v>
      </c>
    </row>
    <row r="280" spans="1:25" x14ac:dyDescent="0.2">
      <c r="A280" s="349"/>
      <c r="B280" s="231" t="s">
        <v>879</v>
      </c>
      <c r="C280" s="138" t="s">
        <v>880</v>
      </c>
      <c r="D280" s="44">
        <v>-1.1000000000000001</v>
      </c>
      <c r="E280" s="141">
        <v>1.5800000000000002E-2</v>
      </c>
      <c r="F280" s="142">
        <v>1.2089844000000001</v>
      </c>
      <c r="G280" s="155">
        <v>592.1</v>
      </c>
      <c r="H280" s="147" t="s">
        <v>897</v>
      </c>
      <c r="I280" s="12" t="s">
        <v>24</v>
      </c>
      <c r="J280" s="148">
        <v>51</v>
      </c>
      <c r="K280" s="11">
        <v>1973</v>
      </c>
      <c r="L280" s="83">
        <v>42.495456000000004</v>
      </c>
      <c r="M280" s="149">
        <v>3.7675779999999999</v>
      </c>
      <c r="N280" s="149">
        <v>11.314344000000002</v>
      </c>
      <c r="O280" s="83">
        <v>-9.6000000000000002E-2</v>
      </c>
      <c r="P280" s="83">
        <v>0</v>
      </c>
      <c r="Q280" s="149">
        <v>27.509533999999999</v>
      </c>
      <c r="R280" s="149">
        <v>2653.29</v>
      </c>
      <c r="S280" s="149">
        <v>27.509533999999999</v>
      </c>
      <c r="T280" s="149">
        <v>2653.29</v>
      </c>
      <c r="U280" s="55">
        <v>1.0368084152128112E-2</v>
      </c>
      <c r="V280" s="51">
        <v>76.518000000000001</v>
      </c>
      <c r="W280" s="60">
        <v>0.79334506315253883</v>
      </c>
      <c r="X280" s="60">
        <v>622.08504912768672</v>
      </c>
      <c r="Y280" s="292">
        <v>47.600703789152334</v>
      </c>
    </row>
    <row r="281" spans="1:25" x14ac:dyDescent="0.2">
      <c r="A281" s="349"/>
      <c r="B281" s="231" t="s">
        <v>879</v>
      </c>
      <c r="C281" s="138" t="s">
        <v>880</v>
      </c>
      <c r="D281" s="44">
        <v>-1.1000000000000001</v>
      </c>
      <c r="E281" s="141">
        <v>1.5800000000000002E-2</v>
      </c>
      <c r="F281" s="142">
        <v>1.2089844000000001</v>
      </c>
      <c r="G281" s="155">
        <v>592.1</v>
      </c>
      <c r="H281" s="147" t="s">
        <v>898</v>
      </c>
      <c r="I281" s="12" t="s">
        <v>24</v>
      </c>
      <c r="J281" s="148">
        <v>36</v>
      </c>
      <c r="K281" s="11">
        <v>1967</v>
      </c>
      <c r="L281" s="83">
        <v>23.324626000000002</v>
      </c>
      <c r="M281" s="149">
        <v>2.0845660000000001</v>
      </c>
      <c r="N281" s="149">
        <v>5.5276199999999998</v>
      </c>
      <c r="O281" s="83">
        <v>5.1999999999999998E-2</v>
      </c>
      <c r="P281" s="83">
        <v>0</v>
      </c>
      <c r="Q281" s="149">
        <v>15.660440000000001</v>
      </c>
      <c r="R281" s="149">
        <v>1508.84</v>
      </c>
      <c r="S281" s="149">
        <v>15.660440000000001</v>
      </c>
      <c r="T281" s="149">
        <v>1508.84</v>
      </c>
      <c r="U281" s="55">
        <v>1.0379125685957426E-2</v>
      </c>
      <c r="V281" s="51">
        <v>76.518000000000001</v>
      </c>
      <c r="W281" s="60">
        <v>0.79418993923809034</v>
      </c>
      <c r="X281" s="60">
        <v>622.74754115744554</v>
      </c>
      <c r="Y281" s="292">
        <v>47.651396354285417</v>
      </c>
    </row>
    <row r="282" spans="1:25" x14ac:dyDescent="0.2">
      <c r="A282" s="349"/>
      <c r="B282" s="231" t="s">
        <v>1025</v>
      </c>
      <c r="C282" s="138" t="s">
        <v>1026</v>
      </c>
      <c r="D282" s="138">
        <v>-1.6</v>
      </c>
      <c r="E282" s="141">
        <v>1.9269999999999999E-2</v>
      </c>
      <c r="F282" s="142">
        <v>1.237134</v>
      </c>
      <c r="G282" s="168">
        <v>607.6</v>
      </c>
      <c r="H282" s="12" t="s">
        <v>1027</v>
      </c>
      <c r="I282" s="12" t="s">
        <v>26</v>
      </c>
      <c r="J282" s="11">
        <v>10</v>
      </c>
      <c r="K282" s="11" t="s">
        <v>1028</v>
      </c>
      <c r="L282" s="150">
        <v>9.1950000000000003</v>
      </c>
      <c r="M282" s="150">
        <v>1.5589999999999999</v>
      </c>
      <c r="N282" s="150">
        <v>0.86099999999999999</v>
      </c>
      <c r="O282" s="150">
        <v>0.108</v>
      </c>
      <c r="P282" s="150"/>
      <c r="Q282" s="150">
        <v>6.6669999999999998</v>
      </c>
      <c r="R282" s="150">
        <v>641.72</v>
      </c>
      <c r="S282" s="150">
        <v>6.6669999999999998</v>
      </c>
      <c r="T282" s="150">
        <v>641.72</v>
      </c>
      <c r="U282" s="55">
        <v>1.038926634669326E-2</v>
      </c>
      <c r="V282" s="51">
        <v>64.2</v>
      </c>
      <c r="W282" s="60">
        <v>0.6669908994577074</v>
      </c>
      <c r="X282" s="60">
        <v>623.35598080159559</v>
      </c>
      <c r="Y282" s="292">
        <v>40.019453967462439</v>
      </c>
    </row>
    <row r="283" spans="1:25" x14ac:dyDescent="0.2">
      <c r="A283" s="349"/>
      <c r="B283" s="231" t="s">
        <v>879</v>
      </c>
      <c r="C283" s="138" t="s">
        <v>880</v>
      </c>
      <c r="D283" s="44">
        <v>-1.1000000000000001</v>
      </c>
      <c r="E283" s="141">
        <v>1.5800000000000002E-2</v>
      </c>
      <c r="F283" s="142">
        <v>1.2089844000000001</v>
      </c>
      <c r="G283" s="155">
        <v>592.1</v>
      </c>
      <c r="H283" s="147" t="s">
        <v>899</v>
      </c>
      <c r="I283" s="12" t="s">
        <v>24</v>
      </c>
      <c r="J283" s="148">
        <v>23</v>
      </c>
      <c r="K283" s="11">
        <v>1969</v>
      </c>
      <c r="L283" s="83">
        <v>15.598987000000001</v>
      </c>
      <c r="M283" s="149">
        <v>1.4405109999999999</v>
      </c>
      <c r="N283" s="149">
        <v>3.440544</v>
      </c>
      <c r="O283" s="83">
        <v>2.8E-3</v>
      </c>
      <c r="P283" s="83">
        <v>0</v>
      </c>
      <c r="Q283" s="149">
        <v>10.715132000000001</v>
      </c>
      <c r="R283" s="149">
        <v>1020.69</v>
      </c>
      <c r="S283" s="149">
        <v>10.715132000000001</v>
      </c>
      <c r="T283" s="149">
        <v>1020.69</v>
      </c>
      <c r="U283" s="55">
        <v>1.0497929831780462E-2</v>
      </c>
      <c r="V283" s="51">
        <v>76.518000000000001</v>
      </c>
      <c r="W283" s="60">
        <v>0.80328059486817738</v>
      </c>
      <c r="X283" s="60">
        <v>629.87578990682766</v>
      </c>
      <c r="Y283" s="292">
        <v>48.196835692090637</v>
      </c>
    </row>
    <row r="284" spans="1:25" x14ac:dyDescent="0.2">
      <c r="A284" s="349"/>
      <c r="B284" s="231" t="s">
        <v>182</v>
      </c>
      <c r="C284" s="138" t="s">
        <v>183</v>
      </c>
      <c r="D284" s="138">
        <v>-1.6</v>
      </c>
      <c r="E284" s="141">
        <v>1.873E-2</v>
      </c>
      <c r="F284" s="142">
        <v>0.89216609000000002</v>
      </c>
      <c r="G284" s="155">
        <v>607.6</v>
      </c>
      <c r="H284" s="34" t="s">
        <v>195</v>
      </c>
      <c r="I284" s="12" t="s">
        <v>24</v>
      </c>
      <c r="J284" s="44">
        <v>40</v>
      </c>
      <c r="K284" s="11">
        <v>1961</v>
      </c>
      <c r="L284" s="83">
        <v>24.841999999999999</v>
      </c>
      <c r="M284" s="83">
        <v>3.06</v>
      </c>
      <c r="N284" s="83">
        <v>3.2610000000000001</v>
      </c>
      <c r="O284" s="83">
        <v>-0.34799999999999998</v>
      </c>
      <c r="P284" s="83">
        <v>3.3340000000000001</v>
      </c>
      <c r="Q284" s="83">
        <v>15.186999999999999</v>
      </c>
      <c r="R284" s="83">
        <v>1732.11</v>
      </c>
      <c r="S284" s="83">
        <v>18.521000000000001</v>
      </c>
      <c r="T284" s="83">
        <v>1732.11</v>
      </c>
      <c r="U284" s="55">
        <v>1.0692738913810325E-2</v>
      </c>
      <c r="V284" s="51">
        <v>47.633000000000003</v>
      </c>
      <c r="W284" s="60">
        <v>0.50932723268152724</v>
      </c>
      <c r="X284" s="60">
        <v>641.56433482861951</v>
      </c>
      <c r="Y284" s="292">
        <v>30.559633960891635</v>
      </c>
    </row>
    <row r="285" spans="1:25" x14ac:dyDescent="0.2">
      <c r="A285" s="349"/>
      <c r="B285" s="231" t="s">
        <v>1025</v>
      </c>
      <c r="C285" s="138" t="s">
        <v>1026</v>
      </c>
      <c r="D285" s="138">
        <v>-1.6</v>
      </c>
      <c r="E285" s="141">
        <v>1.9269999999999999E-2</v>
      </c>
      <c r="F285" s="142">
        <v>1.237134</v>
      </c>
      <c r="G285" s="168">
        <v>607.6</v>
      </c>
      <c r="H285" s="12" t="s">
        <v>1029</v>
      </c>
      <c r="I285" s="12" t="s">
        <v>26</v>
      </c>
      <c r="J285" s="11">
        <v>24</v>
      </c>
      <c r="K285" s="11" t="s">
        <v>1028</v>
      </c>
      <c r="L285" s="150">
        <v>17.286000000000001</v>
      </c>
      <c r="M285" s="150">
        <v>1.974</v>
      </c>
      <c r="N285" s="150">
        <v>4.1479999999999997</v>
      </c>
      <c r="O285" s="150">
        <v>-0.34200000000000003</v>
      </c>
      <c r="P285" s="150"/>
      <c r="Q285" s="150">
        <v>11.506</v>
      </c>
      <c r="R285" s="150">
        <v>1073.42</v>
      </c>
      <c r="S285" s="150">
        <v>11.506</v>
      </c>
      <c r="T285" s="150">
        <v>1073.42</v>
      </c>
      <c r="U285" s="55">
        <v>1.0719010266251792E-2</v>
      </c>
      <c r="V285" s="51">
        <v>64.2</v>
      </c>
      <c r="W285" s="60">
        <v>0.6881604590933651</v>
      </c>
      <c r="X285" s="60">
        <v>643.14061597510749</v>
      </c>
      <c r="Y285" s="292">
        <v>41.289627545601903</v>
      </c>
    </row>
    <row r="286" spans="1:25" x14ac:dyDescent="0.2">
      <c r="A286" s="349"/>
      <c r="B286" s="231" t="s">
        <v>925</v>
      </c>
      <c r="C286" s="138" t="s">
        <v>926</v>
      </c>
      <c r="D286" s="44">
        <v>-1.4</v>
      </c>
      <c r="E286" s="139"/>
      <c r="F286" s="142"/>
      <c r="G286" s="155">
        <v>601.4</v>
      </c>
      <c r="H286" s="12" t="s">
        <v>937</v>
      </c>
      <c r="I286" s="12" t="s">
        <v>24</v>
      </c>
      <c r="J286" s="11">
        <v>30</v>
      </c>
      <c r="K286" s="11">
        <v>1971</v>
      </c>
      <c r="L286" s="150">
        <v>24.625</v>
      </c>
      <c r="M286" s="150">
        <v>3.3500169999999998</v>
      </c>
      <c r="N286" s="150">
        <v>4.3636799999999996</v>
      </c>
      <c r="O286" s="150">
        <v>1.5984999999999999E-2</v>
      </c>
      <c r="P286" s="150">
        <v>0</v>
      </c>
      <c r="Q286" s="150">
        <v>16.895320000000002</v>
      </c>
      <c r="R286" s="150">
        <v>1569.65</v>
      </c>
      <c r="S286" s="150">
        <v>16.895320000000002</v>
      </c>
      <c r="T286" s="150">
        <v>1569.65</v>
      </c>
      <c r="U286" s="55">
        <v>1.076374988054662E-2</v>
      </c>
      <c r="V286" s="51">
        <v>55.045000000000002</v>
      </c>
      <c r="W286" s="60">
        <v>0.59249061217468868</v>
      </c>
      <c r="X286" s="60">
        <v>645.82499283279719</v>
      </c>
      <c r="Y286" s="292">
        <v>35.549436730481318</v>
      </c>
    </row>
    <row r="287" spans="1:25" x14ac:dyDescent="0.2">
      <c r="A287" s="349"/>
      <c r="B287" s="231" t="s">
        <v>180</v>
      </c>
      <c r="C287" s="138" t="s">
        <v>181</v>
      </c>
      <c r="D287" s="44">
        <v>-1.6</v>
      </c>
      <c r="E287" s="141">
        <v>1.9E-2</v>
      </c>
      <c r="F287" s="142">
        <v>1.1741999999999999</v>
      </c>
      <c r="G287" s="155">
        <v>607.6</v>
      </c>
      <c r="H287" s="34" t="s">
        <v>151</v>
      </c>
      <c r="I287" s="12" t="s">
        <v>24</v>
      </c>
      <c r="J287" s="44">
        <v>72</v>
      </c>
      <c r="K287" s="11">
        <v>1975</v>
      </c>
      <c r="L287" s="83">
        <v>52.02</v>
      </c>
      <c r="M287" s="83">
        <v>6.9237599999999997</v>
      </c>
      <c r="N287" s="83">
        <v>4.2062400000000002</v>
      </c>
      <c r="O287" s="83">
        <v>0</v>
      </c>
      <c r="P287" s="83">
        <v>0</v>
      </c>
      <c r="Q287" s="83">
        <v>40.889997999999999</v>
      </c>
      <c r="R287" s="83">
        <v>3784.12</v>
      </c>
      <c r="S287" s="83">
        <v>40.889997999999999</v>
      </c>
      <c r="T287" s="83">
        <v>3784.12</v>
      </c>
      <c r="U287" s="55">
        <v>1.0805682166527488E-2</v>
      </c>
      <c r="V287" s="51">
        <v>61.8</v>
      </c>
      <c r="W287" s="60">
        <v>0.66779115789139876</v>
      </c>
      <c r="X287" s="60">
        <v>648.34092999164932</v>
      </c>
      <c r="Y287" s="292">
        <v>40.067469473483932</v>
      </c>
    </row>
    <row r="288" spans="1:25" x14ac:dyDescent="0.2">
      <c r="A288" s="349"/>
      <c r="B288" s="231" t="s">
        <v>789</v>
      </c>
      <c r="C288" s="138" t="s">
        <v>790</v>
      </c>
      <c r="D288" s="44">
        <v>-2.2999999999999998</v>
      </c>
      <c r="E288" s="141">
        <v>1.9800000000000002E-2</v>
      </c>
      <c r="F288" s="142">
        <v>1.4019999999999999</v>
      </c>
      <c r="G288" s="155">
        <v>529.29999999999995</v>
      </c>
      <c r="H288" s="158" t="s">
        <v>767</v>
      </c>
      <c r="I288" s="12" t="s">
        <v>26</v>
      </c>
      <c r="J288" s="44">
        <v>44</v>
      </c>
      <c r="K288" s="11">
        <v>1970</v>
      </c>
      <c r="L288" s="83">
        <v>37.311999999999998</v>
      </c>
      <c r="M288" s="83">
        <v>3.95</v>
      </c>
      <c r="N288" s="83">
        <v>11.45</v>
      </c>
      <c r="O288" s="83">
        <v>-0.13</v>
      </c>
      <c r="P288" s="83"/>
      <c r="Q288" s="83">
        <v>22.07</v>
      </c>
      <c r="R288" s="83">
        <v>2033.99</v>
      </c>
      <c r="S288" s="83">
        <v>22.07</v>
      </c>
      <c r="T288" s="83">
        <v>2033.99</v>
      </c>
      <c r="U288" s="55">
        <v>1.0850594152380297E-2</v>
      </c>
      <c r="V288" s="51">
        <v>70.739999999999995</v>
      </c>
      <c r="W288" s="60">
        <v>0.76757103033938223</v>
      </c>
      <c r="X288" s="60">
        <v>651.03564914281787</v>
      </c>
      <c r="Y288" s="292">
        <v>46.054261820362932</v>
      </c>
    </row>
    <row r="289" spans="1:25" x14ac:dyDescent="0.2">
      <c r="A289" s="349"/>
      <c r="B289" s="231" t="s">
        <v>925</v>
      </c>
      <c r="C289" s="138" t="s">
        <v>926</v>
      </c>
      <c r="D289" s="44">
        <v>-1.4</v>
      </c>
      <c r="E289" s="139"/>
      <c r="F289" s="142"/>
      <c r="G289" s="155">
        <v>601.4</v>
      </c>
      <c r="H289" s="12" t="s">
        <v>938</v>
      </c>
      <c r="I289" s="12" t="s">
        <v>24</v>
      </c>
      <c r="J289" s="11">
        <v>19</v>
      </c>
      <c r="K289" s="11">
        <v>1988</v>
      </c>
      <c r="L289" s="150">
        <v>18.621009999999998</v>
      </c>
      <c r="M289" s="150">
        <v>2.3233130000000002</v>
      </c>
      <c r="N289" s="150">
        <v>3.2737750000000001</v>
      </c>
      <c r="O289" s="150">
        <v>5.8388000000000002E-2</v>
      </c>
      <c r="P289" s="150">
        <v>0</v>
      </c>
      <c r="Q289" s="150">
        <v>12.965534</v>
      </c>
      <c r="R289" s="150">
        <v>1175.1300000000001</v>
      </c>
      <c r="S289" s="150">
        <v>10.46407</v>
      </c>
      <c r="T289" s="150">
        <v>948.41</v>
      </c>
      <c r="U289" s="55">
        <v>1.1033276747398277E-2</v>
      </c>
      <c r="V289" s="51">
        <v>55.045000000000002</v>
      </c>
      <c r="W289" s="60">
        <v>0.60732671856053821</v>
      </c>
      <c r="X289" s="60">
        <v>661.99660484389653</v>
      </c>
      <c r="Y289" s="292">
        <v>36.439603113632288</v>
      </c>
    </row>
    <row r="290" spans="1:25" x14ac:dyDescent="0.2">
      <c r="A290" s="349"/>
      <c r="B290" s="231" t="s">
        <v>695</v>
      </c>
      <c r="C290" s="138" t="s">
        <v>696</v>
      </c>
      <c r="D290" s="138">
        <v>-1.9</v>
      </c>
      <c r="E290" s="139">
        <v>2.1177000000000001E-2</v>
      </c>
      <c r="F290" s="140">
        <v>1.15647597</v>
      </c>
      <c r="G290" s="168">
        <v>616.9</v>
      </c>
      <c r="H290" s="34" t="s">
        <v>702</v>
      </c>
      <c r="I290" s="12" t="s">
        <v>275</v>
      </c>
      <c r="J290" s="44">
        <v>12</v>
      </c>
      <c r="K290" s="11">
        <v>1960</v>
      </c>
      <c r="L290" s="83">
        <v>8.5</v>
      </c>
      <c r="M290" s="83">
        <v>0.5</v>
      </c>
      <c r="N290" s="83">
        <v>1.9</v>
      </c>
      <c r="O290" s="83">
        <v>0.2</v>
      </c>
      <c r="P290" s="83">
        <v>1</v>
      </c>
      <c r="Q290" s="83">
        <v>4.8</v>
      </c>
      <c r="R290" s="83">
        <v>530.4</v>
      </c>
      <c r="S290" s="83">
        <v>5.38</v>
      </c>
      <c r="T290" s="83">
        <v>487.41</v>
      </c>
      <c r="U290" s="55">
        <f>S290/T290</f>
        <v>1.1037935208551321E-2</v>
      </c>
      <c r="V290" s="51">
        <v>54.61</v>
      </c>
      <c r="W290" s="60">
        <f>U290*V290</f>
        <v>0.60278164173898763</v>
      </c>
      <c r="X290" s="60">
        <f>U290*60*1000</f>
        <v>662.27611251307928</v>
      </c>
      <c r="Y290" s="292">
        <f>X290*V290/1000</f>
        <v>36.166898504339258</v>
      </c>
    </row>
    <row r="291" spans="1:25" x14ac:dyDescent="0.2">
      <c r="A291" s="349"/>
      <c r="B291" s="231" t="s">
        <v>180</v>
      </c>
      <c r="C291" s="138" t="s">
        <v>181</v>
      </c>
      <c r="D291" s="44">
        <v>-1.6</v>
      </c>
      <c r="E291" s="141">
        <v>1.9E-2</v>
      </c>
      <c r="F291" s="142">
        <v>1.1741999999999999</v>
      </c>
      <c r="G291" s="155">
        <v>607.6</v>
      </c>
      <c r="H291" s="34" t="s">
        <v>150</v>
      </c>
      <c r="I291" s="12"/>
      <c r="J291" s="44">
        <v>100</v>
      </c>
      <c r="K291" s="11">
        <v>1972</v>
      </c>
      <c r="L291" s="83">
        <v>72.760000000000005</v>
      </c>
      <c r="M291" s="83">
        <v>10.821125</v>
      </c>
      <c r="N291" s="83">
        <v>13.542999999999999</v>
      </c>
      <c r="O291" s="83">
        <v>-0.77412400000000003</v>
      </c>
      <c r="P291" s="83">
        <v>0</v>
      </c>
      <c r="Q291" s="83">
        <v>49.170000999999999</v>
      </c>
      <c r="R291" s="83">
        <v>4425.26</v>
      </c>
      <c r="S291" s="83">
        <v>49.170000999999999</v>
      </c>
      <c r="T291" s="83">
        <v>4425.26</v>
      </c>
      <c r="U291" s="55">
        <v>1.1111211770607829E-2</v>
      </c>
      <c r="V291" s="51">
        <v>61.8</v>
      </c>
      <c r="W291" s="60">
        <v>0.6866728874235638</v>
      </c>
      <c r="X291" s="60">
        <v>666.67270623646971</v>
      </c>
      <c r="Y291" s="292">
        <v>41.200373245413822</v>
      </c>
    </row>
    <row r="292" spans="1:25" x14ac:dyDescent="0.2">
      <c r="A292" s="349"/>
      <c r="B292" s="231" t="s">
        <v>695</v>
      </c>
      <c r="C292" s="138" t="s">
        <v>696</v>
      </c>
      <c r="D292" s="138">
        <v>-1.9</v>
      </c>
      <c r="E292" s="139">
        <v>2.1177000000000001E-2</v>
      </c>
      <c r="F292" s="140">
        <v>1.15647597</v>
      </c>
      <c r="G292" s="168">
        <v>616.9</v>
      </c>
      <c r="H292" s="34" t="s">
        <v>701</v>
      </c>
      <c r="I292" s="12" t="s">
        <v>275</v>
      </c>
      <c r="J292" s="44">
        <v>24</v>
      </c>
      <c r="K292" s="11">
        <v>1963</v>
      </c>
      <c r="L292" s="83">
        <v>17.600000000000001</v>
      </c>
      <c r="M292" s="83">
        <v>1.3</v>
      </c>
      <c r="N292" s="83">
        <v>3.9</v>
      </c>
      <c r="O292" s="83">
        <v>1.8</v>
      </c>
      <c r="P292" s="83">
        <v>2.2000000000000002</v>
      </c>
      <c r="Q292" s="83">
        <v>10</v>
      </c>
      <c r="R292" s="83">
        <v>1076.67</v>
      </c>
      <c r="S292" s="83">
        <v>9.65</v>
      </c>
      <c r="T292" s="83">
        <v>851.97</v>
      </c>
      <c r="U292" s="55">
        <f>S292/T292</f>
        <v>1.1326689906921605E-2</v>
      </c>
      <c r="V292" s="51">
        <v>54.61</v>
      </c>
      <c r="W292" s="60">
        <f>U292*V292</f>
        <v>0.61855053581698882</v>
      </c>
      <c r="X292" s="60">
        <f>U292*60*1000</f>
        <v>679.60139441529634</v>
      </c>
      <c r="Y292" s="292">
        <f>X292*V292/1000</f>
        <v>37.113032149019332</v>
      </c>
    </row>
    <row r="293" spans="1:25" x14ac:dyDescent="0.2">
      <c r="A293" s="349"/>
      <c r="B293" s="231" t="s">
        <v>925</v>
      </c>
      <c r="C293" s="138" t="s">
        <v>926</v>
      </c>
      <c r="D293" s="44">
        <v>-1.4</v>
      </c>
      <c r="E293" s="139"/>
      <c r="F293" s="142"/>
      <c r="G293" s="155">
        <v>601.4</v>
      </c>
      <c r="H293" s="12" t="s">
        <v>939</v>
      </c>
      <c r="I293" s="12" t="s">
        <v>698</v>
      </c>
      <c r="J293" s="11">
        <v>30</v>
      </c>
      <c r="K293" s="11">
        <v>2007</v>
      </c>
      <c r="L293" s="150">
        <v>54.19999</v>
      </c>
      <c r="M293" s="150">
        <v>4.0289999999999999</v>
      </c>
      <c r="N293" s="150">
        <v>0.63134699999999999</v>
      </c>
      <c r="O293" s="150">
        <v>0</v>
      </c>
      <c r="P293" s="150">
        <v>0</v>
      </c>
      <c r="Q293" s="150">
        <v>49.539645</v>
      </c>
      <c r="R293" s="150">
        <v>3445.08</v>
      </c>
      <c r="S293" s="150">
        <v>21.191299999999998</v>
      </c>
      <c r="T293" s="150">
        <v>1863.22</v>
      </c>
      <c r="U293" s="55">
        <v>1.1373482465838709E-2</v>
      </c>
      <c r="V293" s="51">
        <v>55.045000000000002</v>
      </c>
      <c r="W293" s="60">
        <v>0.62605334233209176</v>
      </c>
      <c r="X293" s="60">
        <v>682.4089479503225</v>
      </c>
      <c r="Y293" s="292">
        <v>37.563200539925504</v>
      </c>
    </row>
    <row r="294" spans="1:25" x14ac:dyDescent="0.2">
      <c r="A294" s="349"/>
      <c r="B294" s="231" t="s">
        <v>879</v>
      </c>
      <c r="C294" s="138" t="s">
        <v>921</v>
      </c>
      <c r="D294" s="44">
        <v>-1.1000000000000001</v>
      </c>
      <c r="E294" s="141">
        <v>1.5800000000000002E-2</v>
      </c>
      <c r="F294" s="142">
        <v>1.2089844000000001</v>
      </c>
      <c r="G294" s="155">
        <v>592.1</v>
      </c>
      <c r="H294" s="147" t="s">
        <v>900</v>
      </c>
      <c r="I294" s="12" t="s">
        <v>24</v>
      </c>
      <c r="J294" s="148">
        <v>18</v>
      </c>
      <c r="K294" s="11">
        <v>1980</v>
      </c>
      <c r="L294" s="83">
        <v>16.030431</v>
      </c>
      <c r="M294" s="149">
        <v>1.384339</v>
      </c>
      <c r="N294" s="149">
        <v>3.5711450000000005</v>
      </c>
      <c r="O294" s="83">
        <v>0</v>
      </c>
      <c r="P294" s="83">
        <v>0</v>
      </c>
      <c r="Q294" s="149">
        <v>11.074947</v>
      </c>
      <c r="R294" s="149">
        <v>1049.46</v>
      </c>
      <c r="S294" s="149">
        <v>11.074947</v>
      </c>
      <c r="T294" s="149">
        <v>972.23</v>
      </c>
      <c r="U294" s="55">
        <v>1.1391282926879442E-2</v>
      </c>
      <c r="V294" s="51">
        <v>76.518000000000001</v>
      </c>
      <c r="W294" s="60">
        <v>0.87163818699896112</v>
      </c>
      <c r="X294" s="60">
        <v>683.47697561276652</v>
      </c>
      <c r="Y294" s="292">
        <v>52.298291219937667</v>
      </c>
    </row>
    <row r="295" spans="1:25" x14ac:dyDescent="0.2">
      <c r="A295" s="349"/>
      <c r="B295" s="231" t="s">
        <v>182</v>
      </c>
      <c r="C295" s="138" t="s">
        <v>183</v>
      </c>
      <c r="D295" s="44">
        <v>-1.6</v>
      </c>
      <c r="E295" s="141">
        <v>1.873E-2</v>
      </c>
      <c r="F295" s="142">
        <v>0.89216609000000002</v>
      </c>
      <c r="G295" s="155">
        <v>607.6</v>
      </c>
      <c r="H295" s="34" t="s">
        <v>196</v>
      </c>
      <c r="I295" s="12" t="s">
        <v>24</v>
      </c>
      <c r="J295" s="44">
        <v>20</v>
      </c>
      <c r="K295" s="11">
        <v>1960</v>
      </c>
      <c r="L295" s="83">
        <v>13.628</v>
      </c>
      <c r="M295" s="83">
        <v>1.9379999999999999</v>
      </c>
      <c r="N295" s="83">
        <v>1.631</v>
      </c>
      <c r="O295" s="83">
        <v>0.36699999999999999</v>
      </c>
      <c r="P295" s="83">
        <v>1.8109999999999999</v>
      </c>
      <c r="Q295" s="83">
        <v>8.2490000000000006</v>
      </c>
      <c r="R295" s="83">
        <v>881.45</v>
      </c>
      <c r="S295" s="83">
        <v>10.06</v>
      </c>
      <c r="T295" s="83">
        <v>881.45</v>
      </c>
      <c r="U295" s="55">
        <v>1.1413012649611436E-2</v>
      </c>
      <c r="V295" s="51">
        <v>47.633000000000003</v>
      </c>
      <c r="W295" s="60">
        <v>0.54363603153894158</v>
      </c>
      <c r="X295" s="60">
        <v>684.78075897668612</v>
      </c>
      <c r="Y295" s="292">
        <v>32.618161892336488</v>
      </c>
    </row>
    <row r="296" spans="1:25" x14ac:dyDescent="0.2">
      <c r="A296" s="349"/>
      <c r="B296" s="231" t="s">
        <v>180</v>
      </c>
      <c r="C296" s="138" t="s">
        <v>181</v>
      </c>
      <c r="D296" s="44">
        <v>-1.6</v>
      </c>
      <c r="E296" s="141">
        <v>1.9E-2</v>
      </c>
      <c r="F296" s="142">
        <v>1.1741999999999999</v>
      </c>
      <c r="G296" s="155">
        <v>607.6</v>
      </c>
      <c r="H296" s="34" t="s">
        <v>157</v>
      </c>
      <c r="I296" s="12"/>
      <c r="J296" s="44">
        <v>60</v>
      </c>
      <c r="K296" s="11">
        <v>1968</v>
      </c>
      <c r="L296" s="83">
        <v>44.29</v>
      </c>
      <c r="M296" s="83">
        <v>7.0692449999999996</v>
      </c>
      <c r="N296" s="83">
        <v>9.3439800000000002</v>
      </c>
      <c r="O296" s="83">
        <v>-3.1932450000000001</v>
      </c>
      <c r="P296" s="83">
        <v>0</v>
      </c>
      <c r="Q296" s="83">
        <v>31.070001000000001</v>
      </c>
      <c r="R296" s="83">
        <v>2714.92</v>
      </c>
      <c r="S296" s="83">
        <v>31.070001000000001</v>
      </c>
      <c r="T296" s="83">
        <v>2714.92</v>
      </c>
      <c r="U296" s="55">
        <v>1.1444168152284414E-2</v>
      </c>
      <c r="V296" s="51">
        <v>61.8</v>
      </c>
      <c r="W296" s="60">
        <v>0.70724959181117675</v>
      </c>
      <c r="X296" s="60">
        <v>686.65008913706481</v>
      </c>
      <c r="Y296" s="292">
        <v>42.434975508670604</v>
      </c>
    </row>
    <row r="297" spans="1:25" x14ac:dyDescent="0.2">
      <c r="A297" s="349"/>
      <c r="B297" s="231" t="s">
        <v>925</v>
      </c>
      <c r="C297" s="138" t="s">
        <v>926</v>
      </c>
      <c r="D297" s="44">
        <v>-1.4</v>
      </c>
      <c r="E297" s="139"/>
      <c r="F297" s="142"/>
      <c r="G297" s="155">
        <v>601.4</v>
      </c>
      <c r="H297" s="12" t="s">
        <v>940</v>
      </c>
      <c r="I297" s="12" t="s">
        <v>24</v>
      </c>
      <c r="J297" s="11">
        <v>59</v>
      </c>
      <c r="K297" s="11">
        <v>1974</v>
      </c>
      <c r="L297" s="150">
        <v>46.73</v>
      </c>
      <c r="M297" s="150">
        <v>4.9792019999999999</v>
      </c>
      <c r="N297" s="150">
        <v>0</v>
      </c>
      <c r="O297" s="150">
        <v>1.8796E-2</v>
      </c>
      <c r="P297" s="150">
        <v>0</v>
      </c>
      <c r="Q297" s="150">
        <v>41.732000999999997</v>
      </c>
      <c r="R297" s="150">
        <v>3570.98</v>
      </c>
      <c r="S297" s="150">
        <v>40.968760000000003</v>
      </c>
      <c r="T297" s="150">
        <v>3505.67</v>
      </c>
      <c r="U297" s="55">
        <v>1.1686427986661609E-2</v>
      </c>
      <c r="V297" s="51">
        <v>55.045000000000002</v>
      </c>
      <c r="W297" s="60">
        <v>0.64327942852578834</v>
      </c>
      <c r="X297" s="60">
        <v>701.18567919969655</v>
      </c>
      <c r="Y297" s="292">
        <v>38.596765711547299</v>
      </c>
    </row>
    <row r="298" spans="1:25" x14ac:dyDescent="0.2">
      <c r="A298" s="349"/>
      <c r="B298" s="231" t="s">
        <v>791</v>
      </c>
      <c r="C298" s="138" t="s">
        <v>792</v>
      </c>
      <c r="D298" s="44">
        <v>-2.2999999999999998</v>
      </c>
      <c r="E298" s="141">
        <v>2.0734499999999999E-2</v>
      </c>
      <c r="F298" s="142">
        <f>E298*V298</f>
        <v>1.5716751</v>
      </c>
      <c r="G298" s="155">
        <v>629.29999999999995</v>
      </c>
      <c r="H298" s="34" t="s">
        <v>804</v>
      </c>
      <c r="I298" s="12" t="s">
        <v>25</v>
      </c>
      <c r="J298" s="44">
        <v>9</v>
      </c>
      <c r="K298" s="11">
        <v>1975</v>
      </c>
      <c r="L298" s="83">
        <v>8.5660000000000007</v>
      </c>
      <c r="M298" s="83">
        <v>1.1100000000000001</v>
      </c>
      <c r="N298" s="83">
        <v>1.38</v>
      </c>
      <c r="O298" s="83">
        <v>0.113</v>
      </c>
      <c r="P298" s="83">
        <v>0</v>
      </c>
      <c r="Q298" s="83">
        <v>5.95</v>
      </c>
      <c r="R298" s="83">
        <v>507.89</v>
      </c>
      <c r="S298" s="83">
        <v>5.95</v>
      </c>
      <c r="T298" s="83">
        <v>507.89</v>
      </c>
      <c r="U298" s="55">
        <f>S298/T298</f>
        <v>1.1715135167063734E-2</v>
      </c>
      <c r="V298" s="51">
        <v>75.8</v>
      </c>
      <c r="W298" s="60">
        <f>U298*V298</f>
        <v>0.88800724566343103</v>
      </c>
      <c r="X298" s="60">
        <f>U298*60*1000</f>
        <v>702.90811002382407</v>
      </c>
      <c r="Y298" s="292">
        <f>X298*V298/1000</f>
        <v>53.280434739805862</v>
      </c>
    </row>
    <row r="299" spans="1:25" x14ac:dyDescent="0.2">
      <c r="A299" s="349"/>
      <c r="B299" s="231" t="s">
        <v>180</v>
      </c>
      <c r="C299" s="138" t="s">
        <v>181</v>
      </c>
      <c r="D299" s="44">
        <v>-1.6</v>
      </c>
      <c r="E299" s="141">
        <v>1.9E-2</v>
      </c>
      <c r="F299" s="142">
        <v>1.1741999999999999</v>
      </c>
      <c r="G299" s="155">
        <v>607.6</v>
      </c>
      <c r="H299" s="34" t="s">
        <v>153</v>
      </c>
      <c r="I299" s="12" t="s">
        <v>24</v>
      </c>
      <c r="J299" s="44">
        <v>54</v>
      </c>
      <c r="K299" s="11">
        <v>1982</v>
      </c>
      <c r="L299" s="83">
        <v>48.49</v>
      </c>
      <c r="M299" s="83">
        <v>4.2839999999999998</v>
      </c>
      <c r="N299" s="83">
        <v>2.056</v>
      </c>
      <c r="O299" s="83">
        <v>0</v>
      </c>
      <c r="P299" s="83">
        <v>0</v>
      </c>
      <c r="Q299" s="83">
        <v>42.15</v>
      </c>
      <c r="R299" s="83">
        <v>3554.75</v>
      </c>
      <c r="S299" s="83">
        <v>42.15</v>
      </c>
      <c r="T299" s="83">
        <v>3554.75</v>
      </c>
      <c r="U299" s="55">
        <v>1.1857373936282438E-2</v>
      </c>
      <c r="V299" s="51">
        <v>61.8</v>
      </c>
      <c r="W299" s="60">
        <v>0.73278570926225461</v>
      </c>
      <c r="X299" s="60">
        <v>711.44243617694622</v>
      </c>
      <c r="Y299" s="292">
        <v>43.967142555735279</v>
      </c>
    </row>
    <row r="300" spans="1:25" x14ac:dyDescent="0.2">
      <c r="A300" s="349"/>
      <c r="B300" s="231" t="s">
        <v>925</v>
      </c>
      <c r="C300" s="138" t="s">
        <v>926</v>
      </c>
      <c r="D300" s="44">
        <v>-1.4</v>
      </c>
      <c r="E300" s="139"/>
      <c r="F300" s="142"/>
      <c r="G300" s="155">
        <v>601.4</v>
      </c>
      <c r="H300" s="12" t="s">
        <v>941</v>
      </c>
      <c r="I300" s="12" t="s">
        <v>24</v>
      </c>
      <c r="J300" s="11">
        <v>20</v>
      </c>
      <c r="K300" s="11">
        <v>1982</v>
      </c>
      <c r="L300" s="150">
        <v>19.239000000000001</v>
      </c>
      <c r="M300" s="150">
        <v>1.9833879999999999</v>
      </c>
      <c r="N300" s="150">
        <v>5.0045799999999998</v>
      </c>
      <c r="O300" s="150">
        <v>-4.5388999999999999E-2</v>
      </c>
      <c r="P300" s="150">
        <v>0</v>
      </c>
      <c r="Q300" s="150">
        <v>12.296419999999999</v>
      </c>
      <c r="R300" s="150">
        <v>1036.3599999999999</v>
      </c>
      <c r="S300" s="150">
        <v>12.296419999999999</v>
      </c>
      <c r="T300" s="150">
        <v>1036.3599999999999</v>
      </c>
      <c r="U300" s="55">
        <v>1.1865008298274731E-2</v>
      </c>
      <c r="V300" s="51">
        <v>55.045000000000002</v>
      </c>
      <c r="W300" s="60">
        <v>0.65310938177853262</v>
      </c>
      <c r="X300" s="60">
        <v>711.9004978964839</v>
      </c>
      <c r="Y300" s="292">
        <v>39.186562906711956</v>
      </c>
    </row>
    <row r="301" spans="1:25" x14ac:dyDescent="0.2">
      <c r="A301" s="349"/>
      <c r="B301" s="231" t="s">
        <v>925</v>
      </c>
      <c r="C301" s="138" t="s">
        <v>926</v>
      </c>
      <c r="D301" s="44">
        <v>-1.4</v>
      </c>
      <c r="E301" s="139"/>
      <c r="F301" s="142"/>
      <c r="G301" s="155">
        <v>601.4</v>
      </c>
      <c r="H301" s="12" t="s">
        <v>942</v>
      </c>
      <c r="I301" s="12" t="s">
        <v>698</v>
      </c>
      <c r="J301" s="11">
        <v>13</v>
      </c>
      <c r="K301" s="11">
        <v>2008</v>
      </c>
      <c r="L301" s="150">
        <v>15.813000000000001</v>
      </c>
      <c r="M301" s="150">
        <v>1.734</v>
      </c>
      <c r="N301" s="150">
        <v>0.45900000000000002</v>
      </c>
      <c r="O301" s="150">
        <v>0</v>
      </c>
      <c r="P301" s="150">
        <v>0</v>
      </c>
      <c r="Q301" s="150">
        <v>13.620003000000001</v>
      </c>
      <c r="R301" s="150">
        <v>1120.69</v>
      </c>
      <c r="S301" s="150">
        <v>9.8268760000000004</v>
      </c>
      <c r="T301" s="150">
        <v>826.89</v>
      </c>
      <c r="U301" s="55">
        <v>1.1884139365574623E-2</v>
      </c>
      <c r="V301" s="51">
        <v>55.045000000000002</v>
      </c>
      <c r="W301" s="60">
        <v>0.65416245137805518</v>
      </c>
      <c r="X301" s="60">
        <v>713.04836193447738</v>
      </c>
      <c r="Y301" s="292">
        <v>39.249747082683307</v>
      </c>
    </row>
    <row r="302" spans="1:25" x14ac:dyDescent="0.2">
      <c r="A302" s="349"/>
      <c r="B302" s="231" t="s">
        <v>182</v>
      </c>
      <c r="C302" s="138" t="s">
        <v>183</v>
      </c>
      <c r="D302" s="138">
        <v>-1.6</v>
      </c>
      <c r="E302" s="141">
        <v>1.873E-2</v>
      </c>
      <c r="F302" s="142">
        <v>0.89216609000000002</v>
      </c>
      <c r="G302" s="155">
        <v>607.6</v>
      </c>
      <c r="H302" s="34" t="s">
        <v>197</v>
      </c>
      <c r="I302" s="12" t="s">
        <v>24</v>
      </c>
      <c r="J302" s="44">
        <v>16</v>
      </c>
      <c r="K302" s="11">
        <v>1961</v>
      </c>
      <c r="L302" s="83">
        <v>12.317</v>
      </c>
      <c r="M302" s="83">
        <v>1.3260000000000001</v>
      </c>
      <c r="N302" s="83">
        <v>2.3919999999999999</v>
      </c>
      <c r="O302" s="83">
        <v>-8.0000000000000002E-3</v>
      </c>
      <c r="P302" s="83">
        <v>1.548</v>
      </c>
      <c r="Q302" s="83">
        <v>7.0519999999999996</v>
      </c>
      <c r="R302" s="83">
        <v>721.34</v>
      </c>
      <c r="S302" s="83">
        <v>8.5990000000000002</v>
      </c>
      <c r="T302" s="83">
        <v>721.34</v>
      </c>
      <c r="U302" s="55">
        <v>1.1920869492888236E-2</v>
      </c>
      <c r="V302" s="51">
        <v>47.633000000000003</v>
      </c>
      <c r="W302" s="60">
        <v>0.56782677655474534</v>
      </c>
      <c r="X302" s="60">
        <v>715.25216957329417</v>
      </c>
      <c r="Y302" s="292">
        <v>34.069606593284718</v>
      </c>
    </row>
    <row r="303" spans="1:25" x14ac:dyDescent="0.2">
      <c r="A303" s="349"/>
      <c r="B303" s="231" t="s">
        <v>182</v>
      </c>
      <c r="C303" s="138" t="s">
        <v>183</v>
      </c>
      <c r="D303" s="44">
        <v>-1.6</v>
      </c>
      <c r="E303" s="141">
        <v>1.873E-2</v>
      </c>
      <c r="F303" s="142">
        <v>0.89216609000000002</v>
      </c>
      <c r="G303" s="155">
        <v>607.6</v>
      </c>
      <c r="H303" s="34" t="s">
        <v>198</v>
      </c>
      <c r="I303" s="12" t="s">
        <v>24</v>
      </c>
      <c r="J303" s="44">
        <v>8</v>
      </c>
      <c r="K303" s="11">
        <v>1961</v>
      </c>
      <c r="L303" s="83">
        <v>6.26</v>
      </c>
      <c r="M303" s="83">
        <v>0.66300000000000003</v>
      </c>
      <c r="N303" s="83">
        <v>1.1559999999999999</v>
      </c>
      <c r="O303" s="83">
        <v>-0.10199999999999999</v>
      </c>
      <c r="P303" s="83">
        <v>0.79900000000000004</v>
      </c>
      <c r="Q303" s="83">
        <v>3.641</v>
      </c>
      <c r="R303" s="83">
        <v>365.15</v>
      </c>
      <c r="S303" s="83">
        <v>4.4409999999999998</v>
      </c>
      <c r="T303" s="83">
        <v>365.15</v>
      </c>
      <c r="U303" s="55">
        <v>1.2162125154046282E-2</v>
      </c>
      <c r="V303" s="51">
        <v>47.633000000000003</v>
      </c>
      <c r="W303" s="60">
        <v>0.57931850746268654</v>
      </c>
      <c r="X303" s="60">
        <v>729.72750924277693</v>
      </c>
      <c r="Y303" s="292">
        <v>34.759110447761195</v>
      </c>
    </row>
    <row r="304" spans="1:25" x14ac:dyDescent="0.2">
      <c r="A304" s="349"/>
      <c r="B304" s="231" t="s">
        <v>388</v>
      </c>
      <c r="C304" s="138" t="s">
        <v>389</v>
      </c>
      <c r="D304" s="44">
        <v>-1.9</v>
      </c>
      <c r="E304" s="141">
        <v>2.09055E-2</v>
      </c>
      <c r="F304" s="142">
        <v>1.4014001924999999</v>
      </c>
      <c r="G304" s="155">
        <v>616.9</v>
      </c>
      <c r="H304" s="34" t="s">
        <v>399</v>
      </c>
      <c r="I304" s="12" t="s">
        <v>24</v>
      </c>
      <c r="J304" s="44">
        <v>10</v>
      </c>
      <c r="K304" s="11">
        <v>1961</v>
      </c>
      <c r="L304" s="83">
        <v>9.2550000000000008</v>
      </c>
      <c r="M304" s="83">
        <v>1.3031459999999999</v>
      </c>
      <c r="N304" s="83">
        <v>2.4859439999999999</v>
      </c>
      <c r="O304" s="83">
        <v>-2.8146000000000001E-2</v>
      </c>
      <c r="P304" s="83">
        <v>0</v>
      </c>
      <c r="Q304" s="83">
        <v>5.4940559999999996</v>
      </c>
      <c r="R304" s="83">
        <v>445.52</v>
      </c>
      <c r="S304" s="83">
        <v>5.4940559999999996</v>
      </c>
      <c r="T304" s="83">
        <v>445.52</v>
      </c>
      <c r="U304" s="55">
        <v>1.2331783084934458E-2</v>
      </c>
      <c r="V304" s="51">
        <v>67.034999999999997</v>
      </c>
      <c r="W304" s="60">
        <v>0.82666107909858133</v>
      </c>
      <c r="X304" s="60">
        <v>739.9069850960675</v>
      </c>
      <c r="Y304" s="292">
        <v>49.599664745914879</v>
      </c>
    </row>
    <row r="305" spans="1:25" x14ac:dyDescent="0.2">
      <c r="A305" s="349"/>
      <c r="B305" s="231" t="s">
        <v>789</v>
      </c>
      <c r="C305" s="138" t="s">
        <v>790</v>
      </c>
      <c r="D305" s="44">
        <v>-2.2999999999999998</v>
      </c>
      <c r="E305" s="141">
        <v>1.9800000000000002E-2</v>
      </c>
      <c r="F305" s="142">
        <v>1.4019999999999999</v>
      </c>
      <c r="G305" s="155">
        <v>529.29999999999995</v>
      </c>
      <c r="H305" s="158" t="s">
        <v>761</v>
      </c>
      <c r="I305" s="12" t="s">
        <v>26</v>
      </c>
      <c r="J305" s="44">
        <v>20</v>
      </c>
      <c r="K305" s="11">
        <v>1989</v>
      </c>
      <c r="L305" s="83">
        <v>18.038</v>
      </c>
      <c r="M305" s="83">
        <v>1.92</v>
      </c>
      <c r="N305" s="83">
        <v>3.25</v>
      </c>
      <c r="O305" s="83">
        <v>0.48</v>
      </c>
      <c r="P305" s="83"/>
      <c r="Q305" s="83">
        <v>12.87</v>
      </c>
      <c r="R305" s="83">
        <v>1042.6199999999999</v>
      </c>
      <c r="S305" s="83">
        <v>12.87</v>
      </c>
      <c r="T305" s="83">
        <v>1042.6199999999999</v>
      </c>
      <c r="U305" s="55">
        <v>1.2343902860102434E-2</v>
      </c>
      <c r="V305" s="51">
        <v>70.739999999999995</v>
      </c>
      <c r="W305" s="60">
        <v>0.87320768832364615</v>
      </c>
      <c r="X305" s="60">
        <v>740.63417160614608</v>
      </c>
      <c r="Y305" s="292">
        <v>52.39246129941877</v>
      </c>
    </row>
    <row r="306" spans="1:25" x14ac:dyDescent="0.2">
      <c r="A306" s="349"/>
      <c r="B306" s="231" t="s">
        <v>182</v>
      </c>
      <c r="C306" s="138" t="s">
        <v>183</v>
      </c>
      <c r="D306" s="138">
        <v>-1.6</v>
      </c>
      <c r="E306" s="141">
        <v>1.873E-2</v>
      </c>
      <c r="F306" s="142">
        <v>0.89216609000000002</v>
      </c>
      <c r="G306" s="155">
        <v>607.6</v>
      </c>
      <c r="H306" s="34" t="s">
        <v>199</v>
      </c>
      <c r="I306" s="12" t="s">
        <v>24</v>
      </c>
      <c r="J306" s="44">
        <v>36</v>
      </c>
      <c r="K306" s="11">
        <v>1991</v>
      </c>
      <c r="L306" s="83">
        <v>37.698999999999998</v>
      </c>
      <c r="M306" s="83">
        <v>4.4370000000000003</v>
      </c>
      <c r="N306" s="83">
        <v>4.3040000000000003</v>
      </c>
      <c r="O306" s="83">
        <v>-0.33500000000000002</v>
      </c>
      <c r="P306" s="83"/>
      <c r="Q306" s="83">
        <v>28.957999999999998</v>
      </c>
      <c r="R306" s="83">
        <v>2334.02</v>
      </c>
      <c r="S306" s="83">
        <v>28.957999999999998</v>
      </c>
      <c r="T306" s="83">
        <v>2334.02</v>
      </c>
      <c r="U306" s="55">
        <v>1.2406920249183811E-2</v>
      </c>
      <c r="V306" s="51">
        <v>47.633000000000003</v>
      </c>
      <c r="W306" s="60">
        <v>0.59097883222937253</v>
      </c>
      <c r="X306" s="60">
        <v>744.4152149510287</v>
      </c>
      <c r="Y306" s="292">
        <v>35.458729933762356</v>
      </c>
    </row>
    <row r="307" spans="1:25" x14ac:dyDescent="0.2">
      <c r="A307" s="349"/>
      <c r="B307" s="231" t="s">
        <v>609</v>
      </c>
      <c r="C307" s="138" t="s">
        <v>610</v>
      </c>
      <c r="D307" s="44">
        <v>-1.6</v>
      </c>
      <c r="E307" s="141">
        <v>1.7600000000000001E-2</v>
      </c>
      <c r="F307" s="142">
        <v>1.3569599999999999</v>
      </c>
      <c r="G307" s="155">
        <v>607.6</v>
      </c>
      <c r="H307" s="34" t="s">
        <v>625</v>
      </c>
      <c r="I307" s="12" t="s">
        <v>25</v>
      </c>
      <c r="J307" s="44">
        <v>36</v>
      </c>
      <c r="K307" s="11" t="s">
        <v>95</v>
      </c>
      <c r="L307" s="83">
        <v>25.343</v>
      </c>
      <c r="M307" s="83">
        <v>1.8320000000000001</v>
      </c>
      <c r="N307" s="83">
        <v>4.5220000000000002</v>
      </c>
      <c r="O307" s="83">
        <v>0</v>
      </c>
      <c r="P307" s="83">
        <v>0</v>
      </c>
      <c r="Q307" s="83">
        <v>18.989000000000001</v>
      </c>
      <c r="R307" s="83">
        <v>1527.82</v>
      </c>
      <c r="S307" s="83">
        <v>18.989000000000001</v>
      </c>
      <c r="T307" s="83">
        <v>1527.82</v>
      </c>
      <c r="U307" s="55">
        <v>1.242882014897043E-2</v>
      </c>
      <c r="V307" s="51">
        <v>77.099999999999994</v>
      </c>
      <c r="W307" s="60">
        <v>0.95826203348562011</v>
      </c>
      <c r="X307" s="60">
        <v>745.72920893822584</v>
      </c>
      <c r="Y307" s="292">
        <v>57.495722009137211</v>
      </c>
    </row>
    <row r="308" spans="1:25" x14ac:dyDescent="0.2">
      <c r="A308" s="349"/>
      <c r="B308" s="231" t="s">
        <v>388</v>
      </c>
      <c r="C308" s="138" t="s">
        <v>389</v>
      </c>
      <c r="D308" s="44">
        <v>-1.9</v>
      </c>
      <c r="E308" s="141">
        <v>2.09055E-2</v>
      </c>
      <c r="F308" s="142">
        <v>1.4014001924999999</v>
      </c>
      <c r="G308" s="155">
        <v>616.9</v>
      </c>
      <c r="H308" s="34" t="s">
        <v>400</v>
      </c>
      <c r="I308" s="12" t="s">
        <v>24</v>
      </c>
      <c r="J308" s="44">
        <v>10</v>
      </c>
      <c r="K308" s="11">
        <v>1961</v>
      </c>
      <c r="L308" s="83">
        <v>8.4120000000000008</v>
      </c>
      <c r="M308" s="83">
        <v>0.60638599999999998</v>
      </c>
      <c r="N308" s="83">
        <v>2.1581220000000001</v>
      </c>
      <c r="O308" s="83">
        <v>5.6613999999999998E-2</v>
      </c>
      <c r="P308" s="83">
        <v>0</v>
      </c>
      <c r="Q308" s="83">
        <v>5.590878</v>
      </c>
      <c r="R308" s="83">
        <v>442.2</v>
      </c>
      <c r="S308" s="83">
        <v>5.590878</v>
      </c>
      <c r="T308" s="83">
        <v>442.2</v>
      </c>
      <c r="U308" s="55">
        <v>1.2643324287652646E-2</v>
      </c>
      <c r="V308" s="51">
        <v>67.034999999999997</v>
      </c>
      <c r="W308" s="60">
        <v>0.84754524362279504</v>
      </c>
      <c r="X308" s="60">
        <v>758.59945725915873</v>
      </c>
      <c r="Y308" s="292">
        <v>50.852714617367702</v>
      </c>
    </row>
    <row r="309" spans="1:25" x14ac:dyDescent="0.2">
      <c r="A309" s="349"/>
      <c r="B309" s="231" t="s">
        <v>925</v>
      </c>
      <c r="C309" s="138" t="s">
        <v>926</v>
      </c>
      <c r="D309" s="44">
        <v>-1.4</v>
      </c>
      <c r="E309" s="139"/>
      <c r="F309" s="142"/>
      <c r="G309" s="155">
        <v>601.4</v>
      </c>
      <c r="H309" s="12" t="s">
        <v>943</v>
      </c>
      <c r="I309" s="12" t="s">
        <v>24</v>
      </c>
      <c r="J309" s="11">
        <v>30</v>
      </c>
      <c r="K309" s="11">
        <v>1973</v>
      </c>
      <c r="L309" s="150">
        <v>26.757010000000001</v>
      </c>
      <c r="M309" s="150">
        <v>3.5276700000000001</v>
      </c>
      <c r="N309" s="150">
        <v>3.9217200000000001</v>
      </c>
      <c r="O309" s="150">
        <v>-0.56966499999999998</v>
      </c>
      <c r="P309" s="150">
        <v>0</v>
      </c>
      <c r="Q309" s="150">
        <v>19.877279999999999</v>
      </c>
      <c r="R309" s="150">
        <v>1569.45</v>
      </c>
      <c r="S309" s="150">
        <v>19.877279999999999</v>
      </c>
      <c r="T309" s="150">
        <v>1569.45</v>
      </c>
      <c r="U309" s="55">
        <v>1.266512472522221E-2</v>
      </c>
      <c r="V309" s="51">
        <v>55.045000000000002</v>
      </c>
      <c r="W309" s="60">
        <v>0.69715179049985654</v>
      </c>
      <c r="X309" s="60">
        <v>759.90748351333264</v>
      </c>
      <c r="Y309" s="292">
        <v>41.829107429991396</v>
      </c>
    </row>
    <row r="310" spans="1:25" x14ac:dyDescent="0.2">
      <c r="A310" s="349"/>
      <c r="B310" s="231" t="s">
        <v>925</v>
      </c>
      <c r="C310" s="138" t="s">
        <v>926</v>
      </c>
      <c r="D310" s="44">
        <v>-1.4</v>
      </c>
      <c r="E310" s="139"/>
      <c r="F310" s="142"/>
      <c r="G310" s="155">
        <v>601.4</v>
      </c>
      <c r="H310" s="12" t="s">
        <v>944</v>
      </c>
      <c r="I310" s="12" t="s">
        <v>698</v>
      </c>
      <c r="J310" s="11">
        <v>39</v>
      </c>
      <c r="K310" s="11">
        <v>2007</v>
      </c>
      <c r="L310" s="150">
        <v>47.228009999999998</v>
      </c>
      <c r="M310" s="150">
        <v>5.9486929999999996</v>
      </c>
      <c r="N310" s="150">
        <v>0.33152300000000001</v>
      </c>
      <c r="O310" s="150">
        <v>0.27330700000000002</v>
      </c>
      <c r="P310" s="150">
        <v>0</v>
      </c>
      <c r="Q310" s="150">
        <v>40.674481999999998</v>
      </c>
      <c r="R310" s="150">
        <v>3205.71</v>
      </c>
      <c r="S310" s="150">
        <v>35.269210000000001</v>
      </c>
      <c r="T310" s="150">
        <v>2779.7</v>
      </c>
      <c r="U310" s="55">
        <v>1.2688135410296076E-2</v>
      </c>
      <c r="V310" s="51">
        <v>55.045000000000002</v>
      </c>
      <c r="W310" s="60">
        <v>0.69841841365974755</v>
      </c>
      <c r="X310" s="60">
        <v>761.28812461776465</v>
      </c>
      <c r="Y310" s="292">
        <v>41.905104819584857</v>
      </c>
    </row>
    <row r="311" spans="1:25" x14ac:dyDescent="0.2">
      <c r="A311" s="349"/>
      <c r="B311" s="231" t="s">
        <v>388</v>
      </c>
      <c r="C311" s="138" t="s">
        <v>389</v>
      </c>
      <c r="D311" s="44">
        <v>-1.9</v>
      </c>
      <c r="E311" s="141">
        <v>2.09055E-2</v>
      </c>
      <c r="F311" s="142">
        <v>1.4014001924999999</v>
      </c>
      <c r="G311" s="155">
        <v>616.9</v>
      </c>
      <c r="H311" s="34" t="s">
        <v>402</v>
      </c>
      <c r="I311" s="12" t="s">
        <v>24</v>
      </c>
      <c r="J311" s="44">
        <v>22</v>
      </c>
      <c r="K311" s="11">
        <v>1985</v>
      </c>
      <c r="L311" s="83">
        <v>21.081</v>
      </c>
      <c r="M311" s="83">
        <v>2.7600790000000002</v>
      </c>
      <c r="N311" s="83">
        <v>3.4448080000000001</v>
      </c>
      <c r="O311" s="83">
        <v>0.50392099999999995</v>
      </c>
      <c r="P311" s="83">
        <v>4.7426529999999998</v>
      </c>
      <c r="Q311" s="83">
        <v>14.372194</v>
      </c>
      <c r="R311" s="83">
        <v>1124.8</v>
      </c>
      <c r="S311" s="83">
        <v>14.372194</v>
      </c>
      <c r="T311" s="83">
        <v>1124.8</v>
      </c>
      <c r="U311" s="55">
        <v>1.2777555120910385E-2</v>
      </c>
      <c r="V311" s="51">
        <v>67.034999999999997</v>
      </c>
      <c r="W311" s="60">
        <v>0.85654340753022762</v>
      </c>
      <c r="X311" s="60">
        <v>766.65330725462309</v>
      </c>
      <c r="Y311" s="292">
        <v>51.392604451813654</v>
      </c>
    </row>
    <row r="312" spans="1:25" x14ac:dyDescent="0.2">
      <c r="A312" s="349"/>
      <c r="B312" s="231" t="s">
        <v>609</v>
      </c>
      <c r="C312" s="138" t="s">
        <v>610</v>
      </c>
      <c r="D312" s="44">
        <v>-1.6</v>
      </c>
      <c r="E312" s="141">
        <v>1.7600000000000001E-2</v>
      </c>
      <c r="F312" s="142">
        <v>1.3569599999999999</v>
      </c>
      <c r="G312" s="155">
        <v>607.6</v>
      </c>
      <c r="H312" s="34" t="s">
        <v>626</v>
      </c>
      <c r="I312" s="12" t="s">
        <v>25</v>
      </c>
      <c r="J312" s="44">
        <v>7</v>
      </c>
      <c r="K312" s="11" t="s">
        <v>95</v>
      </c>
      <c r="L312" s="83">
        <v>8.15</v>
      </c>
      <c r="M312" s="83">
        <v>0.86699999999999999</v>
      </c>
      <c r="N312" s="83">
        <v>1.6</v>
      </c>
      <c r="O312" s="83">
        <v>0</v>
      </c>
      <c r="P312" s="83">
        <v>0</v>
      </c>
      <c r="Q312" s="83">
        <v>5.6829999999999998</v>
      </c>
      <c r="R312" s="83">
        <v>442.92</v>
      </c>
      <c r="S312" s="83">
        <v>5.6829999999999998</v>
      </c>
      <c r="T312" s="83">
        <v>442.92</v>
      </c>
      <c r="U312" s="55">
        <v>1.28307595051025E-2</v>
      </c>
      <c r="V312" s="51">
        <v>77.099999999999994</v>
      </c>
      <c r="W312" s="60">
        <v>0.98925155784340268</v>
      </c>
      <c r="X312" s="60">
        <v>769.84557030614997</v>
      </c>
      <c r="Y312" s="292">
        <v>59.35509347060416</v>
      </c>
    </row>
    <row r="313" spans="1:25" x14ac:dyDescent="0.2">
      <c r="A313" s="349"/>
      <c r="B313" s="231" t="s">
        <v>695</v>
      </c>
      <c r="C313" s="138" t="s">
        <v>696</v>
      </c>
      <c r="D313" s="138">
        <v>-1.9</v>
      </c>
      <c r="E313" s="139">
        <v>2.1177000000000001E-2</v>
      </c>
      <c r="F313" s="140">
        <v>1.15647597</v>
      </c>
      <c r="G313" s="168">
        <v>616.9</v>
      </c>
      <c r="H313" s="34" t="s">
        <v>700</v>
      </c>
      <c r="I313" s="12" t="s">
        <v>275</v>
      </c>
      <c r="J313" s="44">
        <v>10</v>
      </c>
      <c r="K313" s="11">
        <v>1981</v>
      </c>
      <c r="L313" s="83">
        <v>6.3</v>
      </c>
      <c r="M313" s="83"/>
      <c r="N313" s="83"/>
      <c r="O313" s="83"/>
      <c r="P313" s="83">
        <v>1.1299999999999999</v>
      </c>
      <c r="Q313" s="83">
        <v>5.16</v>
      </c>
      <c r="R313" s="83">
        <v>490.99</v>
      </c>
      <c r="S313" s="83">
        <v>6.3</v>
      </c>
      <c r="T313" s="83">
        <v>490.99</v>
      </c>
      <c r="U313" s="55">
        <f>S313/T313</f>
        <v>1.2831218558422779E-2</v>
      </c>
      <c r="V313" s="51">
        <v>54.61</v>
      </c>
      <c r="W313" s="60">
        <f>U313*V313</f>
        <v>0.70071284547546797</v>
      </c>
      <c r="X313" s="60">
        <f>U313*60*1000</f>
        <v>769.87311350536675</v>
      </c>
      <c r="Y313" s="292">
        <f>X313*V313/1000</f>
        <v>42.042770728528076</v>
      </c>
    </row>
    <row r="314" spans="1:25" x14ac:dyDescent="0.2">
      <c r="A314" s="349"/>
      <c r="B314" s="231" t="s">
        <v>925</v>
      </c>
      <c r="C314" s="138" t="s">
        <v>926</v>
      </c>
      <c r="D314" s="44">
        <v>-1.4</v>
      </c>
      <c r="E314" s="139"/>
      <c r="F314" s="142"/>
      <c r="G314" s="155">
        <v>601.4</v>
      </c>
      <c r="H314" s="12" t="s">
        <v>945</v>
      </c>
      <c r="I314" s="12" t="s">
        <v>24</v>
      </c>
      <c r="J314" s="11">
        <v>90</v>
      </c>
      <c r="K314" s="11">
        <v>1973</v>
      </c>
      <c r="L314" s="150">
        <v>79.169039999999995</v>
      </c>
      <c r="M314" s="150">
        <v>16.192900000000002</v>
      </c>
      <c r="N314" s="150">
        <v>10.99071</v>
      </c>
      <c r="O314" s="150">
        <v>-6.8598800000000004</v>
      </c>
      <c r="P314" s="150">
        <v>0</v>
      </c>
      <c r="Q314" s="150">
        <v>58.845320000000001</v>
      </c>
      <c r="R314" s="150">
        <v>4520.3599999999997</v>
      </c>
      <c r="S314" s="150">
        <v>58.845320000000001</v>
      </c>
      <c r="T314" s="150">
        <v>4520.3599999999997</v>
      </c>
      <c r="U314" s="55">
        <v>1.3017839287136424E-2</v>
      </c>
      <c r="V314" s="51">
        <v>55.045000000000002</v>
      </c>
      <c r="W314" s="60">
        <v>0.71656696356042449</v>
      </c>
      <c r="X314" s="60">
        <v>781.07035722818546</v>
      </c>
      <c r="Y314" s="292">
        <v>42.994017813625469</v>
      </c>
    </row>
    <row r="315" spans="1:25" x14ac:dyDescent="0.2">
      <c r="A315" s="349"/>
      <c r="B315" s="231" t="s">
        <v>182</v>
      </c>
      <c r="C315" s="138" t="s">
        <v>183</v>
      </c>
      <c r="D315" s="44">
        <v>-1.6</v>
      </c>
      <c r="E315" s="141">
        <v>1.873E-2</v>
      </c>
      <c r="F315" s="142">
        <v>0.89216609000000002</v>
      </c>
      <c r="G315" s="155">
        <v>607.6</v>
      </c>
      <c r="H315" s="34" t="s">
        <v>200</v>
      </c>
      <c r="I315" s="12" t="s">
        <v>24</v>
      </c>
      <c r="J315" s="44">
        <v>45</v>
      </c>
      <c r="K315" s="11">
        <v>1976</v>
      </c>
      <c r="L315" s="83">
        <v>41.286999999999999</v>
      </c>
      <c r="M315" s="83">
        <v>3.3660000000000001</v>
      </c>
      <c r="N315" s="83">
        <v>7.69</v>
      </c>
      <c r="O315" s="83">
        <v>-1.1339999999999999</v>
      </c>
      <c r="P315" s="83"/>
      <c r="Q315" s="83">
        <v>30.231000000000002</v>
      </c>
      <c r="R315" s="83">
        <v>2310.2600000000002</v>
      </c>
      <c r="S315" s="83">
        <v>30.231000000000002</v>
      </c>
      <c r="T315" s="83">
        <v>2310.2600000000002</v>
      </c>
      <c r="U315" s="55">
        <v>1.3085540155653476E-2</v>
      </c>
      <c r="V315" s="51">
        <v>47.633000000000003</v>
      </c>
      <c r="W315" s="60">
        <v>0.62330353423424201</v>
      </c>
      <c r="X315" s="60">
        <v>785.13240933920861</v>
      </c>
      <c r="Y315" s="292">
        <v>37.398212054054532</v>
      </c>
    </row>
    <row r="316" spans="1:25" x14ac:dyDescent="0.2">
      <c r="A316" s="349"/>
      <c r="B316" s="231" t="s">
        <v>695</v>
      </c>
      <c r="C316" s="138" t="s">
        <v>696</v>
      </c>
      <c r="D316" s="138">
        <v>-1.9</v>
      </c>
      <c r="E316" s="139">
        <v>2.1177000000000001E-2</v>
      </c>
      <c r="F316" s="140">
        <v>1.15647597</v>
      </c>
      <c r="G316" s="168">
        <v>616.9</v>
      </c>
      <c r="H316" s="34" t="s">
        <v>705</v>
      </c>
      <c r="I316" s="12" t="s">
        <v>275</v>
      </c>
      <c r="J316" s="44">
        <v>12</v>
      </c>
      <c r="K316" s="11">
        <v>1987</v>
      </c>
      <c r="L316" s="83">
        <v>9.4</v>
      </c>
      <c r="M316" s="83"/>
      <c r="N316" s="83"/>
      <c r="O316" s="83"/>
      <c r="P316" s="83"/>
      <c r="Q316" s="83">
        <v>9.36</v>
      </c>
      <c r="R316" s="83">
        <v>711.66</v>
      </c>
      <c r="S316" s="83">
        <v>9.36</v>
      </c>
      <c r="T316" s="83">
        <v>711.66</v>
      </c>
      <c r="U316" s="55">
        <f>S316/T316</f>
        <v>1.3152348031363292E-2</v>
      </c>
      <c r="V316" s="51">
        <v>54.61</v>
      </c>
      <c r="W316" s="60">
        <f>U316*V316</f>
        <v>0.71824972599274939</v>
      </c>
      <c r="X316" s="60">
        <f>U316*60*1000</f>
        <v>789.14088188179755</v>
      </c>
      <c r="Y316" s="292">
        <f>X316*V316/1000</f>
        <v>43.094983559564966</v>
      </c>
    </row>
    <row r="317" spans="1:25" x14ac:dyDescent="0.2">
      <c r="A317" s="349"/>
      <c r="B317" s="231" t="s">
        <v>182</v>
      </c>
      <c r="C317" s="138" t="s">
        <v>183</v>
      </c>
      <c r="D317" s="138">
        <v>-1.6</v>
      </c>
      <c r="E317" s="141">
        <v>1.873E-2</v>
      </c>
      <c r="F317" s="142">
        <v>0.89216609000000002</v>
      </c>
      <c r="G317" s="155">
        <v>607.6</v>
      </c>
      <c r="H317" s="34" t="s">
        <v>201</v>
      </c>
      <c r="I317" s="12" t="s">
        <v>24</v>
      </c>
      <c r="J317" s="44">
        <v>8</v>
      </c>
      <c r="K317" s="11">
        <v>1961</v>
      </c>
      <c r="L317" s="83">
        <v>6.7469999999999999</v>
      </c>
      <c r="M317" s="83">
        <v>0.51</v>
      </c>
      <c r="N317" s="83">
        <v>1.476</v>
      </c>
      <c r="O317" s="83">
        <v>0.28399999999999997</v>
      </c>
      <c r="P317" s="83">
        <v>0.85699999999999998</v>
      </c>
      <c r="Q317" s="83">
        <v>3.9039999999999999</v>
      </c>
      <c r="R317" s="83">
        <v>361.4</v>
      </c>
      <c r="S317" s="83">
        <v>4.7619999999999996</v>
      </c>
      <c r="T317" s="83">
        <v>361.4</v>
      </c>
      <c r="U317" s="55">
        <v>1.3176535694521306E-2</v>
      </c>
      <c r="V317" s="51">
        <v>47.633000000000003</v>
      </c>
      <c r="W317" s="60">
        <v>0.62763792473713342</v>
      </c>
      <c r="X317" s="60">
        <v>790.59214167127834</v>
      </c>
      <c r="Y317" s="292">
        <v>37.658275484228007</v>
      </c>
    </row>
    <row r="318" spans="1:25" x14ac:dyDescent="0.2">
      <c r="A318" s="349"/>
      <c r="B318" s="231" t="s">
        <v>224</v>
      </c>
      <c r="C318" s="138" t="s">
        <v>228</v>
      </c>
      <c r="D318" s="83">
        <v>-1.5</v>
      </c>
      <c r="E318" s="141">
        <v>1.6490000000000001E-2</v>
      </c>
      <c r="F318" s="142">
        <f>E318*V318</f>
        <v>0.94487699999999997</v>
      </c>
      <c r="G318" s="155">
        <v>604.5</v>
      </c>
      <c r="H318" s="151" t="s">
        <v>239</v>
      </c>
      <c r="I318" s="152"/>
      <c r="J318" s="159">
        <v>15</v>
      </c>
      <c r="K318" s="153" t="s">
        <v>95</v>
      </c>
      <c r="L318" s="154">
        <v>19.23</v>
      </c>
      <c r="M318" s="154">
        <v>2.35</v>
      </c>
      <c r="N318" s="154">
        <v>2.0499999999999998</v>
      </c>
      <c r="O318" s="154">
        <v>0</v>
      </c>
      <c r="P318" s="154">
        <v>2.6694</v>
      </c>
      <c r="Q318" s="154">
        <v>12.160600000000001</v>
      </c>
      <c r="R318" s="160">
        <v>1120.1099999999999</v>
      </c>
      <c r="S318" s="154">
        <v>14.83</v>
      </c>
      <c r="T318" s="160">
        <v>1120.1099999999999</v>
      </c>
      <c r="U318" s="156">
        <f>S318/T318</f>
        <v>1.323977109391042E-2</v>
      </c>
      <c r="V318" s="142">
        <v>57.3</v>
      </c>
      <c r="W318" s="60">
        <f>U318*V318</f>
        <v>0.75863888368106702</v>
      </c>
      <c r="X318" s="157">
        <f>U318*60*1000</f>
        <v>794.38626563462526</v>
      </c>
      <c r="Y318" s="293">
        <f>X318*V318/1000</f>
        <v>45.518333020864027</v>
      </c>
    </row>
    <row r="319" spans="1:25" x14ac:dyDescent="0.2">
      <c r="A319" s="349"/>
      <c r="B319" s="231" t="s">
        <v>386</v>
      </c>
      <c r="C319" s="138" t="s">
        <v>387</v>
      </c>
      <c r="D319" s="138">
        <v>-2.2999999999999998</v>
      </c>
      <c r="E319" s="139">
        <v>1.983E-2</v>
      </c>
      <c r="F319" s="140">
        <v>1</v>
      </c>
      <c r="G319" s="223">
        <v>550.79999999999995</v>
      </c>
      <c r="H319" s="162" t="s">
        <v>108</v>
      </c>
      <c r="I319" s="161"/>
      <c r="J319" s="163">
        <v>40</v>
      </c>
      <c r="K319" s="161">
        <v>1987</v>
      </c>
      <c r="L319" s="164">
        <v>28.681999999999999</v>
      </c>
      <c r="M319" s="164">
        <v>0</v>
      </c>
      <c r="N319" s="164">
        <v>0</v>
      </c>
      <c r="O319" s="164">
        <v>0</v>
      </c>
      <c r="P319" s="164">
        <v>0</v>
      </c>
      <c r="Q319" s="164">
        <v>28.681998999999998</v>
      </c>
      <c r="R319" s="164">
        <v>2155.0100000000002</v>
      </c>
      <c r="S319" s="164">
        <v>28.681998999999998</v>
      </c>
      <c r="T319" s="164">
        <v>2155.0100000000002</v>
      </c>
      <c r="U319" s="165">
        <v>1.3309450536192405E-2</v>
      </c>
      <c r="V319" s="166">
        <v>50.5</v>
      </c>
      <c r="W319" s="166">
        <v>0.67212725207771651</v>
      </c>
      <c r="X319" s="166">
        <v>798.56703217154438</v>
      </c>
      <c r="Y319" s="294">
        <v>40.32763512466299</v>
      </c>
    </row>
    <row r="320" spans="1:25" x14ac:dyDescent="0.2">
      <c r="A320" s="349"/>
      <c r="B320" s="231" t="s">
        <v>791</v>
      </c>
      <c r="C320" s="138" t="s">
        <v>792</v>
      </c>
      <c r="D320" s="44">
        <v>-2.2999999999999998</v>
      </c>
      <c r="E320" s="141">
        <v>2.0734499999999999E-2</v>
      </c>
      <c r="F320" s="142">
        <f>E320*V320</f>
        <v>1.5716751</v>
      </c>
      <c r="G320" s="155">
        <v>629.29999999999995</v>
      </c>
      <c r="H320" s="34" t="s">
        <v>807</v>
      </c>
      <c r="I320" s="12" t="s">
        <v>25</v>
      </c>
      <c r="J320" s="44">
        <v>12</v>
      </c>
      <c r="K320" s="11">
        <v>1961</v>
      </c>
      <c r="L320" s="83">
        <v>11.36</v>
      </c>
      <c r="M320" s="83">
        <v>0.79</v>
      </c>
      <c r="N320" s="83">
        <v>2.71</v>
      </c>
      <c r="O320" s="83">
        <v>0.379</v>
      </c>
      <c r="P320" s="83">
        <v>0</v>
      </c>
      <c r="Q320" s="83">
        <v>7.47</v>
      </c>
      <c r="R320" s="83">
        <v>560.30999999999995</v>
      </c>
      <c r="S320" s="83">
        <v>7.5</v>
      </c>
      <c r="T320" s="83">
        <v>560.30999999999995</v>
      </c>
      <c r="U320" s="55">
        <f>S320/T320</f>
        <v>1.338544734165016E-2</v>
      </c>
      <c r="V320" s="51">
        <v>75.8</v>
      </c>
      <c r="W320" s="60">
        <f>U320*V320</f>
        <v>1.014616908497082</v>
      </c>
      <c r="X320" s="60">
        <f>U320*60*1000</f>
        <v>803.12684049900963</v>
      </c>
      <c r="Y320" s="292">
        <f>X320*V320/1000</f>
        <v>60.877014509824924</v>
      </c>
    </row>
    <row r="321" spans="1:25" x14ac:dyDescent="0.2">
      <c r="A321" s="349"/>
      <c r="B321" s="231" t="s">
        <v>388</v>
      </c>
      <c r="C321" s="138" t="s">
        <v>389</v>
      </c>
      <c r="D321" s="44">
        <v>-1.9</v>
      </c>
      <c r="E321" s="141">
        <v>2.09055E-2</v>
      </c>
      <c r="F321" s="142">
        <v>1.4014001924999999</v>
      </c>
      <c r="G321" s="155">
        <v>616.9</v>
      </c>
      <c r="H321" s="34" t="s">
        <v>401</v>
      </c>
      <c r="I321" s="12" t="s">
        <v>24</v>
      </c>
      <c r="J321" s="44">
        <v>10</v>
      </c>
      <c r="K321" s="11">
        <v>1963</v>
      </c>
      <c r="L321" s="83">
        <v>8.6509999999999998</v>
      </c>
      <c r="M321" s="83">
        <v>0.79361599999999999</v>
      </c>
      <c r="N321" s="83">
        <v>1.8133330000000001</v>
      </c>
      <c r="O321" s="83">
        <v>-2.8615999999999999E-2</v>
      </c>
      <c r="P321" s="83">
        <v>1.0930800000000001</v>
      </c>
      <c r="Q321" s="83">
        <v>6.072667</v>
      </c>
      <c r="R321" s="83">
        <v>452.14</v>
      </c>
      <c r="S321" s="83">
        <v>6.072667</v>
      </c>
      <c r="T321" s="83">
        <v>452.14</v>
      </c>
      <c r="U321" s="55">
        <v>1.343094395541204E-2</v>
      </c>
      <c r="V321" s="51">
        <v>67.034999999999997</v>
      </c>
      <c r="W321" s="60">
        <v>0.90034332805104611</v>
      </c>
      <c r="X321" s="60">
        <v>805.85663732472244</v>
      </c>
      <c r="Y321" s="292">
        <v>54.020599683062763</v>
      </c>
    </row>
    <row r="322" spans="1:25" x14ac:dyDescent="0.2">
      <c r="A322" s="349"/>
      <c r="B322" s="231" t="s">
        <v>38</v>
      </c>
      <c r="C322" s="138" t="s">
        <v>39</v>
      </c>
      <c r="D322" s="44">
        <v>-0.1</v>
      </c>
      <c r="E322" s="141">
        <v>1.77E-2</v>
      </c>
      <c r="F322" s="142">
        <f>E322*V322</f>
        <v>1.01244</v>
      </c>
      <c r="G322" s="155">
        <v>561.1</v>
      </c>
      <c r="H322" s="34" t="s">
        <v>61</v>
      </c>
      <c r="I322" s="12" t="s">
        <v>56</v>
      </c>
      <c r="J322" s="44">
        <v>18</v>
      </c>
      <c r="K322" s="11">
        <v>2014</v>
      </c>
      <c r="L322" s="83">
        <v>17.84</v>
      </c>
      <c r="M322" s="83">
        <v>2.8050000000000002</v>
      </c>
      <c r="N322" s="83">
        <v>0</v>
      </c>
      <c r="O322" s="83">
        <v>-0.40799999999999997</v>
      </c>
      <c r="P322" s="83">
        <v>1.419</v>
      </c>
      <c r="Q322" s="83">
        <v>14.023999999999999</v>
      </c>
      <c r="R322" s="83">
        <v>1149.6500000000001</v>
      </c>
      <c r="S322" s="83">
        <v>15.443</v>
      </c>
      <c r="T322" s="83">
        <v>1149.6500000000001</v>
      </c>
      <c r="U322" s="55">
        <f>S322/T322</f>
        <v>1.3432783890749356E-2</v>
      </c>
      <c r="V322" s="51">
        <v>57.2</v>
      </c>
      <c r="W322" s="60">
        <f>U322*V322</f>
        <v>0.76835523855086318</v>
      </c>
      <c r="X322" s="60">
        <f>U322*60*1000</f>
        <v>805.96703344496132</v>
      </c>
      <c r="Y322" s="292">
        <f>X322*V322/1000</f>
        <v>46.101314313051795</v>
      </c>
    </row>
    <row r="323" spans="1:25" x14ac:dyDescent="0.2">
      <c r="A323" s="349"/>
      <c r="B323" s="231" t="s">
        <v>791</v>
      </c>
      <c r="C323" s="138" t="s">
        <v>792</v>
      </c>
      <c r="D323" s="44">
        <v>-2.2999999999999998</v>
      </c>
      <c r="E323" s="141">
        <v>2.0734499999999999E-2</v>
      </c>
      <c r="F323" s="142">
        <f>E323*V323</f>
        <v>1.5716751</v>
      </c>
      <c r="G323" s="155">
        <v>629.29999999999995</v>
      </c>
      <c r="H323" s="34" t="s">
        <v>808</v>
      </c>
      <c r="I323" s="12" t="s">
        <v>25</v>
      </c>
      <c r="J323" s="44">
        <v>42</v>
      </c>
      <c r="K323" s="11">
        <v>1994</v>
      </c>
      <c r="L323" s="83">
        <v>43.7</v>
      </c>
      <c r="M323" s="83">
        <v>3.91</v>
      </c>
      <c r="N323" s="83">
        <v>6.9</v>
      </c>
      <c r="O323" s="83">
        <v>0.06</v>
      </c>
      <c r="P323" s="83">
        <v>0</v>
      </c>
      <c r="Q323" s="83">
        <v>32.81</v>
      </c>
      <c r="R323" s="83">
        <v>2423.2199999999998</v>
      </c>
      <c r="S323" s="83">
        <v>32.81</v>
      </c>
      <c r="T323" s="83">
        <v>2423.2199999999998</v>
      </c>
      <c r="U323" s="55">
        <f>S323/T323</f>
        <v>1.3539835425590745E-2</v>
      </c>
      <c r="V323" s="51">
        <v>75.8</v>
      </c>
      <c r="W323" s="60">
        <f>U323*V323</f>
        <v>1.0263195252597785</v>
      </c>
      <c r="X323" s="60">
        <f>U323*60*1000</f>
        <v>812.39012553544467</v>
      </c>
      <c r="Y323" s="292">
        <f>X323*V323/1000</f>
        <v>61.579171515586708</v>
      </c>
    </row>
    <row r="324" spans="1:25" x14ac:dyDescent="0.2">
      <c r="A324" s="349"/>
      <c r="B324" s="231" t="s">
        <v>512</v>
      </c>
      <c r="C324" s="138" t="s">
        <v>513</v>
      </c>
      <c r="D324" s="44">
        <v>-1.6</v>
      </c>
      <c r="E324" s="141">
        <v>1.5933699725758369E-2</v>
      </c>
      <c r="F324" s="142">
        <v>0.80065247751963231</v>
      </c>
      <c r="G324" s="155">
        <v>607.6</v>
      </c>
      <c r="H324" s="34" t="s">
        <v>524</v>
      </c>
      <c r="I324" s="12" t="s">
        <v>286</v>
      </c>
      <c r="J324" s="44">
        <v>30</v>
      </c>
      <c r="K324" s="11" t="s">
        <v>95</v>
      </c>
      <c r="L324" s="83">
        <v>28.352399999999999</v>
      </c>
      <c r="M324" s="83">
        <v>3.2130000000000001</v>
      </c>
      <c r="N324" s="83">
        <v>4.8</v>
      </c>
      <c r="O324" s="83">
        <v>-0.18660000000000002</v>
      </c>
      <c r="P324" s="83"/>
      <c r="Q324" s="83">
        <v>20.526</v>
      </c>
      <c r="R324" s="83">
        <v>1511.9</v>
      </c>
      <c r="S324" s="83">
        <v>20.526</v>
      </c>
      <c r="T324" s="83">
        <v>1511.9</v>
      </c>
      <c r="U324" s="55">
        <v>1.3576294728487332E-2</v>
      </c>
      <c r="V324" s="51">
        <v>50.249000000000002</v>
      </c>
      <c r="W324" s="60">
        <v>0.68219523381175995</v>
      </c>
      <c r="X324" s="60">
        <v>814.57768370923986</v>
      </c>
      <c r="Y324" s="292">
        <v>40.931714028705592</v>
      </c>
    </row>
    <row r="325" spans="1:25" x14ac:dyDescent="0.2">
      <c r="A325" s="349"/>
      <c r="B325" s="231" t="s">
        <v>791</v>
      </c>
      <c r="C325" s="138" t="s">
        <v>792</v>
      </c>
      <c r="D325" s="44">
        <v>-2.2999999999999998</v>
      </c>
      <c r="E325" s="141">
        <v>2.0734499999999999E-2</v>
      </c>
      <c r="F325" s="142">
        <f>E325*V325</f>
        <v>1.5716751</v>
      </c>
      <c r="G325" s="155">
        <v>629.29999999999995</v>
      </c>
      <c r="H325" s="34" t="s">
        <v>809</v>
      </c>
      <c r="I325" s="12" t="s">
        <v>25</v>
      </c>
      <c r="J325" s="44">
        <v>13</v>
      </c>
      <c r="K325" s="11">
        <v>1975</v>
      </c>
      <c r="L325" s="83">
        <v>12.78</v>
      </c>
      <c r="M325" s="83">
        <v>1.51</v>
      </c>
      <c r="N325" s="83">
        <v>1.54</v>
      </c>
      <c r="O325" s="83">
        <v>0.11899999999999999</v>
      </c>
      <c r="P325" s="83">
        <v>0</v>
      </c>
      <c r="Q325" s="83">
        <v>9.6</v>
      </c>
      <c r="R325" s="83">
        <v>703.43</v>
      </c>
      <c r="S325" s="83">
        <v>9.6</v>
      </c>
      <c r="T325" s="83">
        <v>703.4</v>
      </c>
      <c r="U325" s="55">
        <f>S325/T325</f>
        <v>1.3647995450668183E-2</v>
      </c>
      <c r="V325" s="51">
        <v>75.8</v>
      </c>
      <c r="W325" s="60">
        <f>U325*V325</f>
        <v>1.0345180551606483</v>
      </c>
      <c r="X325" s="60">
        <f>U325*60*1000</f>
        <v>818.87972704009098</v>
      </c>
      <c r="Y325" s="292">
        <f>X325*V325/1000</f>
        <v>62.071083309638894</v>
      </c>
    </row>
    <row r="326" spans="1:25" x14ac:dyDescent="0.2">
      <c r="A326" s="349"/>
      <c r="B326" s="231" t="s">
        <v>695</v>
      </c>
      <c r="C326" s="138" t="s">
        <v>696</v>
      </c>
      <c r="D326" s="138">
        <v>-1.9</v>
      </c>
      <c r="E326" s="139">
        <v>2.1177000000000001E-2</v>
      </c>
      <c r="F326" s="140">
        <v>1.15647597</v>
      </c>
      <c r="G326" s="168">
        <v>616.9</v>
      </c>
      <c r="H326" s="34" t="s">
        <v>704</v>
      </c>
      <c r="I326" s="12" t="s">
        <v>275</v>
      </c>
      <c r="J326" s="44">
        <v>11</v>
      </c>
      <c r="K326" s="11">
        <v>1962</v>
      </c>
      <c r="L326" s="83">
        <v>10</v>
      </c>
      <c r="M326" s="83">
        <v>0.22</v>
      </c>
      <c r="N326" s="83">
        <v>2</v>
      </c>
      <c r="O326" s="83">
        <v>0.3</v>
      </c>
      <c r="P326" s="83">
        <v>1.3</v>
      </c>
      <c r="Q326" s="83">
        <v>6</v>
      </c>
      <c r="R326" s="83">
        <v>537.08000000000004</v>
      </c>
      <c r="S326" s="83">
        <v>6.21</v>
      </c>
      <c r="T326" s="83">
        <v>451.69</v>
      </c>
      <c r="U326" s="55">
        <f>S326/T326</f>
        <v>1.3748367243020657E-2</v>
      </c>
      <c r="V326" s="51">
        <v>54.61</v>
      </c>
      <c r="W326" s="60">
        <f>U326*V326</f>
        <v>0.75079833514135808</v>
      </c>
      <c r="X326" s="60">
        <f>U326*60*1000</f>
        <v>824.90203458123949</v>
      </c>
      <c r="Y326" s="292">
        <f>X326*V326/1000</f>
        <v>45.047900108481485</v>
      </c>
    </row>
    <row r="327" spans="1:25" x14ac:dyDescent="0.2">
      <c r="A327" s="349"/>
      <c r="B327" s="231" t="s">
        <v>789</v>
      </c>
      <c r="C327" s="138" t="s">
        <v>790</v>
      </c>
      <c r="D327" s="44">
        <v>-2.2999999999999998</v>
      </c>
      <c r="E327" s="141">
        <v>1.9800000000000002E-2</v>
      </c>
      <c r="F327" s="142">
        <v>1.4019999999999999</v>
      </c>
      <c r="G327" s="155">
        <v>529.29999999999995</v>
      </c>
      <c r="H327" s="34" t="s">
        <v>763</v>
      </c>
      <c r="I327" s="12" t="s">
        <v>26</v>
      </c>
      <c r="J327" s="44">
        <v>50</v>
      </c>
      <c r="K327" s="11">
        <v>1975</v>
      </c>
      <c r="L327" s="83">
        <v>46.542000000000002</v>
      </c>
      <c r="M327" s="83">
        <v>3.4</v>
      </c>
      <c r="N327" s="83">
        <v>7.55</v>
      </c>
      <c r="O327" s="83">
        <v>0.22</v>
      </c>
      <c r="P327" s="83"/>
      <c r="Q327" s="83">
        <v>35.369999999999997</v>
      </c>
      <c r="R327" s="83">
        <v>2570.61</v>
      </c>
      <c r="S327" s="83">
        <v>35.369999999999997</v>
      </c>
      <c r="T327" s="83">
        <v>2570.61</v>
      </c>
      <c r="U327" s="55">
        <v>1.3759380069322065E-2</v>
      </c>
      <c r="V327" s="51">
        <v>70.739999999999995</v>
      </c>
      <c r="W327" s="60">
        <v>0.97333854610384285</v>
      </c>
      <c r="X327" s="60">
        <v>825.56280415932395</v>
      </c>
      <c r="Y327" s="292">
        <v>58.40031276623057</v>
      </c>
    </row>
    <row r="328" spans="1:25" x14ac:dyDescent="0.2">
      <c r="A328" s="349"/>
      <c r="B328" s="231" t="s">
        <v>180</v>
      </c>
      <c r="C328" s="138" t="s">
        <v>181</v>
      </c>
      <c r="D328" s="44">
        <v>-1.6</v>
      </c>
      <c r="E328" s="141">
        <v>1.9E-2</v>
      </c>
      <c r="F328" s="142">
        <v>1.1741999999999999</v>
      </c>
      <c r="G328" s="155">
        <v>607.6</v>
      </c>
      <c r="H328" s="34" t="s">
        <v>158</v>
      </c>
      <c r="I328" s="12"/>
      <c r="J328" s="44">
        <v>20</v>
      </c>
      <c r="K328" s="11">
        <v>1959</v>
      </c>
      <c r="L328" s="83">
        <v>17.504000000000001</v>
      </c>
      <c r="M328" s="83">
        <v>2.5672380000000001</v>
      </c>
      <c r="N328" s="83">
        <v>0</v>
      </c>
      <c r="O328" s="83">
        <v>0</v>
      </c>
      <c r="P328" s="83">
        <v>1.3527610000000001</v>
      </c>
      <c r="Q328" s="83">
        <v>13.583843999999999</v>
      </c>
      <c r="R328" s="83">
        <v>985.58</v>
      </c>
      <c r="S328" s="83">
        <v>12.97038096661864</v>
      </c>
      <c r="T328" s="83">
        <v>941.07</v>
      </c>
      <c r="U328" s="55">
        <v>1.3782588932405282E-2</v>
      </c>
      <c r="V328" s="51">
        <v>61.8</v>
      </c>
      <c r="W328" s="60">
        <v>0.85176399602264641</v>
      </c>
      <c r="X328" s="60">
        <v>826.95533594431697</v>
      </c>
      <c r="Y328" s="292">
        <v>51.105839761358787</v>
      </c>
    </row>
    <row r="329" spans="1:25" x14ac:dyDescent="0.2">
      <c r="A329" s="349"/>
      <c r="B329" s="231" t="s">
        <v>388</v>
      </c>
      <c r="C329" s="138" t="s">
        <v>389</v>
      </c>
      <c r="D329" s="44">
        <v>-1.9</v>
      </c>
      <c r="E329" s="141">
        <v>2.09055E-2</v>
      </c>
      <c r="F329" s="142">
        <v>1.4014001924999999</v>
      </c>
      <c r="G329" s="155">
        <v>616.9</v>
      </c>
      <c r="H329" s="34" t="s">
        <v>403</v>
      </c>
      <c r="I329" s="12" t="s">
        <v>24</v>
      </c>
      <c r="J329" s="44">
        <v>15</v>
      </c>
      <c r="K329" s="11">
        <v>1973</v>
      </c>
      <c r="L329" s="83">
        <v>10.281000000000001</v>
      </c>
      <c r="M329" s="83">
        <v>1.0835090000000001</v>
      </c>
      <c r="N329" s="83">
        <v>0.123497</v>
      </c>
      <c r="O329" s="83">
        <v>8.9491000000000001E-2</v>
      </c>
      <c r="P329" s="83">
        <v>2.6953309999999999</v>
      </c>
      <c r="Q329" s="83">
        <v>8.9844869999999997</v>
      </c>
      <c r="R329" s="83">
        <v>645.54999999999995</v>
      </c>
      <c r="S329" s="83">
        <v>8.9844869999999997</v>
      </c>
      <c r="T329" s="83">
        <v>645.54999999999995</v>
      </c>
      <c r="U329" s="55">
        <v>1.3917569514367595E-2</v>
      </c>
      <c r="V329" s="51">
        <v>67.034999999999997</v>
      </c>
      <c r="W329" s="60">
        <v>0.93296427239563162</v>
      </c>
      <c r="X329" s="60">
        <v>835.05417086205568</v>
      </c>
      <c r="Y329" s="292">
        <v>55.977856343737898</v>
      </c>
    </row>
    <row r="330" spans="1:25" x14ac:dyDescent="0.2">
      <c r="A330" s="349"/>
      <c r="B330" s="231" t="s">
        <v>182</v>
      </c>
      <c r="C330" s="138" t="s">
        <v>183</v>
      </c>
      <c r="D330" s="44">
        <v>-1.6</v>
      </c>
      <c r="E330" s="141">
        <v>1.873E-2</v>
      </c>
      <c r="F330" s="142">
        <v>0.89216609000000002</v>
      </c>
      <c r="G330" s="155">
        <v>607.6</v>
      </c>
      <c r="H330" s="34" t="s">
        <v>202</v>
      </c>
      <c r="I330" s="12" t="s">
        <v>24</v>
      </c>
      <c r="J330" s="44">
        <v>12</v>
      </c>
      <c r="K330" s="11">
        <v>1925</v>
      </c>
      <c r="L330" s="83">
        <v>10.154</v>
      </c>
      <c r="M330" s="83">
        <v>1.2749999999999999</v>
      </c>
      <c r="N330" s="83"/>
      <c r="O330" s="83">
        <v>0.28499999999999998</v>
      </c>
      <c r="P330" s="83">
        <v>1.5980000000000001</v>
      </c>
      <c r="Q330" s="83">
        <v>7.2809999999999997</v>
      </c>
      <c r="R330" s="83">
        <v>654.92999999999995</v>
      </c>
      <c r="S330" s="83">
        <v>5.94</v>
      </c>
      <c r="T330" s="83">
        <v>426.16</v>
      </c>
      <c r="U330" s="55">
        <v>1.3938426881922282E-2</v>
      </c>
      <c r="V330" s="51">
        <v>47.633000000000003</v>
      </c>
      <c r="W330" s="60">
        <v>0.66392908766660408</v>
      </c>
      <c r="X330" s="60">
        <v>836.30561291533684</v>
      </c>
      <c r="Y330" s="292">
        <v>39.835745259996244</v>
      </c>
    </row>
    <row r="331" spans="1:25" x14ac:dyDescent="0.2">
      <c r="A331" s="349"/>
      <c r="B331" s="231" t="s">
        <v>182</v>
      </c>
      <c r="C331" s="138" t="s">
        <v>183</v>
      </c>
      <c r="D331" s="138">
        <v>-1.6</v>
      </c>
      <c r="E331" s="141">
        <v>1.873E-2</v>
      </c>
      <c r="F331" s="142">
        <v>0.89216609000000002</v>
      </c>
      <c r="G331" s="155">
        <v>607.6</v>
      </c>
      <c r="H331" s="34" t="s">
        <v>203</v>
      </c>
      <c r="I331" s="12" t="s">
        <v>24</v>
      </c>
      <c r="J331" s="44">
        <v>20</v>
      </c>
      <c r="K331" s="11">
        <v>1961</v>
      </c>
      <c r="L331" s="83">
        <v>15.052</v>
      </c>
      <c r="M331" s="83">
        <v>1.2749999999999999</v>
      </c>
      <c r="N331" s="83">
        <v>1.1870000000000001</v>
      </c>
      <c r="O331" s="83">
        <v>-0.39</v>
      </c>
      <c r="P331" s="83">
        <v>2.266</v>
      </c>
      <c r="Q331" s="83">
        <v>10.323</v>
      </c>
      <c r="R331" s="83">
        <v>900.48</v>
      </c>
      <c r="S331" s="83">
        <v>12.59</v>
      </c>
      <c r="T331" s="83">
        <v>900.48</v>
      </c>
      <c r="U331" s="55">
        <v>1.3981432125088841E-2</v>
      </c>
      <c r="V331" s="51">
        <v>47.633000000000003</v>
      </c>
      <c r="W331" s="60">
        <v>0.66597755641435674</v>
      </c>
      <c r="X331" s="60">
        <v>838.88592750533041</v>
      </c>
      <c r="Y331" s="292">
        <v>39.958653384861407</v>
      </c>
    </row>
    <row r="332" spans="1:25" x14ac:dyDescent="0.2">
      <c r="A332" s="349"/>
      <c r="B332" s="231" t="s">
        <v>498</v>
      </c>
      <c r="C332" s="138" t="s">
        <v>499</v>
      </c>
      <c r="D332" s="44">
        <v>-2.5</v>
      </c>
      <c r="E332" s="141">
        <v>1.447E-2</v>
      </c>
      <c r="F332" s="142">
        <v>0.96</v>
      </c>
      <c r="G332" s="155">
        <v>635.5</v>
      </c>
      <c r="H332" s="34" t="s">
        <v>503</v>
      </c>
      <c r="I332" s="12" t="s">
        <v>24</v>
      </c>
      <c r="J332" s="44">
        <v>8</v>
      </c>
      <c r="K332" s="11">
        <v>1974</v>
      </c>
      <c r="L332" s="83">
        <v>7.5970000000000004</v>
      </c>
      <c r="M332" s="83">
        <v>0.63200000000000001</v>
      </c>
      <c r="N332" s="83">
        <v>1.3089999999999999</v>
      </c>
      <c r="O332" s="83">
        <v>8.2000000000000003E-2</v>
      </c>
      <c r="P332" s="83"/>
      <c r="Q332" s="83">
        <v>5.5739999999999998</v>
      </c>
      <c r="R332" s="83">
        <v>398.41</v>
      </c>
      <c r="S332" s="83">
        <v>5.5739999999999998</v>
      </c>
      <c r="T332" s="83">
        <v>398.41</v>
      </c>
      <c r="U332" s="55">
        <v>1.3990612685424562E-2</v>
      </c>
      <c r="V332" s="51">
        <v>66.599999999999994</v>
      </c>
      <c r="W332" s="60">
        <v>0.93177480484927577</v>
      </c>
      <c r="X332" s="60">
        <v>839.43676112547371</v>
      </c>
      <c r="Y332" s="292">
        <v>55.906488290956545</v>
      </c>
    </row>
    <row r="333" spans="1:25" x14ac:dyDescent="0.2">
      <c r="A333" s="349"/>
      <c r="B333" s="231" t="s">
        <v>224</v>
      </c>
      <c r="C333" s="167" t="s">
        <v>240</v>
      </c>
      <c r="D333" s="168">
        <v>-1.6</v>
      </c>
      <c r="E333" s="139">
        <v>1.8599999999999998E-2</v>
      </c>
      <c r="F333" s="142">
        <f>E333*V333</f>
        <v>1.0657799999999999</v>
      </c>
      <c r="G333" s="168">
        <v>607.6</v>
      </c>
      <c r="H333" s="151" t="s">
        <v>241</v>
      </c>
      <c r="I333" s="152"/>
      <c r="J333" s="169">
        <v>60</v>
      </c>
      <c r="K333" s="153" t="s">
        <v>95</v>
      </c>
      <c r="L333" s="154">
        <v>53.28</v>
      </c>
      <c r="M333" s="154">
        <v>6.52</v>
      </c>
      <c r="N333" s="154">
        <v>6.54</v>
      </c>
      <c r="O333" s="154">
        <v>-0.65</v>
      </c>
      <c r="P333" s="154">
        <v>7.3565999999999994</v>
      </c>
      <c r="Q333" s="154">
        <v>33.513399999999997</v>
      </c>
      <c r="R333" s="154">
        <v>2896.03</v>
      </c>
      <c r="S333" s="154">
        <v>40.869999999999997</v>
      </c>
      <c r="T333" s="154">
        <v>2896.03</v>
      </c>
      <c r="U333" s="156">
        <f>S333/T333</f>
        <v>1.4112422868547631E-2</v>
      </c>
      <c r="V333" s="142">
        <v>57.3</v>
      </c>
      <c r="W333" s="60">
        <f>U333*V333</f>
        <v>0.80864183036777926</v>
      </c>
      <c r="X333" s="157">
        <f>U333*60*1000</f>
        <v>846.74537211285781</v>
      </c>
      <c r="Y333" s="293">
        <f>X333*V333/1000</f>
        <v>48.518509822066747</v>
      </c>
    </row>
    <row r="334" spans="1:25" x14ac:dyDescent="0.2">
      <c r="A334" s="349"/>
      <c r="B334" s="231" t="s">
        <v>498</v>
      </c>
      <c r="C334" s="138" t="s">
        <v>499</v>
      </c>
      <c r="D334" s="44">
        <v>-2.5</v>
      </c>
      <c r="E334" s="141">
        <v>1.447E-2</v>
      </c>
      <c r="F334" s="142">
        <v>0.96</v>
      </c>
      <c r="G334" s="155">
        <v>635.5</v>
      </c>
      <c r="H334" s="34" t="s">
        <v>504</v>
      </c>
      <c r="I334" s="12" t="s">
        <v>24</v>
      </c>
      <c r="J334" s="44">
        <v>8</v>
      </c>
      <c r="K334" s="11">
        <v>1981</v>
      </c>
      <c r="L334" s="83">
        <v>7.2290000000000001</v>
      </c>
      <c r="M334" s="83">
        <v>0.52600000000000002</v>
      </c>
      <c r="N334" s="83">
        <v>1.6</v>
      </c>
      <c r="O334" s="83">
        <v>1.6299999999999999E-2</v>
      </c>
      <c r="P334" s="83"/>
      <c r="Q334" s="83">
        <v>5.1189999999999998</v>
      </c>
      <c r="R334" s="83">
        <v>362.67</v>
      </c>
      <c r="S334" s="83">
        <v>5.1189999999999998</v>
      </c>
      <c r="T334" s="83">
        <v>362.67</v>
      </c>
      <c r="U334" s="55">
        <v>1.4114759974632584E-2</v>
      </c>
      <c r="V334" s="51">
        <v>66.599999999999994</v>
      </c>
      <c r="W334" s="60">
        <v>0.94004301431053006</v>
      </c>
      <c r="X334" s="60">
        <v>846.88559847795511</v>
      </c>
      <c r="Y334" s="292">
        <v>56.402580858631808</v>
      </c>
    </row>
    <row r="335" spans="1:25" x14ac:dyDescent="0.2">
      <c r="A335" s="349"/>
      <c r="B335" s="231" t="s">
        <v>180</v>
      </c>
      <c r="C335" s="138" t="s">
        <v>181</v>
      </c>
      <c r="D335" s="44">
        <v>-1.6</v>
      </c>
      <c r="E335" s="141">
        <v>1.9E-2</v>
      </c>
      <c r="F335" s="142">
        <v>1.1741999999999999</v>
      </c>
      <c r="G335" s="155">
        <v>607.6</v>
      </c>
      <c r="H335" s="34" t="s">
        <v>159</v>
      </c>
      <c r="I335" s="12"/>
      <c r="J335" s="44">
        <v>12</v>
      </c>
      <c r="K335" s="11">
        <v>1956</v>
      </c>
      <c r="L335" s="83">
        <v>11.321999999999999</v>
      </c>
      <c r="M335" s="83">
        <v>1.48665</v>
      </c>
      <c r="N335" s="83">
        <v>0</v>
      </c>
      <c r="O335" s="83">
        <v>0</v>
      </c>
      <c r="P335" s="83">
        <v>0.78334999999999999</v>
      </c>
      <c r="Q335" s="83">
        <v>9.0519990000000004</v>
      </c>
      <c r="R335" s="83">
        <v>640.27</v>
      </c>
      <c r="S335" s="83">
        <v>9.0519990000000004</v>
      </c>
      <c r="T335" s="83">
        <v>640.27</v>
      </c>
      <c r="U335" s="55">
        <v>1.4137784059849752E-2</v>
      </c>
      <c r="V335" s="51">
        <v>61.8</v>
      </c>
      <c r="W335" s="60">
        <v>0.8737150548987147</v>
      </c>
      <c r="X335" s="60">
        <v>848.26704359098517</v>
      </c>
      <c r="Y335" s="292">
        <v>52.422903293922879</v>
      </c>
    </row>
    <row r="336" spans="1:25" x14ac:dyDescent="0.2">
      <c r="A336" s="349"/>
      <c r="B336" s="231" t="s">
        <v>609</v>
      </c>
      <c r="C336" s="138" t="s">
        <v>610</v>
      </c>
      <c r="D336" s="44">
        <v>-1.6</v>
      </c>
      <c r="E336" s="141">
        <v>1.7600000000000001E-2</v>
      </c>
      <c r="F336" s="142">
        <v>1.3569599999999999</v>
      </c>
      <c r="G336" s="155">
        <v>607.6</v>
      </c>
      <c r="H336" s="34" t="s">
        <v>627</v>
      </c>
      <c r="I336" s="12" t="s">
        <v>25</v>
      </c>
      <c r="J336" s="44">
        <v>30</v>
      </c>
      <c r="K336" s="11" t="s">
        <v>95</v>
      </c>
      <c r="L336" s="83">
        <v>30.130000000000003</v>
      </c>
      <c r="M336" s="83">
        <v>2.1930000000000001</v>
      </c>
      <c r="N336" s="83">
        <v>4.8</v>
      </c>
      <c r="O336" s="83">
        <v>0</v>
      </c>
      <c r="P336" s="83">
        <v>0</v>
      </c>
      <c r="Q336" s="83">
        <v>23.137</v>
      </c>
      <c r="R336" s="83">
        <v>1626.42</v>
      </c>
      <c r="S336" s="83">
        <v>23.137</v>
      </c>
      <c r="T336" s="83">
        <v>1626.42</v>
      </c>
      <c r="U336" s="55">
        <v>1.422572275304042E-2</v>
      </c>
      <c r="V336" s="51">
        <v>77.099999999999994</v>
      </c>
      <c r="W336" s="60">
        <v>1.0968032242594163</v>
      </c>
      <c r="X336" s="60">
        <v>853.54336518242508</v>
      </c>
      <c r="Y336" s="292">
        <v>65.808193455564961</v>
      </c>
    </row>
    <row r="337" spans="1:25" x14ac:dyDescent="0.2">
      <c r="A337" s="349"/>
      <c r="B337" s="231" t="s">
        <v>224</v>
      </c>
      <c r="C337" s="167" t="s">
        <v>240</v>
      </c>
      <c r="D337" s="168">
        <v>-1.6</v>
      </c>
      <c r="E337" s="139">
        <v>1.8599999999999998E-2</v>
      </c>
      <c r="F337" s="142">
        <f>E337*V337</f>
        <v>1.0657799999999999</v>
      </c>
      <c r="G337" s="168">
        <v>607.6</v>
      </c>
      <c r="H337" s="151" t="s">
        <v>242</v>
      </c>
      <c r="I337" s="152"/>
      <c r="J337" s="169">
        <v>60</v>
      </c>
      <c r="K337" s="153" t="s">
        <v>95</v>
      </c>
      <c r="L337" s="154">
        <v>49.84</v>
      </c>
      <c r="M337" s="154">
        <v>5.33</v>
      </c>
      <c r="N337" s="154">
        <v>6</v>
      </c>
      <c r="O337" s="154">
        <v>-0.12</v>
      </c>
      <c r="P337" s="154">
        <v>6.95</v>
      </c>
      <c r="Q337" s="154">
        <v>31.684800000000003</v>
      </c>
      <c r="R337" s="154">
        <v>2714.45</v>
      </c>
      <c r="S337" s="154">
        <v>38.630000000000003</v>
      </c>
      <c r="T337" s="154">
        <v>2714.45</v>
      </c>
      <c r="U337" s="156">
        <f>S337/T337</f>
        <v>1.4231243898395625E-2</v>
      </c>
      <c r="V337" s="142">
        <v>57.3</v>
      </c>
      <c r="W337" s="60">
        <f>U337*V337</f>
        <v>0.81545027537806924</v>
      </c>
      <c r="X337" s="157">
        <f>U337*60*1000</f>
        <v>853.8746339037375</v>
      </c>
      <c r="Y337" s="293">
        <f>X337*V337/1000</f>
        <v>48.927016522684156</v>
      </c>
    </row>
    <row r="338" spans="1:25" x14ac:dyDescent="0.2">
      <c r="A338" s="349"/>
      <c r="B338" s="231" t="s">
        <v>38</v>
      </c>
      <c r="C338" s="138" t="s">
        <v>39</v>
      </c>
      <c r="D338" s="44">
        <v>-0.1</v>
      </c>
      <c r="E338" s="141">
        <v>1.77E-2</v>
      </c>
      <c r="F338" s="142">
        <f>E338*V338</f>
        <v>1.01244</v>
      </c>
      <c r="G338" s="155">
        <v>561.1</v>
      </c>
      <c r="H338" s="34" t="s">
        <v>62</v>
      </c>
      <c r="I338" s="12" t="s">
        <v>24</v>
      </c>
      <c r="J338" s="44">
        <v>4</v>
      </c>
      <c r="K338" s="11">
        <v>1930</v>
      </c>
      <c r="L338" s="83">
        <v>3.2469999999999999</v>
      </c>
      <c r="M338" s="83">
        <v>5.0999999999999997E-2</v>
      </c>
      <c r="N338" s="83">
        <v>0.1484</v>
      </c>
      <c r="O338" s="83">
        <v>5.2299999999999999E-2</v>
      </c>
      <c r="P338" s="83">
        <v>-9.0700000000000003E-2</v>
      </c>
      <c r="Q338" s="83">
        <v>3.0859999999999999</v>
      </c>
      <c r="R338" s="83">
        <v>210.34</v>
      </c>
      <c r="S338" s="83">
        <v>2.9952999999999999</v>
      </c>
      <c r="T338" s="83">
        <v>210.34</v>
      </c>
      <c r="U338" s="55">
        <f>S338/T338</f>
        <v>1.4240277645716459E-2</v>
      </c>
      <c r="V338" s="51">
        <v>57.2</v>
      </c>
      <c r="W338" s="60">
        <f>U338*V338</f>
        <v>0.81454388133498146</v>
      </c>
      <c r="X338" s="60">
        <f>U338*60*1000</f>
        <v>854.41665874298758</v>
      </c>
      <c r="Y338" s="292">
        <f>X338*V338/1000</f>
        <v>48.872632880098891</v>
      </c>
    </row>
    <row r="339" spans="1:25" x14ac:dyDescent="0.2">
      <c r="A339" s="349"/>
      <c r="B339" s="231" t="s">
        <v>498</v>
      </c>
      <c r="C339" s="138" t="s">
        <v>499</v>
      </c>
      <c r="D339" s="44">
        <v>-2.5</v>
      </c>
      <c r="E339" s="141">
        <v>1.447E-2</v>
      </c>
      <c r="F339" s="142">
        <v>0.96</v>
      </c>
      <c r="G339" s="155">
        <v>635.5</v>
      </c>
      <c r="H339" s="34" t="s">
        <v>505</v>
      </c>
      <c r="I339" s="12" t="s">
        <v>24</v>
      </c>
      <c r="J339" s="44">
        <v>8</v>
      </c>
      <c r="K339" s="11">
        <v>1981</v>
      </c>
      <c r="L339" s="83">
        <v>6.3179999999999996</v>
      </c>
      <c r="M339" s="83">
        <v>0.52600000000000002</v>
      </c>
      <c r="N339" s="83">
        <v>0.104</v>
      </c>
      <c r="O339" s="83">
        <v>0.86</v>
      </c>
      <c r="P339" s="83"/>
      <c r="Q339" s="83">
        <v>5.6020000000000003</v>
      </c>
      <c r="R339" s="83">
        <v>389.2</v>
      </c>
      <c r="S339" s="83">
        <v>5.6020000000000003</v>
      </c>
      <c r="T339" s="83">
        <v>389.2</v>
      </c>
      <c r="U339" s="55">
        <v>1.4393627954779034E-2</v>
      </c>
      <c r="V339" s="51">
        <v>66.599999999999994</v>
      </c>
      <c r="W339" s="60">
        <v>0.95861562178828363</v>
      </c>
      <c r="X339" s="60">
        <v>863.61767728674215</v>
      </c>
      <c r="Y339" s="292">
        <v>57.51693730729702</v>
      </c>
    </row>
    <row r="340" spans="1:25" x14ac:dyDescent="0.2">
      <c r="A340" s="349"/>
      <c r="B340" s="231" t="s">
        <v>789</v>
      </c>
      <c r="C340" s="138" t="s">
        <v>790</v>
      </c>
      <c r="D340" s="44">
        <v>-2.2999999999999998</v>
      </c>
      <c r="E340" s="141">
        <v>1.9800000000000002E-2</v>
      </c>
      <c r="F340" s="142">
        <v>1.4019999999999999</v>
      </c>
      <c r="G340" s="155">
        <v>529.29999999999995</v>
      </c>
      <c r="H340" s="158" t="s">
        <v>762</v>
      </c>
      <c r="I340" s="12" t="s">
        <v>25</v>
      </c>
      <c r="J340" s="44">
        <v>40</v>
      </c>
      <c r="K340" s="11">
        <v>1984</v>
      </c>
      <c r="L340" s="83">
        <v>45.075000000000003</v>
      </c>
      <c r="M340" s="83">
        <v>3.39</v>
      </c>
      <c r="N340" s="83">
        <v>7.61</v>
      </c>
      <c r="O340" s="83">
        <v>1.45</v>
      </c>
      <c r="P340" s="83"/>
      <c r="Q340" s="83">
        <v>32.619999999999997</v>
      </c>
      <c r="R340" s="83">
        <v>2265.23</v>
      </c>
      <c r="S340" s="83">
        <v>32.619999999999997</v>
      </c>
      <c r="T340" s="83">
        <v>2265.23</v>
      </c>
      <c r="U340" s="55">
        <v>1.4400303721917862E-2</v>
      </c>
      <c r="V340" s="51">
        <v>70.739999999999995</v>
      </c>
      <c r="W340" s="60">
        <v>1.0186774852884695</v>
      </c>
      <c r="X340" s="60">
        <v>864.01822331507174</v>
      </c>
      <c r="Y340" s="292">
        <v>61.120649117308169</v>
      </c>
    </row>
    <row r="341" spans="1:25" x14ac:dyDescent="0.2">
      <c r="A341" s="349"/>
      <c r="B341" s="231" t="s">
        <v>388</v>
      </c>
      <c r="C341" s="138" t="s">
        <v>389</v>
      </c>
      <c r="D341" s="44">
        <v>-1.9</v>
      </c>
      <c r="E341" s="141">
        <v>2.09055E-2</v>
      </c>
      <c r="F341" s="142">
        <v>1.4014001924999999</v>
      </c>
      <c r="G341" s="155">
        <v>616.9</v>
      </c>
      <c r="H341" s="34" t="s">
        <v>404</v>
      </c>
      <c r="I341" s="12" t="s">
        <v>24</v>
      </c>
      <c r="J341" s="44">
        <v>15</v>
      </c>
      <c r="K341" s="11">
        <v>1969</v>
      </c>
      <c r="L341" s="83">
        <v>10.558999999999999</v>
      </c>
      <c r="M341" s="83">
        <v>1.2437780000000001</v>
      </c>
      <c r="N341" s="83">
        <v>0.21887699999999999</v>
      </c>
      <c r="O341" s="83">
        <v>-1.9778E-2</v>
      </c>
      <c r="P341" s="83">
        <v>0</v>
      </c>
      <c r="Q341" s="83">
        <v>9.116123</v>
      </c>
      <c r="R341" s="83">
        <v>630.45000000000005</v>
      </c>
      <c r="S341" s="83">
        <v>9.116123</v>
      </c>
      <c r="T341" s="83">
        <v>630.45000000000005</v>
      </c>
      <c r="U341" s="55">
        <v>1.4459708144975809E-2</v>
      </c>
      <c r="V341" s="51">
        <v>67.034999999999997</v>
      </c>
      <c r="W341" s="60">
        <v>0.96930653549845336</v>
      </c>
      <c r="X341" s="60">
        <v>867.58248869854856</v>
      </c>
      <c r="Y341" s="292">
        <v>58.158392129907206</v>
      </c>
    </row>
    <row r="342" spans="1:25" x14ac:dyDescent="0.2">
      <c r="A342" s="349"/>
      <c r="B342" s="231" t="s">
        <v>180</v>
      </c>
      <c r="C342" s="138" t="s">
        <v>181</v>
      </c>
      <c r="D342" s="44">
        <v>-1.6</v>
      </c>
      <c r="E342" s="141">
        <v>1.9E-2</v>
      </c>
      <c r="F342" s="142">
        <v>1.1741999999999999</v>
      </c>
      <c r="G342" s="155">
        <v>607.6</v>
      </c>
      <c r="H342" s="34" t="s">
        <v>154</v>
      </c>
      <c r="I342" s="12" t="s">
        <v>24</v>
      </c>
      <c r="J342" s="44">
        <v>32</v>
      </c>
      <c r="K342" s="11">
        <v>1962</v>
      </c>
      <c r="L342" s="83">
        <v>26.21</v>
      </c>
      <c r="M342" s="83">
        <v>3.3660000000000001</v>
      </c>
      <c r="N342" s="83">
        <v>0</v>
      </c>
      <c r="O342" s="83">
        <v>0</v>
      </c>
      <c r="P342" s="83">
        <v>2.304001</v>
      </c>
      <c r="Q342" s="83">
        <v>20.539649000000001</v>
      </c>
      <c r="R342" s="83">
        <v>1419.32</v>
      </c>
      <c r="S342" s="83">
        <v>20.539649000000001</v>
      </c>
      <c r="T342" s="83">
        <v>1419.32</v>
      </c>
      <c r="U342" s="55">
        <v>1.4471471549756223E-2</v>
      </c>
      <c r="V342" s="51">
        <v>61.8</v>
      </c>
      <c r="W342" s="60">
        <v>0.8943369417749345</v>
      </c>
      <c r="X342" s="60">
        <v>868.28829298537335</v>
      </c>
      <c r="Y342" s="292">
        <v>53.66021650649607</v>
      </c>
    </row>
    <row r="343" spans="1:25" x14ac:dyDescent="0.2">
      <c r="A343" s="349"/>
      <c r="B343" s="231" t="s">
        <v>512</v>
      </c>
      <c r="C343" s="138" t="s">
        <v>513</v>
      </c>
      <c r="D343" s="44">
        <v>-1.6</v>
      </c>
      <c r="E343" s="141">
        <v>1.5933699725758369E-2</v>
      </c>
      <c r="F343" s="142">
        <v>0.80065247751963231</v>
      </c>
      <c r="G343" s="155">
        <v>607.6</v>
      </c>
      <c r="H343" s="34" t="s">
        <v>525</v>
      </c>
      <c r="I343" s="12" t="s">
        <v>286</v>
      </c>
      <c r="J343" s="44">
        <v>100</v>
      </c>
      <c r="K343" s="11">
        <v>1966</v>
      </c>
      <c r="L343" s="83">
        <v>86.276020000000003</v>
      </c>
      <c r="M343" s="83">
        <v>9.9450000000000003</v>
      </c>
      <c r="N343" s="83">
        <v>11.636077999999999</v>
      </c>
      <c r="O343" s="83">
        <v>1.2760200000000002</v>
      </c>
      <c r="P343" s="83"/>
      <c r="Q343" s="83">
        <v>63.418922000000002</v>
      </c>
      <c r="R343" s="83">
        <v>4377.1000000000004</v>
      </c>
      <c r="S343" s="83">
        <v>63.418922000000002</v>
      </c>
      <c r="T343" s="83">
        <v>4377.1000000000004</v>
      </c>
      <c r="U343" s="55">
        <v>1.4488798976491283E-2</v>
      </c>
      <c r="V343" s="51">
        <v>50.249000000000002</v>
      </c>
      <c r="W343" s="60">
        <v>0.72804765976971053</v>
      </c>
      <c r="X343" s="60">
        <v>869.32793858947696</v>
      </c>
      <c r="Y343" s="292">
        <v>43.68285958618263</v>
      </c>
    </row>
    <row r="344" spans="1:25" x14ac:dyDescent="0.2">
      <c r="A344" s="349"/>
      <c r="B344" s="231" t="s">
        <v>386</v>
      </c>
      <c r="C344" s="138" t="s">
        <v>387</v>
      </c>
      <c r="D344" s="138">
        <v>-2.2999999999999998</v>
      </c>
      <c r="E344" s="139">
        <v>1.983E-2</v>
      </c>
      <c r="F344" s="140">
        <v>1</v>
      </c>
      <c r="G344" s="223">
        <v>550.79999999999995</v>
      </c>
      <c r="H344" s="162" t="s">
        <v>109</v>
      </c>
      <c r="I344" s="161" t="s">
        <v>110</v>
      </c>
      <c r="J344" s="163">
        <v>90</v>
      </c>
      <c r="K344" s="161">
        <v>1967</v>
      </c>
      <c r="L344" s="164">
        <v>65.64</v>
      </c>
      <c r="M344" s="164">
        <v>0</v>
      </c>
      <c r="N344" s="164">
        <v>0</v>
      </c>
      <c r="O344" s="164">
        <v>0</v>
      </c>
      <c r="P344" s="164">
        <v>0</v>
      </c>
      <c r="Q344" s="164">
        <v>65.64</v>
      </c>
      <c r="R344" s="164">
        <v>4485</v>
      </c>
      <c r="S344" s="164">
        <v>65.64</v>
      </c>
      <c r="T344" s="164">
        <v>4485</v>
      </c>
      <c r="U344" s="165">
        <v>1.4635451505016722E-2</v>
      </c>
      <c r="V344" s="166">
        <v>49.9</v>
      </c>
      <c r="W344" s="166">
        <v>0.73030903010033443</v>
      </c>
      <c r="X344" s="166">
        <v>878.12709030100336</v>
      </c>
      <c r="Y344" s="294">
        <v>43.818541806020065</v>
      </c>
    </row>
    <row r="345" spans="1:25" x14ac:dyDescent="0.2">
      <c r="A345" s="349"/>
      <c r="B345" s="231" t="s">
        <v>791</v>
      </c>
      <c r="C345" s="138" t="s">
        <v>792</v>
      </c>
      <c r="D345" s="44">
        <v>-2.2999999999999998</v>
      </c>
      <c r="E345" s="141">
        <v>2.0734499999999999E-2</v>
      </c>
      <c r="F345" s="142">
        <f>E345*V345</f>
        <v>1.5716751</v>
      </c>
      <c r="G345" s="155">
        <v>629.29999999999995</v>
      </c>
      <c r="H345" s="34" t="s">
        <v>805</v>
      </c>
      <c r="I345" s="12" t="s">
        <v>26</v>
      </c>
      <c r="J345" s="44">
        <v>22</v>
      </c>
      <c r="K345" s="11">
        <v>1979</v>
      </c>
      <c r="L345" s="83">
        <v>23.9</v>
      </c>
      <c r="M345" s="83">
        <v>2.06</v>
      </c>
      <c r="N345" s="83">
        <v>4.24</v>
      </c>
      <c r="O345" s="83">
        <v>0.58799999999999997</v>
      </c>
      <c r="P345" s="83">
        <v>3.06</v>
      </c>
      <c r="Q345" s="83">
        <v>13.94</v>
      </c>
      <c r="R345" s="83">
        <v>1163.8900000000001</v>
      </c>
      <c r="S345" s="83">
        <v>17.04</v>
      </c>
      <c r="T345" s="83">
        <v>1163.8900000000001</v>
      </c>
      <c r="U345" s="55">
        <f>S345/T345</f>
        <v>1.4640558815695639E-2</v>
      </c>
      <c r="V345" s="51">
        <v>75.8</v>
      </c>
      <c r="W345" s="60">
        <f>U345*V345</f>
        <v>1.1097543582297293</v>
      </c>
      <c r="X345" s="60">
        <f>U345*60*1000</f>
        <v>878.43352894173836</v>
      </c>
      <c r="Y345" s="292">
        <f>X345*V345/1000</f>
        <v>66.585261493783761</v>
      </c>
    </row>
    <row r="346" spans="1:25" x14ac:dyDescent="0.2">
      <c r="A346" s="349"/>
      <c r="B346" s="231" t="s">
        <v>834</v>
      </c>
      <c r="C346" s="138" t="s">
        <v>835</v>
      </c>
      <c r="D346" s="44">
        <v>-1.9</v>
      </c>
      <c r="E346" s="141">
        <v>2.2110000000000001E-2</v>
      </c>
      <c r="F346" s="142">
        <v>1.18</v>
      </c>
      <c r="G346" s="155">
        <v>616.9</v>
      </c>
      <c r="H346" s="34" t="s">
        <v>848</v>
      </c>
      <c r="I346" s="12" t="s">
        <v>361</v>
      </c>
      <c r="J346" s="44">
        <v>12</v>
      </c>
      <c r="K346" s="11">
        <v>1966</v>
      </c>
      <c r="L346" s="83">
        <f>SUM(M346+N346+O346+Q346)</f>
        <v>14.920999999999999</v>
      </c>
      <c r="M346" s="83">
        <v>1.734</v>
      </c>
      <c r="N346" s="83">
        <v>1.92</v>
      </c>
      <c r="O346" s="83">
        <v>0</v>
      </c>
      <c r="P346" s="83"/>
      <c r="Q346" s="83">
        <v>11.266999999999999</v>
      </c>
      <c r="R346" s="83"/>
      <c r="S346" s="83">
        <v>11.266999999999999</v>
      </c>
      <c r="T346" s="83">
        <v>761.84</v>
      </c>
      <c r="U346" s="55">
        <f>S346/T346</f>
        <v>1.478919458153943E-2</v>
      </c>
      <c r="V346" s="51">
        <v>53.52</v>
      </c>
      <c r="W346" s="60">
        <f>U346*V346</f>
        <v>0.7915176940039903</v>
      </c>
      <c r="X346" s="60">
        <f>U346*60*1000</f>
        <v>887.35167489236574</v>
      </c>
      <c r="Y346" s="292">
        <f>X346*V346/1000</f>
        <v>47.491061640239415</v>
      </c>
    </row>
    <row r="347" spans="1:25" x14ac:dyDescent="0.2">
      <c r="A347" s="349"/>
      <c r="B347" s="231" t="s">
        <v>224</v>
      </c>
      <c r="C347" s="167" t="s">
        <v>243</v>
      </c>
      <c r="D347" s="168">
        <v>-2.1</v>
      </c>
      <c r="E347" s="139">
        <v>1.7899999999999999E-2</v>
      </c>
      <c r="F347" s="142">
        <f>E347*V347</f>
        <v>1.0256699999999999</v>
      </c>
      <c r="G347" s="155">
        <v>623</v>
      </c>
      <c r="H347" s="151" t="s">
        <v>244</v>
      </c>
      <c r="I347" s="152"/>
      <c r="J347" s="169">
        <v>40</v>
      </c>
      <c r="K347" s="153" t="s">
        <v>95</v>
      </c>
      <c r="L347" s="154">
        <v>45.55</v>
      </c>
      <c r="M347" s="154">
        <v>4.41</v>
      </c>
      <c r="N347" s="154">
        <v>7.45</v>
      </c>
      <c r="O347" s="154">
        <v>-0.13</v>
      </c>
      <c r="P347" s="154">
        <v>6.1</v>
      </c>
      <c r="Q347" s="154">
        <v>27.72</v>
      </c>
      <c r="R347" s="154">
        <v>2285.3000000000002</v>
      </c>
      <c r="S347" s="154">
        <v>32.96</v>
      </c>
      <c r="T347" s="154">
        <v>2227.81</v>
      </c>
      <c r="U347" s="156">
        <f>S347/T347</f>
        <v>1.4794798479223992E-2</v>
      </c>
      <c r="V347" s="142">
        <v>57.3</v>
      </c>
      <c r="W347" s="60">
        <f>U347*V347</f>
        <v>0.84774195285953469</v>
      </c>
      <c r="X347" s="157">
        <f>U347*60*1000</f>
        <v>887.6879087534395</v>
      </c>
      <c r="Y347" s="293">
        <f>X347*V347/1000</f>
        <v>50.864517171572082</v>
      </c>
    </row>
    <row r="348" spans="1:25" x14ac:dyDescent="0.2">
      <c r="A348" s="349"/>
      <c r="B348" s="231" t="s">
        <v>834</v>
      </c>
      <c r="C348" s="138" t="s">
        <v>835</v>
      </c>
      <c r="D348" s="44">
        <v>-1.9</v>
      </c>
      <c r="E348" s="141">
        <v>2.2110000000000001E-2</v>
      </c>
      <c r="F348" s="142">
        <v>1.18</v>
      </c>
      <c r="G348" s="155">
        <v>616.9</v>
      </c>
      <c r="H348" s="34" t="s">
        <v>846</v>
      </c>
      <c r="I348" s="12" t="s">
        <v>361</v>
      </c>
      <c r="J348" s="44">
        <v>10</v>
      </c>
      <c r="K348" s="11">
        <v>1959</v>
      </c>
      <c r="L348" s="83">
        <f>SUM(M348+N348+O348+Q348)</f>
        <v>7.0919999999999996</v>
      </c>
      <c r="M348" s="83">
        <v>0.45900000000000002</v>
      </c>
      <c r="N348" s="83">
        <v>1.28</v>
      </c>
      <c r="O348" s="83">
        <v>0</v>
      </c>
      <c r="P348" s="83"/>
      <c r="Q348" s="83">
        <v>5.3529999999999998</v>
      </c>
      <c r="R348" s="83"/>
      <c r="S348" s="83">
        <v>5.3529999999999998</v>
      </c>
      <c r="T348" s="83">
        <v>361.47</v>
      </c>
      <c r="U348" s="55">
        <f>S348/T348</f>
        <v>1.4808974465377484E-2</v>
      </c>
      <c r="V348" s="51">
        <v>53.52</v>
      </c>
      <c r="W348" s="60">
        <f>U348*V348</f>
        <v>0.79257631338700296</v>
      </c>
      <c r="X348" s="60">
        <f>U348*60*1000</f>
        <v>888.53846792264903</v>
      </c>
      <c r="Y348" s="292">
        <f>X348*V348/1000</f>
        <v>47.554578803220181</v>
      </c>
    </row>
    <row r="349" spans="1:25" x14ac:dyDescent="0.2">
      <c r="A349" s="349"/>
      <c r="B349" s="231" t="s">
        <v>834</v>
      </c>
      <c r="C349" s="138" t="s">
        <v>851</v>
      </c>
      <c r="D349" s="44">
        <v>-1.9</v>
      </c>
      <c r="E349" s="141">
        <v>2.2110000000000001E-2</v>
      </c>
      <c r="F349" s="142">
        <v>1.18</v>
      </c>
      <c r="G349" s="155">
        <v>616.9</v>
      </c>
      <c r="H349" s="34" t="s">
        <v>853</v>
      </c>
      <c r="I349" s="12" t="s">
        <v>361</v>
      </c>
      <c r="J349" s="44">
        <v>20</v>
      </c>
      <c r="K349" s="11">
        <v>1982</v>
      </c>
      <c r="L349" s="83">
        <f>SUM(M349+N349+O349+Q349)</f>
        <v>19.359000000000002</v>
      </c>
      <c r="M349" s="83">
        <v>1.6319999999999999</v>
      </c>
      <c r="N349" s="83">
        <v>1.8959999999999999</v>
      </c>
      <c r="O349" s="83">
        <v>0.35699999999999998</v>
      </c>
      <c r="P349" s="83"/>
      <c r="Q349" s="83">
        <v>15.474</v>
      </c>
      <c r="R349" s="83"/>
      <c r="S349" s="83">
        <v>15.474</v>
      </c>
      <c r="T349" s="83">
        <v>1044.42</v>
      </c>
      <c r="U349" s="55">
        <f>S349/T349</f>
        <v>1.4815878669500775E-2</v>
      </c>
      <c r="V349" s="51">
        <v>53.52</v>
      </c>
      <c r="W349" s="60">
        <f>U349*V349</f>
        <v>0.79294582639168154</v>
      </c>
      <c r="X349" s="60">
        <f>U349*60*1000</f>
        <v>888.95272017004652</v>
      </c>
      <c r="Y349" s="292">
        <f>X349*V349/1000</f>
        <v>47.576749583500899</v>
      </c>
    </row>
    <row r="350" spans="1:25" x14ac:dyDescent="0.2">
      <c r="A350" s="349"/>
      <c r="B350" s="231" t="s">
        <v>982</v>
      </c>
      <c r="C350" s="138" t="s">
        <v>983</v>
      </c>
      <c r="D350" s="138">
        <v>-1.8</v>
      </c>
      <c r="E350" s="139">
        <v>1.7000000000000001E-2</v>
      </c>
      <c r="F350" s="138">
        <v>1.3430000000000002</v>
      </c>
      <c r="G350" s="168">
        <v>613.17999999999995</v>
      </c>
      <c r="H350" s="12" t="s">
        <v>994</v>
      </c>
      <c r="I350" s="12" t="s">
        <v>24</v>
      </c>
      <c r="J350" s="11">
        <v>30</v>
      </c>
      <c r="K350" s="11">
        <v>1962</v>
      </c>
      <c r="L350" s="150">
        <v>18.864000000000001</v>
      </c>
      <c r="M350" s="150">
        <v>0</v>
      </c>
      <c r="N350" s="150">
        <v>0</v>
      </c>
      <c r="O350" s="150">
        <v>0</v>
      </c>
      <c r="P350" s="150">
        <v>6.23</v>
      </c>
      <c r="Q350" s="150">
        <v>12.64</v>
      </c>
      <c r="R350" s="150">
        <v>1326.38</v>
      </c>
      <c r="S350" s="150">
        <v>18.87</v>
      </c>
      <c r="T350" s="150">
        <v>1271.98</v>
      </c>
      <c r="U350" s="55">
        <v>1.4835138917278574E-2</v>
      </c>
      <c r="V350" s="51">
        <v>79</v>
      </c>
      <c r="W350" s="60">
        <v>1.1719759744650073</v>
      </c>
      <c r="X350" s="60">
        <v>890.10833503671438</v>
      </c>
      <c r="Y350" s="292">
        <v>70.318558467900445</v>
      </c>
    </row>
    <row r="351" spans="1:25" x14ac:dyDescent="0.2">
      <c r="A351" s="349"/>
      <c r="B351" s="231" t="s">
        <v>224</v>
      </c>
      <c r="C351" s="167" t="s">
        <v>225</v>
      </c>
      <c r="D351" s="83">
        <v>-1.5</v>
      </c>
      <c r="E351" s="141">
        <v>1.6500000000000001E-2</v>
      </c>
      <c r="F351" s="142">
        <f>E351*V351</f>
        <v>0.94545000000000001</v>
      </c>
      <c r="G351" s="155">
        <v>604.5</v>
      </c>
      <c r="H351" s="151" t="s">
        <v>245</v>
      </c>
      <c r="I351" s="152"/>
      <c r="J351" s="169">
        <v>24</v>
      </c>
      <c r="K351" s="153" t="s">
        <v>95</v>
      </c>
      <c r="L351" s="154">
        <v>23.57</v>
      </c>
      <c r="M351" s="154">
        <v>2.81</v>
      </c>
      <c r="N351" s="154">
        <v>3.31</v>
      </c>
      <c r="O351" s="154">
        <v>-0.36</v>
      </c>
      <c r="P351" s="154">
        <v>3.2057999999999995</v>
      </c>
      <c r="Q351" s="154">
        <v>14.604199999999999</v>
      </c>
      <c r="R351" s="160">
        <v>1198.92</v>
      </c>
      <c r="S351" s="154">
        <v>17.809999999999999</v>
      </c>
      <c r="T351" s="160">
        <v>1198.92</v>
      </c>
      <c r="U351" s="156">
        <f>S351/T351</f>
        <v>1.4855036199245986E-2</v>
      </c>
      <c r="V351" s="142">
        <v>57.3</v>
      </c>
      <c r="W351" s="60">
        <f>U351*V351</f>
        <v>0.85119357421679498</v>
      </c>
      <c r="X351" s="157">
        <f>U351*60*1000</f>
        <v>891.30217195475916</v>
      </c>
      <c r="Y351" s="293">
        <f>X351*V351/1000</f>
        <v>51.071614453007697</v>
      </c>
    </row>
    <row r="352" spans="1:25" x14ac:dyDescent="0.2">
      <c r="A352" s="349"/>
      <c r="B352" s="231" t="s">
        <v>967</v>
      </c>
      <c r="C352" s="138" t="s">
        <v>968</v>
      </c>
      <c r="D352" s="44">
        <v>-1.7</v>
      </c>
      <c r="E352" s="141">
        <v>2.0559999999999998E-2</v>
      </c>
      <c r="F352" s="142">
        <v>1.19</v>
      </c>
      <c r="G352" s="155">
        <v>610.70000000000005</v>
      </c>
      <c r="H352" s="12" t="s">
        <v>975</v>
      </c>
      <c r="I352" s="12" t="s">
        <v>24</v>
      </c>
      <c r="J352" s="11">
        <v>12</v>
      </c>
      <c r="K352" s="11">
        <v>1983</v>
      </c>
      <c r="L352" s="150">
        <v>11.5</v>
      </c>
      <c r="M352" s="150">
        <v>0.75900000000000001</v>
      </c>
      <c r="N352" s="150">
        <v>1.9410000000000001</v>
      </c>
      <c r="O352" s="150">
        <v>0.20899999999999999</v>
      </c>
      <c r="P352" s="150">
        <v>2.5920000000000001</v>
      </c>
      <c r="Q352" s="150">
        <v>5.9969999999999999</v>
      </c>
      <c r="R352" s="150">
        <v>576.4</v>
      </c>
      <c r="S352" s="150">
        <v>8.5890000000000004</v>
      </c>
      <c r="T352" s="150">
        <v>576.4</v>
      </c>
      <c r="U352" s="55">
        <v>1.4901110340041639E-2</v>
      </c>
      <c r="V352" s="51">
        <v>58.1</v>
      </c>
      <c r="W352" s="60">
        <v>0.86575451075641929</v>
      </c>
      <c r="X352" s="60">
        <v>894.06662040249842</v>
      </c>
      <c r="Y352" s="292">
        <v>51.945270645385158</v>
      </c>
    </row>
    <row r="353" spans="1:25" x14ac:dyDescent="0.2">
      <c r="A353" s="349"/>
      <c r="B353" s="231" t="s">
        <v>512</v>
      </c>
      <c r="C353" s="138" t="s">
        <v>513</v>
      </c>
      <c r="D353" s="44">
        <v>-1.6</v>
      </c>
      <c r="E353" s="141">
        <v>1.5933699725758369E-2</v>
      </c>
      <c r="F353" s="142">
        <v>0.80065247751963231</v>
      </c>
      <c r="G353" s="155">
        <v>607.6</v>
      </c>
      <c r="H353" s="34" t="s">
        <v>526</v>
      </c>
      <c r="I353" s="12" t="s">
        <v>286</v>
      </c>
      <c r="J353" s="44">
        <v>50</v>
      </c>
      <c r="K353" s="11">
        <v>1969</v>
      </c>
      <c r="L353" s="83">
        <v>52.607039999999998</v>
      </c>
      <c r="M353" s="83">
        <v>6.375</v>
      </c>
      <c r="N353" s="83">
        <v>7.047403000000001</v>
      </c>
      <c r="O353" s="83">
        <v>0.36904000000000003</v>
      </c>
      <c r="P353" s="83"/>
      <c r="Q353" s="83">
        <v>38.815596999999997</v>
      </c>
      <c r="R353" s="83">
        <v>2597.4</v>
      </c>
      <c r="S353" s="83">
        <v>38.815596999999997</v>
      </c>
      <c r="T353" s="83">
        <v>2597.4</v>
      </c>
      <c r="U353" s="55">
        <v>1.4944019789019788E-2</v>
      </c>
      <c r="V353" s="51">
        <v>50.249000000000002</v>
      </c>
      <c r="W353" s="60">
        <v>0.75092205037845539</v>
      </c>
      <c r="X353" s="60">
        <v>896.64118734118722</v>
      </c>
      <c r="Y353" s="292">
        <v>45.05532302270732</v>
      </c>
    </row>
    <row r="354" spans="1:25" x14ac:dyDescent="0.2">
      <c r="A354" s="349"/>
      <c r="B354" s="231" t="s">
        <v>834</v>
      </c>
      <c r="C354" s="138" t="s">
        <v>835</v>
      </c>
      <c r="D354" s="44">
        <v>-1.9</v>
      </c>
      <c r="E354" s="141">
        <v>2.2110000000000001E-2</v>
      </c>
      <c r="F354" s="142">
        <v>1.18</v>
      </c>
      <c r="G354" s="155">
        <v>616.9</v>
      </c>
      <c r="H354" s="34" t="s">
        <v>856</v>
      </c>
      <c r="I354" s="12" t="s">
        <v>361</v>
      </c>
      <c r="J354" s="44">
        <v>12</v>
      </c>
      <c r="K354" s="11">
        <v>1950</v>
      </c>
      <c r="L354" s="83">
        <f>SUM(M354+N354+O354+Q354)</f>
        <v>11.676500000000001</v>
      </c>
      <c r="M354" s="83">
        <v>0.6885</v>
      </c>
      <c r="N354" s="83">
        <v>1.84</v>
      </c>
      <c r="O354" s="83">
        <v>0.38300000000000001</v>
      </c>
      <c r="P354" s="83"/>
      <c r="Q354" s="83">
        <v>8.7650000000000006</v>
      </c>
      <c r="R354" s="83"/>
      <c r="S354" s="83">
        <v>8.7650000000000006</v>
      </c>
      <c r="T354" s="83">
        <v>585.54</v>
      </c>
      <c r="U354" s="55">
        <f>S354/T354</f>
        <v>1.4969088362878712E-2</v>
      </c>
      <c r="V354" s="51">
        <v>53.52</v>
      </c>
      <c r="W354" s="60">
        <f>U354*V354</f>
        <v>0.80114560918126865</v>
      </c>
      <c r="X354" s="60">
        <f>U354*60*1000</f>
        <v>898.14530177272263</v>
      </c>
      <c r="Y354" s="292">
        <f>X354*V354/1000</f>
        <v>48.068736550876125</v>
      </c>
    </row>
    <row r="355" spans="1:25" x14ac:dyDescent="0.2">
      <c r="A355" s="349"/>
      <c r="B355" s="231" t="s">
        <v>967</v>
      </c>
      <c r="C355" s="138" t="s">
        <v>968</v>
      </c>
      <c r="D355" s="44">
        <v>-1.7</v>
      </c>
      <c r="E355" s="141">
        <v>2.0559999999999998E-2</v>
      </c>
      <c r="F355" s="142">
        <v>1.19</v>
      </c>
      <c r="G355" s="155">
        <v>610.70000000000005</v>
      </c>
      <c r="H355" s="12" t="s">
        <v>973</v>
      </c>
      <c r="I355" s="12" t="s">
        <v>25</v>
      </c>
      <c r="J355" s="11">
        <v>4</v>
      </c>
      <c r="K355" s="11">
        <v>1988</v>
      </c>
      <c r="L355" s="150">
        <v>4.6139999999999999</v>
      </c>
      <c r="M355" s="150">
        <v>0.48799999999999999</v>
      </c>
      <c r="N355" s="150">
        <v>0.75600000000000001</v>
      </c>
      <c r="O355" s="150">
        <v>-2.9000000000000001E-2</v>
      </c>
      <c r="P355" s="150">
        <v>0.02</v>
      </c>
      <c r="Q355" s="150">
        <v>3.3780000000000001</v>
      </c>
      <c r="R355" s="150">
        <v>226.82</v>
      </c>
      <c r="S355" s="150">
        <v>3.3980000000000001</v>
      </c>
      <c r="T355" s="150">
        <v>226.82</v>
      </c>
      <c r="U355" s="55">
        <v>1.4981042236134381E-2</v>
      </c>
      <c r="V355" s="51">
        <v>58.1</v>
      </c>
      <c r="W355" s="60">
        <v>0.87039855391940757</v>
      </c>
      <c r="X355" s="60">
        <v>898.86253416806278</v>
      </c>
      <c r="Y355" s="292">
        <v>52.223913235164453</v>
      </c>
    </row>
    <row r="356" spans="1:25" x14ac:dyDescent="0.2">
      <c r="A356" s="349"/>
      <c r="B356" s="231" t="s">
        <v>967</v>
      </c>
      <c r="C356" s="138" t="s">
        <v>968</v>
      </c>
      <c r="D356" s="44">
        <v>-1.7</v>
      </c>
      <c r="E356" s="141">
        <v>2.0559999999999998E-2</v>
      </c>
      <c r="F356" s="142">
        <v>1.19</v>
      </c>
      <c r="G356" s="155">
        <v>610.70000000000005</v>
      </c>
      <c r="H356" s="12" t="s">
        <v>974</v>
      </c>
      <c r="I356" s="12" t="s">
        <v>24</v>
      </c>
      <c r="J356" s="11">
        <v>6</v>
      </c>
      <c r="K356" s="11">
        <v>1979</v>
      </c>
      <c r="L356" s="150">
        <v>5.4560000000000004</v>
      </c>
      <c r="M356" s="150">
        <v>0.54200000000000004</v>
      </c>
      <c r="N356" s="150">
        <v>0.76400000000000001</v>
      </c>
      <c r="O356" s="150">
        <v>1.7999999999999999E-2</v>
      </c>
      <c r="P356" s="150">
        <v>1.2330000000000001</v>
      </c>
      <c r="Q356" s="150">
        <v>2.8980000000000001</v>
      </c>
      <c r="R356" s="150">
        <v>275.44</v>
      </c>
      <c r="S356" s="150">
        <v>4.1310000000000002</v>
      </c>
      <c r="T356" s="150">
        <v>275.44</v>
      </c>
      <c r="U356" s="55">
        <v>1.4997821667150742E-2</v>
      </c>
      <c r="V356" s="51">
        <v>58.1</v>
      </c>
      <c r="W356" s="60">
        <v>0.87137343886145813</v>
      </c>
      <c r="X356" s="60">
        <v>899.86930002904455</v>
      </c>
      <c r="Y356" s="292">
        <v>52.28240633168749</v>
      </c>
    </row>
    <row r="357" spans="1:25" x14ac:dyDescent="0.2">
      <c r="A357" s="349"/>
      <c r="B357" s="231" t="s">
        <v>834</v>
      </c>
      <c r="C357" s="138" t="s">
        <v>851</v>
      </c>
      <c r="D357" s="44">
        <v>-1.9</v>
      </c>
      <c r="E357" s="141">
        <v>2.2110000000000001E-2</v>
      </c>
      <c r="F357" s="142">
        <v>1.18</v>
      </c>
      <c r="G357" s="155">
        <v>616.9</v>
      </c>
      <c r="H357" s="34" t="s">
        <v>852</v>
      </c>
      <c r="I357" s="12" t="s">
        <v>361</v>
      </c>
      <c r="J357" s="44">
        <v>48</v>
      </c>
      <c r="K357" s="11"/>
      <c r="L357" s="83">
        <f>SUM(M357+N357+O357+Q357)</f>
        <v>50.142000000000003</v>
      </c>
      <c r="M357" s="83">
        <v>3.3149999999999999</v>
      </c>
      <c r="N357" s="83">
        <v>7.1529999999999996</v>
      </c>
      <c r="O357" s="83">
        <v>0.71399999999999997</v>
      </c>
      <c r="P357" s="83"/>
      <c r="Q357" s="83">
        <v>38.96</v>
      </c>
      <c r="R357" s="83"/>
      <c r="S357" s="83">
        <v>38.96</v>
      </c>
      <c r="T357" s="83">
        <v>2590.4</v>
      </c>
      <c r="U357" s="55">
        <f>S357/T357</f>
        <v>1.5040148239654107E-2</v>
      </c>
      <c r="V357" s="51">
        <v>53.52</v>
      </c>
      <c r="W357" s="60">
        <f>U357*V357</f>
        <v>0.80494873378628784</v>
      </c>
      <c r="X357" s="60">
        <f>U357*60*1000</f>
        <v>902.40889437924648</v>
      </c>
      <c r="Y357" s="292">
        <f>X357*V357/1000</f>
        <v>48.296924027177269</v>
      </c>
    </row>
    <row r="358" spans="1:25" x14ac:dyDescent="0.2">
      <c r="A358" s="349"/>
      <c r="B358" s="231" t="s">
        <v>512</v>
      </c>
      <c r="C358" s="138" t="s">
        <v>513</v>
      </c>
      <c r="D358" s="44">
        <v>-1.6</v>
      </c>
      <c r="E358" s="141">
        <v>1.5933699725758369E-2</v>
      </c>
      <c r="F358" s="142">
        <v>0.80065247751963231</v>
      </c>
      <c r="G358" s="155">
        <v>607.6</v>
      </c>
      <c r="H358" s="34" t="s">
        <v>527</v>
      </c>
      <c r="I358" s="12" t="s">
        <v>286</v>
      </c>
      <c r="J358" s="44">
        <v>60</v>
      </c>
      <c r="K358" s="11">
        <v>1970</v>
      </c>
      <c r="L358" s="83">
        <v>53.092811000000005</v>
      </c>
      <c r="M358" s="83">
        <v>6.0179999999999998</v>
      </c>
      <c r="N358" s="83">
        <v>6.4206280000000007</v>
      </c>
      <c r="O358" s="83">
        <v>2.8811E-2</v>
      </c>
      <c r="P358" s="83"/>
      <c r="Q358" s="83">
        <v>40.625372000000006</v>
      </c>
      <c r="R358" s="83">
        <v>2698.05</v>
      </c>
      <c r="S358" s="83">
        <v>40.625372000000006</v>
      </c>
      <c r="T358" s="83">
        <v>2698.05</v>
      </c>
      <c r="U358" s="55">
        <v>1.5057308797094198E-2</v>
      </c>
      <c r="V358" s="51">
        <v>50.249000000000002</v>
      </c>
      <c r="W358" s="60">
        <v>0.75661470974518641</v>
      </c>
      <c r="X358" s="60">
        <v>903.43852782565193</v>
      </c>
      <c r="Y358" s="292">
        <v>45.396882584711186</v>
      </c>
    </row>
    <row r="359" spans="1:25" x14ac:dyDescent="0.2">
      <c r="A359" s="349"/>
      <c r="B359" s="231" t="s">
        <v>609</v>
      </c>
      <c r="C359" s="138" t="s">
        <v>610</v>
      </c>
      <c r="D359" s="44">
        <v>-1.6</v>
      </c>
      <c r="E359" s="141">
        <v>1.7600000000000001E-2</v>
      </c>
      <c r="F359" s="142">
        <v>1.3569599999999999</v>
      </c>
      <c r="G359" s="155">
        <v>607.6</v>
      </c>
      <c r="H359" s="34" t="s">
        <v>628</v>
      </c>
      <c r="I359" s="12" t="s">
        <v>25</v>
      </c>
      <c r="J359" s="44">
        <v>31</v>
      </c>
      <c r="K359" s="11" t="s">
        <v>95</v>
      </c>
      <c r="L359" s="83">
        <v>33.20176</v>
      </c>
      <c r="M359" s="83">
        <v>2.218</v>
      </c>
      <c r="N359" s="83">
        <v>4.68</v>
      </c>
      <c r="O359" s="83">
        <v>0.57375999999999994</v>
      </c>
      <c r="P359" s="83">
        <v>0</v>
      </c>
      <c r="Q359" s="83">
        <v>25.73</v>
      </c>
      <c r="R359" s="83">
        <v>1704.18</v>
      </c>
      <c r="S359" s="83">
        <v>25.73</v>
      </c>
      <c r="T359" s="83">
        <v>1704.18</v>
      </c>
      <c r="U359" s="55">
        <v>1.5098170381063033E-2</v>
      </c>
      <c r="V359" s="51">
        <v>77.099999999999994</v>
      </c>
      <c r="W359" s="60">
        <v>1.1640689363799597</v>
      </c>
      <c r="X359" s="60">
        <v>905.8902228637819</v>
      </c>
      <c r="Y359" s="292">
        <v>69.844136182797584</v>
      </c>
    </row>
    <row r="360" spans="1:25" x14ac:dyDescent="0.2">
      <c r="A360" s="349"/>
      <c r="B360" s="231" t="s">
        <v>789</v>
      </c>
      <c r="C360" s="138" t="s">
        <v>790</v>
      </c>
      <c r="D360" s="44">
        <v>-2.2999999999999998</v>
      </c>
      <c r="E360" s="141">
        <v>1.9800000000000002E-2</v>
      </c>
      <c r="F360" s="142">
        <v>1.4019999999999999</v>
      </c>
      <c r="G360" s="155">
        <v>529.29999999999995</v>
      </c>
      <c r="H360" s="158" t="s">
        <v>759</v>
      </c>
      <c r="I360" s="12" t="s">
        <v>26</v>
      </c>
      <c r="J360" s="44">
        <v>40</v>
      </c>
      <c r="K360" s="11">
        <v>1975</v>
      </c>
      <c r="L360" s="83">
        <v>43.433</v>
      </c>
      <c r="M360" s="83">
        <v>4.3099999999999996</v>
      </c>
      <c r="N360" s="83">
        <v>5.47</v>
      </c>
      <c r="O360" s="83">
        <v>-0.18</v>
      </c>
      <c r="P360" s="83"/>
      <c r="Q360" s="83">
        <v>33.83</v>
      </c>
      <c r="R360" s="83">
        <v>2232.09</v>
      </c>
      <c r="S360" s="83">
        <v>33.83</v>
      </c>
      <c r="T360" s="83">
        <v>2232.09</v>
      </c>
      <c r="U360" s="55">
        <v>1.5156198898789922E-2</v>
      </c>
      <c r="V360" s="51">
        <v>70.739999999999995</v>
      </c>
      <c r="W360" s="60">
        <v>1.0721495101003991</v>
      </c>
      <c r="X360" s="60">
        <v>909.37193392739539</v>
      </c>
      <c r="Y360" s="292">
        <v>64.328970606023944</v>
      </c>
    </row>
    <row r="361" spans="1:25" x14ac:dyDescent="0.2">
      <c r="A361" s="349"/>
      <c r="B361" s="231" t="s">
        <v>609</v>
      </c>
      <c r="C361" s="138" t="s">
        <v>610</v>
      </c>
      <c r="D361" s="44">
        <v>-1.6</v>
      </c>
      <c r="E361" s="141">
        <v>1.7600000000000001E-2</v>
      </c>
      <c r="F361" s="142">
        <v>1.3569599999999999</v>
      </c>
      <c r="G361" s="155">
        <v>607.6</v>
      </c>
      <c r="H361" s="34" t="s">
        <v>629</v>
      </c>
      <c r="I361" s="12" t="s">
        <v>25</v>
      </c>
      <c r="J361" s="44">
        <v>19</v>
      </c>
      <c r="K361" s="11" t="s">
        <v>95</v>
      </c>
      <c r="L361" s="83">
        <v>17.913499999999999</v>
      </c>
      <c r="M361" s="83">
        <v>1.7589999999999999</v>
      </c>
      <c r="N361" s="83">
        <v>2.9140000000000001</v>
      </c>
      <c r="O361" s="83">
        <v>-0.22950000000000001</v>
      </c>
      <c r="P361" s="83">
        <v>0</v>
      </c>
      <c r="Q361" s="83">
        <v>13.47</v>
      </c>
      <c r="R361" s="83">
        <v>888.3</v>
      </c>
      <c r="S361" s="83">
        <v>13.47</v>
      </c>
      <c r="T361" s="83">
        <v>888.3</v>
      </c>
      <c r="U361" s="55">
        <v>1.5163796014859846E-2</v>
      </c>
      <c r="V361" s="51">
        <v>77.099999999999994</v>
      </c>
      <c r="W361" s="60">
        <v>1.169128672745694</v>
      </c>
      <c r="X361" s="60">
        <v>909.82776089159074</v>
      </c>
      <c r="Y361" s="292">
        <v>70.147720364741645</v>
      </c>
    </row>
    <row r="362" spans="1:25" x14ac:dyDescent="0.2">
      <c r="A362" s="349"/>
      <c r="B362" s="231" t="s">
        <v>272</v>
      </c>
      <c r="C362" s="138" t="s">
        <v>273</v>
      </c>
      <c r="D362" s="44">
        <v>-1.9</v>
      </c>
      <c r="E362" s="141">
        <v>2.0060000000000001E-2</v>
      </c>
      <c r="F362" s="142">
        <f>E362*V362</f>
        <v>0.86960100000000007</v>
      </c>
      <c r="G362" s="155">
        <v>656.7</v>
      </c>
      <c r="H362" s="34" t="s">
        <v>285</v>
      </c>
      <c r="I362" s="12" t="s">
        <v>286</v>
      </c>
      <c r="J362" s="44">
        <v>20</v>
      </c>
      <c r="K362" s="11">
        <v>1992</v>
      </c>
      <c r="L362" s="83">
        <f>SUM(M362:Q362)</f>
        <v>23.13</v>
      </c>
      <c r="M362" s="83">
        <v>2.113</v>
      </c>
      <c r="N362" s="83">
        <v>3.9540000000000002</v>
      </c>
      <c r="O362" s="83">
        <v>0.13100000000000001</v>
      </c>
      <c r="P362" s="83">
        <v>0</v>
      </c>
      <c r="Q362" s="83">
        <v>16.931999999999999</v>
      </c>
      <c r="R362" s="83">
        <v>1116.28</v>
      </c>
      <c r="S362" s="83">
        <f>Q362</f>
        <v>16.931999999999999</v>
      </c>
      <c r="T362" s="83">
        <f>R362</f>
        <v>1116.28</v>
      </c>
      <c r="U362" s="55">
        <f>S362/T362</f>
        <v>1.51682373598022E-2</v>
      </c>
      <c r="V362" s="51">
        <v>43.35</v>
      </c>
      <c r="W362" s="60">
        <f>U362*V362</f>
        <v>0.65754308954742535</v>
      </c>
      <c r="X362" s="60">
        <f>U362*60*1000</f>
        <v>910.09424158813204</v>
      </c>
      <c r="Y362" s="292">
        <f>X362*V362/1000</f>
        <v>39.452585372845526</v>
      </c>
    </row>
    <row r="363" spans="1:25" x14ac:dyDescent="0.2">
      <c r="A363" s="349"/>
      <c r="B363" s="231" t="s">
        <v>38</v>
      </c>
      <c r="C363" s="138" t="s">
        <v>39</v>
      </c>
      <c r="D363" s="44">
        <v>-0.1</v>
      </c>
      <c r="E363" s="141">
        <v>1.77E-2</v>
      </c>
      <c r="F363" s="142">
        <f>E363*V363</f>
        <v>1.01244</v>
      </c>
      <c r="G363" s="155">
        <v>561.1</v>
      </c>
      <c r="H363" s="34" t="s">
        <v>63</v>
      </c>
      <c r="I363" s="12" t="s">
        <v>56</v>
      </c>
      <c r="J363" s="44">
        <v>40</v>
      </c>
      <c r="K363" s="11">
        <v>2005</v>
      </c>
      <c r="L363" s="83">
        <v>42.018999999999998</v>
      </c>
      <c r="M363" s="83">
        <v>4.3860000000000001</v>
      </c>
      <c r="N363" s="83">
        <v>0</v>
      </c>
      <c r="O363" s="83">
        <v>0.81599999999999995</v>
      </c>
      <c r="P363" s="83">
        <v>7.1444999999999999</v>
      </c>
      <c r="Q363" s="83">
        <v>29.672499999999999</v>
      </c>
      <c r="R363" s="83">
        <v>2425.87</v>
      </c>
      <c r="S363" s="83">
        <v>36.817</v>
      </c>
      <c r="T363" s="83">
        <v>2425.87</v>
      </c>
      <c r="U363" s="55">
        <f>S363/T363</f>
        <v>1.517682316035072E-2</v>
      </c>
      <c r="V363" s="51">
        <v>57.2</v>
      </c>
      <c r="W363" s="60">
        <f>U363*V363</f>
        <v>0.86811428477206121</v>
      </c>
      <c r="X363" s="60">
        <f>U363*60*1000</f>
        <v>910.60938962104319</v>
      </c>
      <c r="Y363" s="292">
        <f>X363*V363/1000</f>
        <v>52.086857086323676</v>
      </c>
    </row>
    <row r="364" spans="1:25" x14ac:dyDescent="0.2">
      <c r="A364" s="349"/>
      <c r="B364" s="231" t="s">
        <v>982</v>
      </c>
      <c r="C364" s="138" t="s">
        <v>983</v>
      </c>
      <c r="D364" s="138">
        <v>-1.8</v>
      </c>
      <c r="E364" s="139">
        <v>1.7000000000000001E-2</v>
      </c>
      <c r="F364" s="138">
        <v>1.3430000000000002</v>
      </c>
      <c r="G364" s="168">
        <v>613.17999999999995</v>
      </c>
      <c r="H364" s="12" t="s">
        <v>995</v>
      </c>
      <c r="I364" s="12" t="s">
        <v>26</v>
      </c>
      <c r="J364" s="11">
        <v>34</v>
      </c>
      <c r="K364" s="11">
        <v>1960</v>
      </c>
      <c r="L364" s="150">
        <v>22.652999999999999</v>
      </c>
      <c r="M364" s="150">
        <v>0</v>
      </c>
      <c r="N364" s="150">
        <v>0</v>
      </c>
      <c r="O364" s="150">
        <v>0</v>
      </c>
      <c r="P364" s="150">
        <v>0</v>
      </c>
      <c r="Q364" s="150">
        <v>22.65</v>
      </c>
      <c r="R364" s="150">
        <v>1562.13</v>
      </c>
      <c r="S364" s="150">
        <v>22.65</v>
      </c>
      <c r="T364" s="150">
        <v>1483.17</v>
      </c>
      <c r="U364" s="55">
        <v>1.527134448512308E-2</v>
      </c>
      <c r="V364" s="51">
        <v>79</v>
      </c>
      <c r="W364" s="60">
        <v>1.2064362143247234</v>
      </c>
      <c r="X364" s="60">
        <v>916.28066910738482</v>
      </c>
      <c r="Y364" s="292">
        <v>72.386172859483395</v>
      </c>
    </row>
    <row r="365" spans="1:25" x14ac:dyDescent="0.2">
      <c r="A365" s="349"/>
      <c r="B365" s="231" t="s">
        <v>388</v>
      </c>
      <c r="C365" s="138" t="s">
        <v>389</v>
      </c>
      <c r="D365" s="44">
        <v>-1.9</v>
      </c>
      <c r="E365" s="141">
        <v>2.09055E-2</v>
      </c>
      <c r="F365" s="142">
        <v>1.4014001924999999</v>
      </c>
      <c r="G365" s="155">
        <v>616.9</v>
      </c>
      <c r="H365" s="34" t="s">
        <v>405</v>
      </c>
      <c r="I365" s="12" t="s">
        <v>24</v>
      </c>
      <c r="J365" s="44">
        <v>11</v>
      </c>
      <c r="K365" s="11">
        <v>1969</v>
      </c>
      <c r="L365" s="83">
        <v>8.6950000000000003</v>
      </c>
      <c r="M365" s="83">
        <v>1.187106</v>
      </c>
      <c r="N365" s="83">
        <v>9.3783000000000005E-2</v>
      </c>
      <c r="O365" s="83">
        <v>-6.5105999999999997E-2</v>
      </c>
      <c r="P365" s="83">
        <v>1.3462590000000001</v>
      </c>
      <c r="Q365" s="83">
        <v>7.4792170000000002</v>
      </c>
      <c r="R365" s="83">
        <v>488.63</v>
      </c>
      <c r="S365" s="83">
        <v>7.4792170000000002</v>
      </c>
      <c r="T365" s="83">
        <v>488.63</v>
      </c>
      <c r="U365" s="55">
        <v>1.5306503898655425E-2</v>
      </c>
      <c r="V365" s="51">
        <v>67.034999999999997</v>
      </c>
      <c r="W365" s="60">
        <v>1.0260714888463665</v>
      </c>
      <c r="X365" s="60">
        <v>918.39023391932551</v>
      </c>
      <c r="Y365" s="292">
        <v>61.564289330781982</v>
      </c>
    </row>
    <row r="366" spans="1:25" x14ac:dyDescent="0.2">
      <c r="A366" s="349"/>
      <c r="B366" s="231" t="s">
        <v>512</v>
      </c>
      <c r="C366" s="138" t="s">
        <v>513</v>
      </c>
      <c r="D366" s="44">
        <v>-1.6</v>
      </c>
      <c r="E366" s="141">
        <v>1.5933699725758369E-2</v>
      </c>
      <c r="F366" s="142">
        <v>0.80065247751963231</v>
      </c>
      <c r="G366" s="155">
        <v>607.6</v>
      </c>
      <c r="H366" s="34" t="s">
        <v>528</v>
      </c>
      <c r="I366" s="12" t="s">
        <v>286</v>
      </c>
      <c r="J366" s="44">
        <v>100</v>
      </c>
      <c r="K366" s="11">
        <v>1970</v>
      </c>
      <c r="L366" s="83">
        <v>92.252119999999991</v>
      </c>
      <c r="M366" s="83">
        <v>10.760999999999999</v>
      </c>
      <c r="N366" s="83">
        <v>16</v>
      </c>
      <c r="O366" s="83">
        <v>-1.5908800000000001</v>
      </c>
      <c r="P366" s="83"/>
      <c r="Q366" s="83">
        <v>67.081999999999994</v>
      </c>
      <c r="R366" s="83">
        <v>4378.71</v>
      </c>
      <c r="S366" s="83">
        <v>67.081999999999994</v>
      </c>
      <c r="T366" s="83">
        <v>4378.71</v>
      </c>
      <c r="U366" s="55">
        <v>1.5320037179900015E-2</v>
      </c>
      <c r="V366" s="51">
        <v>50.249000000000002</v>
      </c>
      <c r="W366" s="60">
        <v>0.76981654825279588</v>
      </c>
      <c r="X366" s="60">
        <v>919.20223079400091</v>
      </c>
      <c r="Y366" s="292">
        <v>46.188992895167758</v>
      </c>
    </row>
    <row r="367" spans="1:25" x14ac:dyDescent="0.2">
      <c r="A367" s="349"/>
      <c r="B367" s="231" t="s">
        <v>834</v>
      </c>
      <c r="C367" s="138" t="s">
        <v>835</v>
      </c>
      <c r="D367" s="44">
        <v>-1.9</v>
      </c>
      <c r="E367" s="141">
        <v>2.2110000000000001E-2</v>
      </c>
      <c r="F367" s="142">
        <v>1.18</v>
      </c>
      <c r="G367" s="155">
        <v>616.9</v>
      </c>
      <c r="H367" s="34" t="s">
        <v>855</v>
      </c>
      <c r="I367" s="12" t="s">
        <v>361</v>
      </c>
      <c r="J367" s="44">
        <v>8</v>
      </c>
      <c r="K367" s="11">
        <v>1959</v>
      </c>
      <c r="L367" s="83">
        <f>SUM(M367+N367+O367+Q367)</f>
        <v>7.4179999999999993</v>
      </c>
      <c r="M367" s="83">
        <v>0.40799999999999997</v>
      </c>
      <c r="N367" s="83">
        <v>1.1180000000000001</v>
      </c>
      <c r="O367" s="83">
        <v>0.20399999999999999</v>
      </c>
      <c r="P367" s="83"/>
      <c r="Q367" s="83">
        <v>5.6879999999999997</v>
      </c>
      <c r="R367" s="83"/>
      <c r="S367" s="83">
        <v>5.6879999999999997</v>
      </c>
      <c r="T367" s="83">
        <v>371.23</v>
      </c>
      <c r="U367" s="55">
        <f>S367/T367</f>
        <v>1.5322037550844488E-2</v>
      </c>
      <c r="V367" s="51">
        <v>53.52</v>
      </c>
      <c r="W367" s="60">
        <f>U367*V367</f>
        <v>0.82003544972119702</v>
      </c>
      <c r="X367" s="60">
        <f>U367*60*1000</f>
        <v>919.32225305066925</v>
      </c>
      <c r="Y367" s="292">
        <f>X367*V367/1000</f>
        <v>49.202126983271825</v>
      </c>
    </row>
    <row r="368" spans="1:25" x14ac:dyDescent="0.2">
      <c r="A368" s="349"/>
      <c r="B368" s="231" t="s">
        <v>512</v>
      </c>
      <c r="C368" s="138" t="s">
        <v>513</v>
      </c>
      <c r="D368" s="44">
        <v>-1.6</v>
      </c>
      <c r="E368" s="141">
        <v>1.5933699725758369E-2</v>
      </c>
      <c r="F368" s="142">
        <v>0.80065247751963231</v>
      </c>
      <c r="G368" s="155">
        <v>607.6</v>
      </c>
      <c r="H368" s="34" t="s">
        <v>529</v>
      </c>
      <c r="I368" s="12" t="s">
        <v>286</v>
      </c>
      <c r="J368" s="44">
        <v>45</v>
      </c>
      <c r="K368" s="11" t="s">
        <v>95</v>
      </c>
      <c r="L368" s="83">
        <v>45.455740000000006</v>
      </c>
      <c r="M368" s="83">
        <v>2.907</v>
      </c>
      <c r="N368" s="83">
        <v>7.2</v>
      </c>
      <c r="O368" s="83">
        <v>-0.54926000000000008</v>
      </c>
      <c r="P368" s="83"/>
      <c r="Q368" s="83">
        <v>35.898000000000003</v>
      </c>
      <c r="R368" s="83">
        <v>2335.35</v>
      </c>
      <c r="S368" s="83">
        <v>35.898000000000003</v>
      </c>
      <c r="T368" s="83">
        <v>2335.35</v>
      </c>
      <c r="U368" s="55">
        <v>1.5371571713019463E-2</v>
      </c>
      <c r="V368" s="51">
        <v>50.249000000000002</v>
      </c>
      <c r="W368" s="60">
        <v>0.77240610700751511</v>
      </c>
      <c r="X368" s="60">
        <v>922.29430278116786</v>
      </c>
      <c r="Y368" s="292">
        <v>46.344366420450903</v>
      </c>
    </row>
    <row r="369" spans="1:25" x14ac:dyDescent="0.2">
      <c r="A369" s="349"/>
      <c r="B369" s="231" t="s">
        <v>224</v>
      </c>
      <c r="C369" s="167" t="s">
        <v>240</v>
      </c>
      <c r="D369" s="168">
        <v>-1.6</v>
      </c>
      <c r="E369" s="139">
        <v>1.8599999999999998E-2</v>
      </c>
      <c r="F369" s="142">
        <f>E369*V369</f>
        <v>1.0657799999999999</v>
      </c>
      <c r="G369" s="168">
        <v>607.6</v>
      </c>
      <c r="H369" s="151" t="s">
        <v>246</v>
      </c>
      <c r="I369" s="152"/>
      <c r="J369" s="169">
        <v>42</v>
      </c>
      <c r="K369" s="153" t="s">
        <v>95</v>
      </c>
      <c r="L369" s="154">
        <v>44.83</v>
      </c>
      <c r="M369" s="154">
        <v>4.3099999999999996</v>
      </c>
      <c r="N369" s="154">
        <v>4.9000000000000004</v>
      </c>
      <c r="O369" s="154">
        <v>-0.08</v>
      </c>
      <c r="P369" s="154">
        <v>6.43</v>
      </c>
      <c r="Q369" s="154">
        <v>29.27</v>
      </c>
      <c r="R369" s="154">
        <v>2317.27</v>
      </c>
      <c r="S369" s="154">
        <v>33.340000000000003</v>
      </c>
      <c r="T369" s="154">
        <v>2164.11</v>
      </c>
      <c r="U369" s="156">
        <f>S369/T369</f>
        <v>1.5405871235750494E-2</v>
      </c>
      <c r="V369" s="142">
        <v>57.3</v>
      </c>
      <c r="W369" s="60">
        <f>U369*V369</f>
        <v>0.88275642180850322</v>
      </c>
      <c r="X369" s="157">
        <f>U369*60*1000</f>
        <v>924.35227414502958</v>
      </c>
      <c r="Y369" s="293">
        <f>X369*V369/1000</f>
        <v>52.965385308510193</v>
      </c>
    </row>
    <row r="370" spans="1:25" x14ac:dyDescent="0.2">
      <c r="A370" s="349"/>
      <c r="B370" s="231" t="s">
        <v>224</v>
      </c>
      <c r="C370" s="167" t="s">
        <v>240</v>
      </c>
      <c r="D370" s="168">
        <v>-1.6</v>
      </c>
      <c r="E370" s="139">
        <v>1.8599999999999998E-2</v>
      </c>
      <c r="F370" s="142">
        <f>E370*V370</f>
        <v>1.0657799999999999</v>
      </c>
      <c r="G370" s="168">
        <v>607.6</v>
      </c>
      <c r="H370" s="151" t="s">
        <v>247</v>
      </c>
      <c r="I370" s="152"/>
      <c r="J370" s="169">
        <v>45</v>
      </c>
      <c r="K370" s="153" t="s">
        <v>95</v>
      </c>
      <c r="L370" s="154">
        <v>46.54</v>
      </c>
      <c r="M370" s="154">
        <v>5.6</v>
      </c>
      <c r="N370" s="154">
        <v>6.02</v>
      </c>
      <c r="O370" s="154">
        <v>-0.75</v>
      </c>
      <c r="P370" s="154">
        <v>6.4206000000000003</v>
      </c>
      <c r="Q370" s="154">
        <v>29.249400000000001</v>
      </c>
      <c r="R370" s="154">
        <v>2301.0500000000002</v>
      </c>
      <c r="S370" s="154">
        <v>35.67</v>
      </c>
      <c r="T370" s="154">
        <v>2301.0500000000002</v>
      </c>
      <c r="U370" s="156">
        <f>S370/T370</f>
        <v>1.5501618826188043E-2</v>
      </c>
      <c r="V370" s="142">
        <v>57.3</v>
      </c>
      <c r="W370" s="60">
        <f>U370*V370</f>
        <v>0.88824275874057479</v>
      </c>
      <c r="X370" s="157">
        <f>U370*60*1000</f>
        <v>930.09712957128249</v>
      </c>
      <c r="Y370" s="293">
        <f>X370*V370/1000</f>
        <v>53.294565524434482</v>
      </c>
    </row>
    <row r="371" spans="1:25" x14ac:dyDescent="0.2">
      <c r="A371" s="349"/>
      <c r="B371" s="231" t="s">
        <v>512</v>
      </c>
      <c r="C371" s="138" t="s">
        <v>513</v>
      </c>
      <c r="D371" s="44">
        <v>-1.6</v>
      </c>
      <c r="E371" s="141">
        <v>1.5933699725758369E-2</v>
      </c>
      <c r="F371" s="142">
        <v>0.80065247751963231</v>
      </c>
      <c r="G371" s="155">
        <v>607.6</v>
      </c>
      <c r="H371" s="34" t="s">
        <v>530</v>
      </c>
      <c r="I371" s="12" t="s">
        <v>286</v>
      </c>
      <c r="J371" s="44">
        <v>60</v>
      </c>
      <c r="K371" s="11">
        <v>1970</v>
      </c>
      <c r="L371" s="83">
        <v>56.474620000000002</v>
      </c>
      <c r="M371" s="83">
        <v>5.3550000000000004</v>
      </c>
      <c r="N371" s="83">
        <v>9.0096860000000003</v>
      </c>
      <c r="O371" s="83">
        <v>8.5620000000000002E-2</v>
      </c>
      <c r="P371" s="83"/>
      <c r="Q371" s="83">
        <v>42.024314000000004</v>
      </c>
      <c r="R371" s="83">
        <v>2701.09</v>
      </c>
      <c r="S371" s="83">
        <v>42.024314000000004</v>
      </c>
      <c r="T371" s="83">
        <v>2701.09</v>
      </c>
      <c r="U371" s="55">
        <v>1.5558279805559978E-2</v>
      </c>
      <c r="V371" s="51">
        <v>50.249000000000002</v>
      </c>
      <c r="W371" s="60">
        <v>0.78178800194958331</v>
      </c>
      <c r="X371" s="60">
        <v>933.4967883335986</v>
      </c>
      <c r="Y371" s="292">
        <v>46.907280116975002</v>
      </c>
    </row>
    <row r="372" spans="1:25" x14ac:dyDescent="0.2">
      <c r="A372" s="349"/>
      <c r="B372" s="231" t="s">
        <v>789</v>
      </c>
      <c r="C372" s="138" t="s">
        <v>790</v>
      </c>
      <c r="D372" s="44">
        <v>-2.2999999999999998</v>
      </c>
      <c r="E372" s="141">
        <v>1.9800000000000002E-2</v>
      </c>
      <c r="F372" s="142">
        <v>1.4019999999999999</v>
      </c>
      <c r="G372" s="155">
        <v>529.29999999999995</v>
      </c>
      <c r="H372" s="158" t="s">
        <v>768</v>
      </c>
      <c r="I372" s="12" t="s">
        <v>25</v>
      </c>
      <c r="J372" s="44">
        <v>20</v>
      </c>
      <c r="K372" s="11">
        <v>1975</v>
      </c>
      <c r="L372" s="83">
        <v>19.262</v>
      </c>
      <c r="M372" s="83">
        <v>2.1</v>
      </c>
      <c r="N372" s="83">
        <v>2.66</v>
      </c>
      <c r="O372" s="83">
        <v>-0.11</v>
      </c>
      <c r="P372" s="83"/>
      <c r="Q372" s="83">
        <v>14.61</v>
      </c>
      <c r="R372" s="83">
        <v>937.3</v>
      </c>
      <c r="S372" s="83">
        <v>14.61</v>
      </c>
      <c r="T372" s="83">
        <v>937.3</v>
      </c>
      <c r="U372" s="55">
        <v>1.5587325296063161E-2</v>
      </c>
      <c r="V372" s="51">
        <v>70.739999999999995</v>
      </c>
      <c r="W372" s="60">
        <v>1.102647391443508</v>
      </c>
      <c r="X372" s="60">
        <v>935.23951776378965</v>
      </c>
      <c r="Y372" s="292">
        <v>66.158843486610479</v>
      </c>
    </row>
    <row r="373" spans="1:25" x14ac:dyDescent="0.2">
      <c r="A373" s="349"/>
      <c r="B373" s="231" t="s">
        <v>834</v>
      </c>
      <c r="C373" s="138" t="s">
        <v>835</v>
      </c>
      <c r="D373" s="44">
        <v>-1.9</v>
      </c>
      <c r="E373" s="141">
        <v>2.2110000000000001E-2</v>
      </c>
      <c r="F373" s="142">
        <v>1.18</v>
      </c>
      <c r="G373" s="155">
        <v>616.9</v>
      </c>
      <c r="H373" s="34" t="s">
        <v>847</v>
      </c>
      <c r="I373" s="12" t="s">
        <v>361</v>
      </c>
      <c r="J373" s="44">
        <v>36</v>
      </c>
      <c r="K373" s="11">
        <v>1967</v>
      </c>
      <c r="L373" s="83">
        <f>SUM(M373+N373+O373+Q373)</f>
        <v>31.613</v>
      </c>
      <c r="M373" s="83">
        <v>2.601</v>
      </c>
      <c r="N373" s="83">
        <v>5.76</v>
      </c>
      <c r="O373" s="83">
        <v>-0.153</v>
      </c>
      <c r="P373" s="83"/>
      <c r="Q373" s="83">
        <v>23.405000000000001</v>
      </c>
      <c r="R373" s="83"/>
      <c r="S373" s="83">
        <v>23.405000000000001</v>
      </c>
      <c r="T373" s="83">
        <v>1501.09</v>
      </c>
      <c r="U373" s="55">
        <f>S373/T373</f>
        <v>1.5592003144381751E-2</v>
      </c>
      <c r="V373" s="51">
        <v>53.52</v>
      </c>
      <c r="W373" s="60">
        <f>U373*V373</f>
        <v>0.8344840082873114</v>
      </c>
      <c r="X373" s="60">
        <f>U373*60*1000</f>
        <v>935.52018866290507</v>
      </c>
      <c r="Y373" s="292">
        <f>X373*V373/1000</f>
        <v>50.069040497238682</v>
      </c>
    </row>
    <row r="374" spans="1:25" x14ac:dyDescent="0.2">
      <c r="A374" s="349"/>
      <c r="B374" s="231" t="s">
        <v>982</v>
      </c>
      <c r="C374" s="138" t="s">
        <v>983</v>
      </c>
      <c r="D374" s="138">
        <v>-1.8</v>
      </c>
      <c r="E374" s="139">
        <v>1.7000000000000001E-2</v>
      </c>
      <c r="F374" s="138">
        <v>1.3430000000000002</v>
      </c>
      <c r="G374" s="168">
        <v>613.17999999999995</v>
      </c>
      <c r="H374" s="12" t="s">
        <v>998</v>
      </c>
      <c r="I374" s="12" t="s">
        <v>25</v>
      </c>
      <c r="J374" s="11">
        <v>45</v>
      </c>
      <c r="K374" s="11">
        <v>1976</v>
      </c>
      <c r="L374" s="150">
        <v>47.875</v>
      </c>
      <c r="M374" s="150">
        <v>3.85</v>
      </c>
      <c r="N374" s="150">
        <v>7.54</v>
      </c>
      <c r="O374" s="150">
        <v>0.08</v>
      </c>
      <c r="P374" s="150">
        <v>0</v>
      </c>
      <c r="Q374" s="150">
        <v>36.409999999999997</v>
      </c>
      <c r="R374" s="150">
        <v>2332.9</v>
      </c>
      <c r="S374" s="150">
        <v>36.409999999999997</v>
      </c>
      <c r="T374" s="150">
        <v>2332.9</v>
      </c>
      <c r="U374" s="55">
        <v>1.5607184191349819E-2</v>
      </c>
      <c r="V374" s="51">
        <v>79</v>
      </c>
      <c r="W374" s="60">
        <v>1.2329675511166358</v>
      </c>
      <c r="X374" s="60">
        <v>936.43105148098914</v>
      </c>
      <c r="Y374" s="292">
        <v>73.978053066998143</v>
      </c>
    </row>
    <row r="375" spans="1:25" x14ac:dyDescent="0.2">
      <c r="A375" s="349"/>
      <c r="B375" s="231" t="s">
        <v>834</v>
      </c>
      <c r="C375" s="138" t="s">
        <v>835</v>
      </c>
      <c r="D375" s="44">
        <v>-1.9</v>
      </c>
      <c r="E375" s="141">
        <v>2.2110000000000001E-2</v>
      </c>
      <c r="F375" s="142">
        <v>1.18</v>
      </c>
      <c r="G375" s="155">
        <v>616.9</v>
      </c>
      <c r="H375" s="34" t="s">
        <v>854</v>
      </c>
      <c r="I375" s="12" t="s">
        <v>361</v>
      </c>
      <c r="J375" s="44">
        <v>12</v>
      </c>
      <c r="K375" s="11">
        <v>1961</v>
      </c>
      <c r="L375" s="83">
        <f>SUM(M375+N375+O375+Q375)</f>
        <v>10.827</v>
      </c>
      <c r="M375" s="83">
        <v>0.71399999999999997</v>
      </c>
      <c r="N375" s="83">
        <v>1.087</v>
      </c>
      <c r="O375" s="83">
        <v>0.40799999999999997</v>
      </c>
      <c r="P375" s="83"/>
      <c r="Q375" s="83">
        <v>8.6180000000000003</v>
      </c>
      <c r="R375" s="83"/>
      <c r="S375" s="83">
        <v>8.6180000000000003</v>
      </c>
      <c r="T375" s="83">
        <v>550.73</v>
      </c>
      <c r="U375" s="55">
        <f>S375/T375</f>
        <v>1.564832131897663E-2</v>
      </c>
      <c r="V375" s="51">
        <v>53.52</v>
      </c>
      <c r="W375" s="60">
        <f>U375*V375</f>
        <v>0.83749815699162922</v>
      </c>
      <c r="X375" s="60">
        <f>U375*60*1000</f>
        <v>938.89927913859776</v>
      </c>
      <c r="Y375" s="292">
        <f>X375*V375/1000</f>
        <v>50.249889419497755</v>
      </c>
    </row>
    <row r="376" spans="1:25" x14ac:dyDescent="0.2">
      <c r="A376" s="349"/>
      <c r="B376" s="231" t="s">
        <v>789</v>
      </c>
      <c r="C376" s="138" t="s">
        <v>790</v>
      </c>
      <c r="D376" s="44">
        <v>-2.2999999999999998</v>
      </c>
      <c r="E376" s="141">
        <v>1.9800000000000002E-2</v>
      </c>
      <c r="F376" s="142">
        <v>1.4019999999999999</v>
      </c>
      <c r="G376" s="155">
        <v>529.29999999999995</v>
      </c>
      <c r="H376" s="34" t="s">
        <v>764</v>
      </c>
      <c r="I376" s="12" t="s">
        <v>26</v>
      </c>
      <c r="J376" s="44">
        <v>20</v>
      </c>
      <c r="K376" s="11">
        <v>1975</v>
      </c>
      <c r="L376" s="83">
        <v>21.036999999999999</v>
      </c>
      <c r="M376" s="83">
        <v>1.91</v>
      </c>
      <c r="N376" s="83">
        <v>2.97</v>
      </c>
      <c r="O376" s="83">
        <v>0.64</v>
      </c>
      <c r="P376" s="83"/>
      <c r="Q376" s="83">
        <v>16.16</v>
      </c>
      <c r="R376" s="83">
        <v>1032.29</v>
      </c>
      <c r="S376" s="83">
        <v>16.16</v>
      </c>
      <c r="T376" s="83">
        <v>1032.29</v>
      </c>
      <c r="U376" s="55">
        <v>1.5654515688420891E-2</v>
      </c>
      <c r="V376" s="51">
        <v>70.739999999999995</v>
      </c>
      <c r="W376" s="60">
        <v>1.1074004397988937</v>
      </c>
      <c r="X376" s="60">
        <v>939.27094130525347</v>
      </c>
      <c r="Y376" s="292">
        <v>66.444026387933633</v>
      </c>
    </row>
    <row r="377" spans="1:25" x14ac:dyDescent="0.2">
      <c r="A377" s="349"/>
      <c r="B377" s="231" t="s">
        <v>224</v>
      </c>
      <c r="C377" s="167" t="s">
        <v>240</v>
      </c>
      <c r="D377" s="168">
        <v>-1.6</v>
      </c>
      <c r="E377" s="139">
        <v>1.8599999999999998E-2</v>
      </c>
      <c r="F377" s="142">
        <f>E377*V377</f>
        <v>1.0657799999999999</v>
      </c>
      <c r="G377" s="168">
        <v>607.6</v>
      </c>
      <c r="H377" s="151" t="s">
        <v>248</v>
      </c>
      <c r="I377" s="152"/>
      <c r="J377" s="169">
        <v>45</v>
      </c>
      <c r="K377" s="153" t="s">
        <v>95</v>
      </c>
      <c r="L377" s="154">
        <v>47.94</v>
      </c>
      <c r="M377" s="154">
        <v>4.7699999999999996</v>
      </c>
      <c r="N377" s="154">
        <v>6.76</v>
      </c>
      <c r="O377" s="154">
        <v>0.18</v>
      </c>
      <c r="P377" s="154">
        <v>6.521399999999999</v>
      </c>
      <c r="Q377" s="154">
        <v>29.708599999999997</v>
      </c>
      <c r="R377" s="154">
        <v>2313.0500000000002</v>
      </c>
      <c r="S377" s="154">
        <v>36.229999999999997</v>
      </c>
      <c r="T377" s="154">
        <v>2313.0500000000002</v>
      </c>
      <c r="U377" s="156">
        <f>S377/T377</f>
        <v>1.5663301701217006E-2</v>
      </c>
      <c r="V377" s="142">
        <v>57.3</v>
      </c>
      <c r="W377" s="60">
        <f>U377*V377</f>
        <v>0.89750718747973435</v>
      </c>
      <c r="X377" s="157">
        <f>U377*60*1000</f>
        <v>939.79810207302035</v>
      </c>
      <c r="Y377" s="293">
        <f>X377*V377/1000</f>
        <v>53.850431248784062</v>
      </c>
    </row>
    <row r="378" spans="1:25" x14ac:dyDescent="0.2">
      <c r="A378" s="349"/>
      <c r="B378" s="231" t="s">
        <v>982</v>
      </c>
      <c r="C378" s="138" t="s">
        <v>983</v>
      </c>
      <c r="D378" s="138">
        <v>-1.8</v>
      </c>
      <c r="E378" s="139">
        <v>1.7000000000000001E-2</v>
      </c>
      <c r="F378" s="138">
        <v>1.3430000000000002</v>
      </c>
      <c r="G378" s="168">
        <v>613.17999999999995</v>
      </c>
      <c r="H378" s="12" t="s">
        <v>999</v>
      </c>
      <c r="I378" s="12" t="s">
        <v>25</v>
      </c>
      <c r="J378" s="11">
        <v>50</v>
      </c>
      <c r="K378" s="11">
        <v>1992</v>
      </c>
      <c r="L378" s="150">
        <v>46.231000000000002</v>
      </c>
      <c r="M378" s="150">
        <v>3.41</v>
      </c>
      <c r="N378" s="150">
        <v>6.52</v>
      </c>
      <c r="O378" s="150">
        <v>0.01</v>
      </c>
      <c r="P378" s="150">
        <v>0</v>
      </c>
      <c r="Q378" s="150">
        <v>36.29</v>
      </c>
      <c r="R378" s="150">
        <v>2313.92</v>
      </c>
      <c r="S378" s="150">
        <v>36.29</v>
      </c>
      <c r="T378" s="150">
        <v>2313.92</v>
      </c>
      <c r="U378" s="55">
        <v>1.5683342552897248E-2</v>
      </c>
      <c r="V378" s="51">
        <v>79</v>
      </c>
      <c r="W378" s="60">
        <v>1.2389840616788825</v>
      </c>
      <c r="X378" s="60">
        <v>941.00055317383487</v>
      </c>
      <c r="Y378" s="292">
        <v>74.339043700732958</v>
      </c>
    </row>
    <row r="379" spans="1:25" x14ac:dyDescent="0.2">
      <c r="A379" s="349"/>
      <c r="B379" s="231" t="s">
        <v>512</v>
      </c>
      <c r="C379" s="138" t="s">
        <v>513</v>
      </c>
      <c r="D379" s="44">
        <v>-1.6</v>
      </c>
      <c r="E379" s="141">
        <v>1.5933699725758369E-2</v>
      </c>
      <c r="F379" s="142">
        <v>0.80065247751963231</v>
      </c>
      <c r="G379" s="155">
        <v>607.6</v>
      </c>
      <c r="H379" s="34" t="s">
        <v>531</v>
      </c>
      <c r="I379" s="12" t="s">
        <v>286</v>
      </c>
      <c r="J379" s="44">
        <v>54</v>
      </c>
      <c r="K379" s="11" t="s">
        <v>95</v>
      </c>
      <c r="L379" s="83">
        <v>62.337660000000007</v>
      </c>
      <c r="M379" s="83">
        <v>6.2220000000000004</v>
      </c>
      <c r="N379" s="83">
        <v>8.6284890000000001</v>
      </c>
      <c r="O379" s="83">
        <v>0.61265999999999998</v>
      </c>
      <c r="P379" s="83"/>
      <c r="Q379" s="83">
        <v>46.874511000000005</v>
      </c>
      <c r="R379" s="83">
        <v>2988.75</v>
      </c>
      <c r="S379" s="83">
        <v>46.874511000000005</v>
      </c>
      <c r="T379" s="83">
        <v>2988.75</v>
      </c>
      <c r="U379" s="55">
        <v>1.5683650690087831E-2</v>
      </c>
      <c r="V379" s="51">
        <v>50.249000000000002</v>
      </c>
      <c r="W379" s="60">
        <v>0.78808776352622345</v>
      </c>
      <c r="X379" s="60">
        <v>941.01904140526983</v>
      </c>
      <c r="Y379" s="292">
        <v>47.28526581157341</v>
      </c>
    </row>
    <row r="380" spans="1:25" x14ac:dyDescent="0.2">
      <c r="A380" s="349"/>
      <c r="B380" s="231" t="s">
        <v>512</v>
      </c>
      <c r="C380" s="138" t="s">
        <v>513</v>
      </c>
      <c r="D380" s="44">
        <v>-1.6</v>
      </c>
      <c r="E380" s="141">
        <v>1.5933699725758369E-2</v>
      </c>
      <c r="F380" s="142">
        <v>0.80065247751963231</v>
      </c>
      <c r="G380" s="155">
        <v>607.6</v>
      </c>
      <c r="H380" s="34" t="s">
        <v>532</v>
      </c>
      <c r="I380" s="12" t="s">
        <v>286</v>
      </c>
      <c r="J380" s="44">
        <v>60</v>
      </c>
      <c r="K380" s="11">
        <v>1969</v>
      </c>
      <c r="L380" s="83">
        <v>54.946300000000001</v>
      </c>
      <c r="M380" s="83">
        <v>4.9980000000000002</v>
      </c>
      <c r="N380" s="83">
        <v>7.9386620000000008</v>
      </c>
      <c r="O380" s="83">
        <v>-0.38469999999999999</v>
      </c>
      <c r="P380" s="83"/>
      <c r="Q380" s="83">
        <v>42.394337999999998</v>
      </c>
      <c r="R380" s="83">
        <v>2701.09</v>
      </c>
      <c r="S380" s="83">
        <v>42.394337999999998</v>
      </c>
      <c r="T380" s="83">
        <v>2701.09</v>
      </c>
      <c r="U380" s="55">
        <v>1.5695270427864304E-2</v>
      </c>
      <c r="V380" s="51">
        <v>50.249000000000002</v>
      </c>
      <c r="W380" s="60">
        <v>0.7886716437297534</v>
      </c>
      <c r="X380" s="60">
        <v>941.71622567185818</v>
      </c>
      <c r="Y380" s="292">
        <v>47.320298623785199</v>
      </c>
    </row>
    <row r="381" spans="1:25" x14ac:dyDescent="0.2">
      <c r="A381" s="349"/>
      <c r="B381" s="231" t="s">
        <v>512</v>
      </c>
      <c r="C381" s="138" t="s">
        <v>513</v>
      </c>
      <c r="D381" s="44">
        <v>-1.6</v>
      </c>
      <c r="E381" s="141">
        <v>1.5933699725758369E-2</v>
      </c>
      <c r="F381" s="142">
        <v>0.80065247751963231</v>
      </c>
      <c r="G381" s="155">
        <v>607.6</v>
      </c>
      <c r="H381" s="34" t="s">
        <v>533</v>
      </c>
      <c r="I381" s="12" t="s">
        <v>286</v>
      </c>
      <c r="J381" s="44">
        <v>45</v>
      </c>
      <c r="K381" s="11">
        <v>1990</v>
      </c>
      <c r="L381" s="83">
        <v>48.58764</v>
      </c>
      <c r="M381" s="83">
        <v>6.5789999999999997</v>
      </c>
      <c r="N381" s="83">
        <v>4.24315</v>
      </c>
      <c r="O381" s="83">
        <v>1.13964</v>
      </c>
      <c r="P381" s="83"/>
      <c r="Q381" s="83">
        <v>36.62585</v>
      </c>
      <c r="R381" s="83">
        <v>2326.1</v>
      </c>
      <c r="S381" s="83">
        <v>36.62585</v>
      </c>
      <c r="T381" s="83">
        <v>2326.1</v>
      </c>
      <c r="U381" s="55">
        <v>1.5745604230256654E-2</v>
      </c>
      <c r="V381" s="51">
        <v>50.249000000000002</v>
      </c>
      <c r="W381" s="60">
        <v>0.79120086696616665</v>
      </c>
      <c r="X381" s="60">
        <v>944.73625381539932</v>
      </c>
      <c r="Y381" s="292">
        <v>47.47205201797</v>
      </c>
    </row>
    <row r="382" spans="1:25" x14ac:dyDescent="0.2">
      <c r="A382" s="349"/>
      <c r="B382" s="231" t="s">
        <v>388</v>
      </c>
      <c r="C382" s="138" t="s">
        <v>389</v>
      </c>
      <c r="D382" s="44">
        <v>-1.9</v>
      </c>
      <c r="E382" s="141">
        <v>2.09055E-2</v>
      </c>
      <c r="F382" s="142">
        <v>1.4014001924999999</v>
      </c>
      <c r="G382" s="155">
        <v>616.9</v>
      </c>
      <c r="H382" s="34" t="s">
        <v>406</v>
      </c>
      <c r="I382" s="12" t="s">
        <v>24</v>
      </c>
      <c r="J382" s="44">
        <v>10</v>
      </c>
      <c r="K382" s="11">
        <v>1959</v>
      </c>
      <c r="L382" s="83">
        <v>10.507</v>
      </c>
      <c r="M382" s="83">
        <v>0.30830000000000002</v>
      </c>
      <c r="N382" s="83">
        <v>1.9883360000000001</v>
      </c>
      <c r="O382" s="83">
        <v>-0.15529999999999999</v>
      </c>
      <c r="P382" s="83">
        <v>0</v>
      </c>
      <c r="Q382" s="83">
        <v>8.3656640000000007</v>
      </c>
      <c r="R382" s="83">
        <v>530.73</v>
      </c>
      <c r="S382" s="83">
        <v>8.3656640000000007</v>
      </c>
      <c r="T382" s="83">
        <v>530.73</v>
      </c>
      <c r="U382" s="55">
        <v>1.5762561000885574E-2</v>
      </c>
      <c r="V382" s="51">
        <v>67.034999999999997</v>
      </c>
      <c r="W382" s="60">
        <v>1.0566432766943643</v>
      </c>
      <c r="X382" s="60">
        <v>945.75366005313447</v>
      </c>
      <c r="Y382" s="292">
        <v>63.398596601661865</v>
      </c>
    </row>
    <row r="383" spans="1:25" x14ac:dyDescent="0.2">
      <c r="A383" s="349"/>
      <c r="B383" s="231" t="s">
        <v>609</v>
      </c>
      <c r="C383" s="138" t="s">
        <v>610</v>
      </c>
      <c r="D383" s="44">
        <v>-1.6</v>
      </c>
      <c r="E383" s="141">
        <v>1.7600000000000001E-2</v>
      </c>
      <c r="F383" s="142">
        <v>1.3569599999999999</v>
      </c>
      <c r="G383" s="155">
        <v>607.6</v>
      </c>
      <c r="H383" s="34" t="s">
        <v>630</v>
      </c>
      <c r="I383" s="12" t="s">
        <v>25</v>
      </c>
      <c r="J383" s="44">
        <v>65</v>
      </c>
      <c r="K383" s="11" t="s">
        <v>95</v>
      </c>
      <c r="L383" s="83">
        <v>49.000360000000001</v>
      </c>
      <c r="M383" s="83">
        <v>3.5219999999999998</v>
      </c>
      <c r="N383" s="83">
        <v>8.9139999999999997</v>
      </c>
      <c r="O383" s="83">
        <v>-0.35963999999999996</v>
      </c>
      <c r="P383" s="83">
        <v>0</v>
      </c>
      <c r="Q383" s="83">
        <v>36.923999999999999</v>
      </c>
      <c r="R383" s="83">
        <v>2338.13</v>
      </c>
      <c r="S383" s="83">
        <v>36.923999999999999</v>
      </c>
      <c r="T383" s="83">
        <v>2338.13</v>
      </c>
      <c r="U383" s="55">
        <v>1.5792107367853796E-2</v>
      </c>
      <c r="V383" s="51">
        <v>77.099999999999994</v>
      </c>
      <c r="W383" s="60">
        <v>1.2175714780615277</v>
      </c>
      <c r="X383" s="60">
        <v>947.52644207122773</v>
      </c>
      <c r="Y383" s="292">
        <v>73.054288683691652</v>
      </c>
    </row>
    <row r="384" spans="1:25" x14ac:dyDescent="0.2">
      <c r="A384" s="349"/>
      <c r="B384" s="231" t="s">
        <v>609</v>
      </c>
      <c r="C384" s="138" t="s">
        <v>610</v>
      </c>
      <c r="D384" s="44">
        <v>-1.6</v>
      </c>
      <c r="E384" s="141">
        <v>1.7600000000000001E-2</v>
      </c>
      <c r="F384" s="142">
        <v>1.3569599999999999</v>
      </c>
      <c r="G384" s="155">
        <v>607.6</v>
      </c>
      <c r="H384" s="34" t="s">
        <v>631</v>
      </c>
      <c r="I384" s="12" t="s">
        <v>25</v>
      </c>
      <c r="J384" s="44">
        <v>26</v>
      </c>
      <c r="K384" s="11" t="s">
        <v>95</v>
      </c>
      <c r="L384" s="83">
        <v>27.283999999999999</v>
      </c>
      <c r="M384" s="83">
        <v>2.3460000000000001</v>
      </c>
      <c r="N384" s="83">
        <v>4.16</v>
      </c>
      <c r="O384" s="83">
        <v>0</v>
      </c>
      <c r="P384" s="83">
        <v>0</v>
      </c>
      <c r="Q384" s="83">
        <v>20.777999999999999</v>
      </c>
      <c r="R384" s="83">
        <v>1314.1</v>
      </c>
      <c r="S384" s="83">
        <v>20.777999999999999</v>
      </c>
      <c r="T384" s="83">
        <v>1314.1</v>
      </c>
      <c r="U384" s="55">
        <v>1.5811582071379653E-2</v>
      </c>
      <c r="V384" s="51">
        <v>77.099999999999994</v>
      </c>
      <c r="W384" s="60">
        <v>1.2190729777033711</v>
      </c>
      <c r="X384" s="60">
        <v>948.6949242827792</v>
      </c>
      <c r="Y384" s="292">
        <v>73.144378662202271</v>
      </c>
    </row>
    <row r="385" spans="1:25" x14ac:dyDescent="0.2">
      <c r="A385" s="349"/>
      <c r="B385" s="231" t="s">
        <v>272</v>
      </c>
      <c r="C385" s="138" t="s">
        <v>273</v>
      </c>
      <c r="D385" s="44">
        <v>-1.9</v>
      </c>
      <c r="E385" s="141">
        <v>2.0060000000000001E-2</v>
      </c>
      <c r="F385" s="142">
        <v>0.87</v>
      </c>
      <c r="G385" s="155">
        <v>656.7</v>
      </c>
      <c r="H385" s="34" t="s">
        <v>287</v>
      </c>
      <c r="I385" s="12" t="s">
        <v>286</v>
      </c>
      <c r="J385" s="44">
        <v>23</v>
      </c>
      <c r="K385" s="11">
        <v>1994</v>
      </c>
      <c r="L385" s="83">
        <f>SUM(M385:Q385)</f>
        <v>27.502000000000002</v>
      </c>
      <c r="M385" s="83">
        <v>3.5813000000000001</v>
      </c>
      <c r="N385" s="83">
        <v>4.1043000000000003</v>
      </c>
      <c r="O385" s="83">
        <v>-0.92930000000000001</v>
      </c>
      <c r="P385" s="83">
        <v>0</v>
      </c>
      <c r="Q385" s="83">
        <v>20.745699999999999</v>
      </c>
      <c r="R385" s="83">
        <v>1308.75</v>
      </c>
      <c r="S385" s="83">
        <f>Q385</f>
        <v>20.745699999999999</v>
      </c>
      <c r="T385" s="83">
        <f>R385</f>
        <v>1308.75</v>
      </c>
      <c r="U385" s="55">
        <f>S385/T385</f>
        <v>1.5851537726838585E-2</v>
      </c>
      <c r="V385" s="51">
        <v>43.35</v>
      </c>
      <c r="W385" s="60">
        <f>U385*V385</f>
        <v>0.68716416045845263</v>
      </c>
      <c r="X385" s="60">
        <f>U385*60*1000</f>
        <v>951.09226361031506</v>
      </c>
      <c r="Y385" s="292">
        <f>X385*V385/1000</f>
        <v>41.229849627507157</v>
      </c>
    </row>
    <row r="386" spans="1:25" x14ac:dyDescent="0.2">
      <c r="A386" s="349"/>
      <c r="B386" s="231" t="s">
        <v>791</v>
      </c>
      <c r="C386" s="138" t="s">
        <v>792</v>
      </c>
      <c r="D386" s="44">
        <v>-2.2999999999999998</v>
      </c>
      <c r="E386" s="141">
        <v>2.0734499999999999E-2</v>
      </c>
      <c r="F386" s="142">
        <f>E386*V386</f>
        <v>1.5716751</v>
      </c>
      <c r="G386" s="155">
        <v>629.29999999999995</v>
      </c>
      <c r="H386" s="34" t="s">
        <v>806</v>
      </c>
      <c r="I386" s="12" t="s">
        <v>25</v>
      </c>
      <c r="J386" s="44">
        <v>40</v>
      </c>
      <c r="K386" s="11">
        <v>1983</v>
      </c>
      <c r="L386" s="83">
        <v>46.5</v>
      </c>
      <c r="M386" s="83">
        <v>3.92</v>
      </c>
      <c r="N386" s="83">
        <v>6.44</v>
      </c>
      <c r="O386" s="83">
        <v>0.61699999999999999</v>
      </c>
      <c r="P386" s="83">
        <v>29.12</v>
      </c>
      <c r="Q386" s="83">
        <v>6.39</v>
      </c>
      <c r="R386" s="83">
        <v>2236.29</v>
      </c>
      <c r="S386" s="83">
        <v>35.51</v>
      </c>
      <c r="T386" s="83">
        <v>2236.29</v>
      </c>
      <c r="U386" s="55">
        <f>S386/T386</f>
        <v>1.5878978128954651E-2</v>
      </c>
      <c r="V386" s="51">
        <v>75.8</v>
      </c>
      <c r="W386" s="60">
        <f>U386*V386</f>
        <v>1.2036265421747625</v>
      </c>
      <c r="X386" s="60">
        <f>U386*60*1000</f>
        <v>952.73868773727907</v>
      </c>
      <c r="Y386" s="292">
        <f>X386*V386/1000</f>
        <v>72.217592530485746</v>
      </c>
    </row>
    <row r="387" spans="1:25" x14ac:dyDescent="0.2">
      <c r="A387" s="349"/>
      <c r="B387" s="231" t="s">
        <v>982</v>
      </c>
      <c r="C387" s="138" t="s">
        <v>983</v>
      </c>
      <c r="D387" s="138">
        <v>-1.8</v>
      </c>
      <c r="E387" s="139">
        <v>1.7000000000000001E-2</v>
      </c>
      <c r="F387" s="138">
        <v>1.3430000000000002</v>
      </c>
      <c r="G387" s="168">
        <v>613.17999999999995</v>
      </c>
      <c r="H387" s="12" t="s">
        <v>1000</v>
      </c>
      <c r="I387" s="12" t="s">
        <v>25</v>
      </c>
      <c r="J387" s="11">
        <v>74</v>
      </c>
      <c r="K387" s="11">
        <v>1989</v>
      </c>
      <c r="L387" s="150">
        <v>79.188999999999993</v>
      </c>
      <c r="M387" s="150">
        <v>6.8</v>
      </c>
      <c r="N387" s="150">
        <v>9.24</v>
      </c>
      <c r="O387" s="150">
        <v>0.39</v>
      </c>
      <c r="P387" s="150">
        <v>11.3</v>
      </c>
      <c r="Q387" s="150">
        <v>51.47</v>
      </c>
      <c r="R387" s="150">
        <v>4031.29</v>
      </c>
      <c r="S387" s="150">
        <v>62.769999999999996</v>
      </c>
      <c r="T387" s="150">
        <v>3949.66</v>
      </c>
      <c r="U387" s="55">
        <v>1.5892507203151662E-2</v>
      </c>
      <c r="V387" s="51">
        <v>79</v>
      </c>
      <c r="W387" s="60">
        <v>1.2555080690489813</v>
      </c>
      <c r="X387" s="60">
        <v>953.55043218909975</v>
      </c>
      <c r="Y387" s="292">
        <v>75.330484142938872</v>
      </c>
    </row>
    <row r="388" spans="1:25" x14ac:dyDescent="0.2">
      <c r="A388" s="349"/>
      <c r="B388" s="231" t="s">
        <v>982</v>
      </c>
      <c r="C388" s="138" t="s">
        <v>983</v>
      </c>
      <c r="D388" s="138">
        <v>-1.8</v>
      </c>
      <c r="E388" s="139">
        <v>1.7000000000000001E-2</v>
      </c>
      <c r="F388" s="138">
        <v>1.3430000000000002</v>
      </c>
      <c r="G388" s="168">
        <v>613.17999999999995</v>
      </c>
      <c r="H388" s="12" t="s">
        <v>1001</v>
      </c>
      <c r="I388" s="12" t="s">
        <v>25</v>
      </c>
      <c r="J388" s="11">
        <v>44</v>
      </c>
      <c r="K388" s="11">
        <v>1988</v>
      </c>
      <c r="L388" s="150">
        <v>48.45</v>
      </c>
      <c r="M388" s="150">
        <v>3.39</v>
      </c>
      <c r="N388" s="150">
        <v>7.92</v>
      </c>
      <c r="O388" s="150">
        <v>0.53</v>
      </c>
      <c r="P388" s="150">
        <v>0</v>
      </c>
      <c r="Q388" s="150">
        <v>36.6</v>
      </c>
      <c r="R388" s="150">
        <v>2297.8200000000002</v>
      </c>
      <c r="S388" s="150">
        <v>36.6</v>
      </c>
      <c r="T388" s="150">
        <v>2297.8200000000002</v>
      </c>
      <c r="U388" s="55">
        <v>1.5928140585424445E-2</v>
      </c>
      <c r="V388" s="51">
        <v>79</v>
      </c>
      <c r="W388" s="60">
        <v>1.2583231062485312</v>
      </c>
      <c r="X388" s="60">
        <v>955.68843512546675</v>
      </c>
      <c r="Y388" s="292">
        <v>75.499386374911879</v>
      </c>
    </row>
    <row r="389" spans="1:25" x14ac:dyDescent="0.2">
      <c r="A389" s="349"/>
      <c r="B389" s="231" t="s">
        <v>982</v>
      </c>
      <c r="C389" s="138" t="s">
        <v>983</v>
      </c>
      <c r="D389" s="138">
        <v>-1.8</v>
      </c>
      <c r="E389" s="139">
        <v>1.7000000000000001E-2</v>
      </c>
      <c r="F389" s="138">
        <v>1.3430000000000002</v>
      </c>
      <c r="G389" s="168">
        <v>613.17999999999995</v>
      </c>
      <c r="H389" s="12" t="s">
        <v>996</v>
      </c>
      <c r="I389" s="12" t="s">
        <v>25</v>
      </c>
      <c r="J389" s="11">
        <v>27</v>
      </c>
      <c r="K389" s="11">
        <v>1995</v>
      </c>
      <c r="L389" s="150">
        <v>36.841999999999999</v>
      </c>
      <c r="M389" s="150">
        <v>4.32</v>
      </c>
      <c r="N389" s="150">
        <v>6.11</v>
      </c>
      <c r="O389" s="150">
        <v>0.2</v>
      </c>
      <c r="P389" s="150">
        <v>4.84</v>
      </c>
      <c r="Q389" s="150">
        <v>22.06</v>
      </c>
      <c r="R389" s="150">
        <v>2197.0100000000002</v>
      </c>
      <c r="S389" s="150">
        <v>26.9</v>
      </c>
      <c r="T389" s="150">
        <v>1680.78</v>
      </c>
      <c r="U389" s="55">
        <v>1.6004474113209342E-2</v>
      </c>
      <c r="V389" s="51">
        <v>79</v>
      </c>
      <c r="W389" s="60">
        <v>1.264353454943538</v>
      </c>
      <c r="X389" s="60">
        <v>960.26844679256055</v>
      </c>
      <c r="Y389" s="292">
        <v>75.861207296612278</v>
      </c>
    </row>
    <row r="390" spans="1:25" x14ac:dyDescent="0.2">
      <c r="A390" s="349"/>
      <c r="B390" s="231" t="s">
        <v>967</v>
      </c>
      <c r="C390" s="138" t="s">
        <v>968</v>
      </c>
      <c r="D390" s="44">
        <v>-1.7</v>
      </c>
      <c r="E390" s="141">
        <v>2.0559999999999998E-2</v>
      </c>
      <c r="F390" s="142">
        <v>1.19</v>
      </c>
      <c r="G390" s="155">
        <v>610.70000000000005</v>
      </c>
      <c r="H390" s="12" t="s">
        <v>972</v>
      </c>
      <c r="I390" s="12" t="s">
        <v>24</v>
      </c>
      <c r="J390" s="11">
        <v>3</v>
      </c>
      <c r="K390" s="11">
        <v>1984</v>
      </c>
      <c r="L390" s="150">
        <v>26.7</v>
      </c>
      <c r="M390" s="150">
        <v>1.4650000000000001</v>
      </c>
      <c r="N390" s="150">
        <v>5.1159999999999997</v>
      </c>
      <c r="O390" s="150">
        <v>-3.6999999999999998E-2</v>
      </c>
      <c r="P390" s="150">
        <v>4.6539999999999999</v>
      </c>
      <c r="Q390" s="150">
        <v>15.5</v>
      </c>
      <c r="R390" s="150">
        <v>1258.48</v>
      </c>
      <c r="S390" s="150">
        <v>20.155000000000001</v>
      </c>
      <c r="T390" s="150">
        <v>1258.5</v>
      </c>
      <c r="U390" s="55">
        <v>1.6015097338100914E-2</v>
      </c>
      <c r="V390" s="51">
        <v>58.1</v>
      </c>
      <c r="W390" s="60">
        <v>0.93047715534366315</v>
      </c>
      <c r="X390" s="60">
        <v>960.90584028605485</v>
      </c>
      <c r="Y390" s="292">
        <v>55.82862932061979</v>
      </c>
    </row>
    <row r="391" spans="1:25" x14ac:dyDescent="0.2">
      <c r="A391" s="349"/>
      <c r="B391" s="231" t="s">
        <v>695</v>
      </c>
      <c r="C391" s="138" t="s">
        <v>696</v>
      </c>
      <c r="D391" s="138">
        <v>-1.9</v>
      </c>
      <c r="E391" s="139">
        <v>2.1177000000000001E-2</v>
      </c>
      <c r="F391" s="140">
        <v>1.15647597</v>
      </c>
      <c r="G391" s="168">
        <v>616.9</v>
      </c>
      <c r="H391" s="34" t="s">
        <v>697</v>
      </c>
      <c r="I391" s="12" t="s">
        <v>698</v>
      </c>
      <c r="J391" s="44">
        <v>40</v>
      </c>
      <c r="K391" s="11">
        <v>1998</v>
      </c>
      <c r="L391" s="83">
        <v>45.7</v>
      </c>
      <c r="M391" s="83">
        <v>2.9</v>
      </c>
      <c r="N391" s="83">
        <v>7.4</v>
      </c>
      <c r="O391" s="83">
        <v>0.4</v>
      </c>
      <c r="P391" s="83"/>
      <c r="Q391" s="83">
        <v>35</v>
      </c>
      <c r="R391" s="83">
        <v>2183.6999999999998</v>
      </c>
      <c r="S391" s="83">
        <v>34.200000000000003</v>
      </c>
      <c r="T391" s="83">
        <v>2133.8000000000002</v>
      </c>
      <c r="U391" s="55">
        <f>S391/T391</f>
        <v>1.6027743931015092E-2</v>
      </c>
      <c r="V391" s="51">
        <v>54.61</v>
      </c>
      <c r="W391" s="60">
        <f>U391*V391</f>
        <v>0.87527509607273413</v>
      </c>
      <c r="X391" s="60">
        <f>U391*60*1000</f>
        <v>961.66463586090561</v>
      </c>
      <c r="Y391" s="292">
        <f>X391*V391/1000</f>
        <v>52.516505764364055</v>
      </c>
    </row>
    <row r="392" spans="1:25" x14ac:dyDescent="0.2">
      <c r="A392" s="349"/>
      <c r="B392" s="231" t="s">
        <v>722</v>
      </c>
      <c r="C392" s="138" t="s">
        <v>723</v>
      </c>
      <c r="D392" s="44">
        <v>-1.1000000000000001</v>
      </c>
      <c r="E392" s="141">
        <v>1.8237E-2</v>
      </c>
      <c r="F392" s="142">
        <v>1.2</v>
      </c>
      <c r="G392" s="155">
        <v>592.1</v>
      </c>
      <c r="H392" s="34" t="s">
        <v>734</v>
      </c>
      <c r="I392" s="12" t="s">
        <v>25</v>
      </c>
      <c r="J392" s="44">
        <v>32</v>
      </c>
      <c r="K392" s="11">
        <v>1986</v>
      </c>
      <c r="L392" s="83">
        <v>35.429000000000002</v>
      </c>
      <c r="M392" s="83">
        <v>2.919</v>
      </c>
      <c r="N392" s="83">
        <v>5.2759999999999998</v>
      </c>
      <c r="O392" s="83">
        <v>0.09</v>
      </c>
      <c r="P392" s="83">
        <v>4.8860000000000001</v>
      </c>
      <c r="Q392" s="83">
        <v>22.257999999999999</v>
      </c>
      <c r="R392" s="83">
        <v>1810.74</v>
      </c>
      <c r="S392" s="83">
        <v>26.756</v>
      </c>
      <c r="T392" s="83">
        <v>1666.78</v>
      </c>
      <c r="U392" s="55">
        <v>1.60525084294268E-2</v>
      </c>
      <c r="V392" s="51">
        <v>65.509</v>
      </c>
      <c r="W392" s="60">
        <v>1.0515837747033203</v>
      </c>
      <c r="X392" s="60">
        <v>963.15050576560805</v>
      </c>
      <c r="Y392" s="292">
        <v>63.095026482199216</v>
      </c>
    </row>
    <row r="393" spans="1:25" x14ac:dyDescent="0.2">
      <c r="A393" s="349"/>
      <c r="B393" s="231" t="s">
        <v>789</v>
      </c>
      <c r="C393" s="138" t="s">
        <v>790</v>
      </c>
      <c r="D393" s="44">
        <v>-2.2999999999999998</v>
      </c>
      <c r="E393" s="141">
        <v>1.9800000000000002E-2</v>
      </c>
      <c r="F393" s="142">
        <v>1.4019999999999999</v>
      </c>
      <c r="G393" s="155">
        <v>529.29999999999995</v>
      </c>
      <c r="H393" s="34" t="s">
        <v>766</v>
      </c>
      <c r="I393" s="12" t="s">
        <v>26</v>
      </c>
      <c r="J393" s="44">
        <v>19</v>
      </c>
      <c r="K393" s="11">
        <v>1984</v>
      </c>
      <c r="L393" s="83">
        <v>18.343</v>
      </c>
      <c r="M393" s="83">
        <v>1.42</v>
      </c>
      <c r="N393" s="83">
        <v>2.39</v>
      </c>
      <c r="O393" s="83">
        <v>0.42</v>
      </c>
      <c r="P393" s="83"/>
      <c r="Q393" s="83">
        <v>14.47</v>
      </c>
      <c r="R393" s="83">
        <v>900.66</v>
      </c>
      <c r="S393" s="83">
        <v>14.47</v>
      </c>
      <c r="T393" s="83">
        <v>900.66</v>
      </c>
      <c r="U393" s="55">
        <v>1.6065996047343059E-2</v>
      </c>
      <c r="V393" s="51">
        <v>70.739999999999995</v>
      </c>
      <c r="W393" s="60">
        <v>1.1365085603890479</v>
      </c>
      <c r="X393" s="60">
        <v>963.95976284058361</v>
      </c>
      <c r="Y393" s="292">
        <v>68.190513623342881</v>
      </c>
    </row>
    <row r="394" spans="1:25" x14ac:dyDescent="0.2">
      <c r="A394" s="349"/>
      <c r="B394" s="231" t="s">
        <v>38</v>
      </c>
      <c r="C394" s="138" t="s">
        <v>39</v>
      </c>
      <c r="D394" s="44">
        <v>-0.1</v>
      </c>
      <c r="E394" s="141">
        <v>1.77E-2</v>
      </c>
      <c r="F394" s="142">
        <f>E394*V394</f>
        <v>1.01244</v>
      </c>
      <c r="G394" s="155">
        <v>561.1</v>
      </c>
      <c r="H394" s="34" t="s">
        <v>64</v>
      </c>
      <c r="I394" s="12" t="s">
        <v>56</v>
      </c>
      <c r="J394" s="44">
        <v>33</v>
      </c>
      <c r="K394" s="11">
        <v>2016</v>
      </c>
      <c r="L394" s="83">
        <v>40.194800000000001</v>
      </c>
      <c r="M394" s="83">
        <v>4.1327999999999996</v>
      </c>
      <c r="N394" s="83">
        <v>0</v>
      </c>
      <c r="O394" s="83">
        <v>-0.46079999999999999</v>
      </c>
      <c r="P394" s="83">
        <v>6.8596000000000004</v>
      </c>
      <c r="Q394" s="83">
        <v>29.6632</v>
      </c>
      <c r="R394" s="83">
        <v>2263.5700000000002</v>
      </c>
      <c r="S394" s="83">
        <v>33.931699999999999</v>
      </c>
      <c r="T394" s="83">
        <v>2106.42</v>
      </c>
      <c r="U394" s="55">
        <f>S394/T394</f>
        <v>1.6108705766181484E-2</v>
      </c>
      <c r="V394" s="51">
        <v>57.2</v>
      </c>
      <c r="W394" s="60">
        <f>U394*V394</f>
        <v>0.92141796982558088</v>
      </c>
      <c r="X394" s="60">
        <f>U394*60*1000</f>
        <v>966.52234597088909</v>
      </c>
      <c r="Y394" s="292">
        <f>X394*V394/1000</f>
        <v>55.285078189534858</v>
      </c>
    </row>
    <row r="395" spans="1:25" x14ac:dyDescent="0.2">
      <c r="A395" s="349"/>
      <c r="B395" s="231" t="s">
        <v>272</v>
      </c>
      <c r="C395" s="138" t="s">
        <v>273</v>
      </c>
      <c r="D395" s="44">
        <v>-1.9</v>
      </c>
      <c r="E395" s="141">
        <v>2.0060000000000001E-2</v>
      </c>
      <c r="F395" s="142">
        <v>0.87</v>
      </c>
      <c r="G395" s="155">
        <v>656.7</v>
      </c>
      <c r="H395" s="34" t="s">
        <v>288</v>
      </c>
      <c r="I395" s="12" t="s">
        <v>286</v>
      </c>
      <c r="J395" s="44">
        <v>20</v>
      </c>
      <c r="K395" s="11" t="s">
        <v>95</v>
      </c>
      <c r="L395" s="83">
        <f>SUM(M395:Q395)</f>
        <v>24.2301</v>
      </c>
      <c r="M395" s="83">
        <v>2.3889999999999998</v>
      </c>
      <c r="N395" s="83">
        <v>3.5150000000000001</v>
      </c>
      <c r="O395" s="83">
        <v>2.7099999999999999E-2</v>
      </c>
      <c r="P395" s="83">
        <v>0</v>
      </c>
      <c r="Q395" s="83">
        <v>18.298999999999999</v>
      </c>
      <c r="R395" s="83">
        <v>1135.08</v>
      </c>
      <c r="S395" s="83">
        <f>Q395</f>
        <v>18.298999999999999</v>
      </c>
      <c r="T395" s="83">
        <f>R395</f>
        <v>1135.08</v>
      </c>
      <c r="U395" s="55">
        <f>S395/T395</f>
        <v>1.6121330655108009E-2</v>
      </c>
      <c r="V395" s="51">
        <v>43.35</v>
      </c>
      <c r="W395" s="60">
        <f>U395*V395</f>
        <v>0.69885968389893227</v>
      </c>
      <c r="X395" s="60">
        <f>U395*60*1000</f>
        <v>967.27983930648054</v>
      </c>
      <c r="Y395" s="292">
        <f>X395*V395/1000</f>
        <v>41.931581033935927</v>
      </c>
    </row>
    <row r="396" spans="1:25" x14ac:dyDescent="0.2">
      <c r="A396" s="349"/>
      <c r="B396" s="231" t="s">
        <v>180</v>
      </c>
      <c r="C396" s="138" t="s">
        <v>181</v>
      </c>
      <c r="D396" s="44">
        <v>-1.6</v>
      </c>
      <c r="E396" s="141">
        <v>1.9E-2</v>
      </c>
      <c r="F396" s="142">
        <v>1.1741999999999999</v>
      </c>
      <c r="G396" s="155">
        <v>607.6</v>
      </c>
      <c r="H396" s="34" t="s">
        <v>155</v>
      </c>
      <c r="I396" s="12"/>
      <c r="J396" s="44">
        <v>63</v>
      </c>
      <c r="K396" s="11">
        <v>1960</v>
      </c>
      <c r="L396" s="83">
        <v>20.350000000000001</v>
      </c>
      <c r="M396" s="83">
        <v>3.967006</v>
      </c>
      <c r="N396" s="83">
        <v>2.48298</v>
      </c>
      <c r="O396" s="83">
        <v>-1.0598970000000001</v>
      </c>
      <c r="P396" s="83">
        <v>0</v>
      </c>
      <c r="Q396" s="83">
        <v>14.959911</v>
      </c>
      <c r="R396" s="83">
        <v>924.02</v>
      </c>
      <c r="S396" s="83">
        <v>14.959911</v>
      </c>
      <c r="T396" s="83">
        <v>924.02</v>
      </c>
      <c r="U396" s="55">
        <v>1.6190029436592281E-2</v>
      </c>
      <c r="V396" s="51">
        <v>61.8</v>
      </c>
      <c r="W396" s="60">
        <v>1.0005438191814029</v>
      </c>
      <c r="X396" s="60">
        <v>971.40176619553688</v>
      </c>
      <c r="Y396" s="292">
        <v>60.032629150884176</v>
      </c>
    </row>
    <row r="397" spans="1:25" x14ac:dyDescent="0.2">
      <c r="A397" s="349"/>
      <c r="B397" s="231" t="s">
        <v>982</v>
      </c>
      <c r="C397" s="138" t="s">
        <v>983</v>
      </c>
      <c r="D397" s="138">
        <v>-1.8</v>
      </c>
      <c r="E397" s="139">
        <v>1.7000000000000001E-2</v>
      </c>
      <c r="F397" s="138">
        <v>1.3430000000000002</v>
      </c>
      <c r="G397" s="168">
        <v>613.17999999999995</v>
      </c>
      <c r="H397" s="12" t="s">
        <v>1002</v>
      </c>
      <c r="I397" s="12" t="s">
        <v>25</v>
      </c>
      <c r="J397" s="11">
        <v>30</v>
      </c>
      <c r="K397" s="11">
        <v>1989</v>
      </c>
      <c r="L397" s="150">
        <v>33.689</v>
      </c>
      <c r="M397" s="150">
        <v>2.98</v>
      </c>
      <c r="N397" s="150">
        <v>4.78</v>
      </c>
      <c r="O397" s="150">
        <v>-0.02</v>
      </c>
      <c r="P397" s="150">
        <v>0</v>
      </c>
      <c r="Q397" s="150">
        <v>25.95</v>
      </c>
      <c r="R397" s="150">
        <v>1596.67</v>
      </c>
      <c r="S397" s="150">
        <v>25.95</v>
      </c>
      <c r="T397" s="150">
        <v>1596.67</v>
      </c>
      <c r="U397" s="55">
        <v>1.625257567311968E-2</v>
      </c>
      <c r="V397" s="51">
        <v>79</v>
      </c>
      <c r="W397" s="60">
        <v>1.2839534781764548</v>
      </c>
      <c r="X397" s="60">
        <v>975.15454038718076</v>
      </c>
      <c r="Y397" s="292">
        <v>77.037208690587292</v>
      </c>
    </row>
    <row r="398" spans="1:25" x14ac:dyDescent="0.2">
      <c r="A398" s="349"/>
      <c r="B398" s="231" t="s">
        <v>982</v>
      </c>
      <c r="C398" s="138" t="s">
        <v>983</v>
      </c>
      <c r="D398" s="138">
        <v>-1.8</v>
      </c>
      <c r="E398" s="139">
        <v>1.7000000000000001E-2</v>
      </c>
      <c r="F398" s="138">
        <v>1.3430000000000002</v>
      </c>
      <c r="G398" s="168">
        <v>613.17999999999995</v>
      </c>
      <c r="H398" s="12" t="s">
        <v>1003</v>
      </c>
      <c r="I398" s="12" t="s">
        <v>25</v>
      </c>
      <c r="J398" s="11">
        <v>24</v>
      </c>
      <c r="K398" s="11">
        <v>1987</v>
      </c>
      <c r="L398" s="150">
        <v>30.614999999999998</v>
      </c>
      <c r="M398" s="150">
        <v>1.95</v>
      </c>
      <c r="N398" s="150">
        <v>3.76</v>
      </c>
      <c r="O398" s="150">
        <v>0.2</v>
      </c>
      <c r="P398" s="150">
        <v>0</v>
      </c>
      <c r="Q398" s="150">
        <v>24.57</v>
      </c>
      <c r="R398" s="150">
        <v>1510.3</v>
      </c>
      <c r="S398" s="150">
        <v>24.57</v>
      </c>
      <c r="T398" s="150">
        <v>1510.3</v>
      </c>
      <c r="U398" s="55">
        <v>1.6268291067999735E-2</v>
      </c>
      <c r="V398" s="51">
        <v>79</v>
      </c>
      <c r="W398" s="60">
        <v>1.2851949943719791</v>
      </c>
      <c r="X398" s="60">
        <v>976.09746407998409</v>
      </c>
      <c r="Y398" s="292">
        <v>77.111699662318742</v>
      </c>
    </row>
    <row r="399" spans="1:25" x14ac:dyDescent="0.2">
      <c r="A399" s="349"/>
      <c r="B399" s="231" t="s">
        <v>386</v>
      </c>
      <c r="C399" s="138" t="s">
        <v>387</v>
      </c>
      <c r="D399" s="138">
        <v>-2.2999999999999998</v>
      </c>
      <c r="E399" s="139">
        <v>1.983E-2</v>
      </c>
      <c r="F399" s="140">
        <v>1</v>
      </c>
      <c r="G399" s="223">
        <v>550.79999999999995</v>
      </c>
      <c r="H399" s="162" t="s">
        <v>111</v>
      </c>
      <c r="I399" s="161" t="s">
        <v>110</v>
      </c>
      <c r="J399" s="163">
        <v>30</v>
      </c>
      <c r="K399" s="161">
        <v>1967</v>
      </c>
      <c r="L399" s="164">
        <v>25.3</v>
      </c>
      <c r="M399" s="164">
        <v>0</v>
      </c>
      <c r="N399" s="164">
        <v>0</v>
      </c>
      <c r="O399" s="164">
        <v>0</v>
      </c>
      <c r="P399" s="164">
        <v>0</v>
      </c>
      <c r="Q399" s="164">
        <v>25.297999999999998</v>
      </c>
      <c r="R399" s="164">
        <v>1550</v>
      </c>
      <c r="S399" s="164">
        <v>25.297999999999998</v>
      </c>
      <c r="T399" s="164">
        <v>1550</v>
      </c>
      <c r="U399" s="165">
        <v>1.6321290322580645E-2</v>
      </c>
      <c r="V399" s="166">
        <v>49.9</v>
      </c>
      <c r="W399" s="166">
        <v>0.81443238709677412</v>
      </c>
      <c r="X399" s="166">
        <v>979.27741935483868</v>
      </c>
      <c r="Y399" s="294">
        <v>48.865943225806447</v>
      </c>
    </row>
    <row r="400" spans="1:25" x14ac:dyDescent="0.2">
      <c r="A400" s="349"/>
      <c r="B400" s="231" t="s">
        <v>834</v>
      </c>
      <c r="C400" s="138" t="s">
        <v>835</v>
      </c>
      <c r="D400" s="44">
        <v>-1.9</v>
      </c>
      <c r="E400" s="141">
        <v>2.2110000000000001E-2</v>
      </c>
      <c r="F400" s="142">
        <v>1.18</v>
      </c>
      <c r="G400" s="155">
        <v>616.9</v>
      </c>
      <c r="H400" s="34" t="s">
        <v>850</v>
      </c>
      <c r="I400" s="12" t="s">
        <v>286</v>
      </c>
      <c r="J400" s="44">
        <v>45</v>
      </c>
      <c r="K400" s="11">
        <v>1992</v>
      </c>
      <c r="L400" s="83">
        <f>SUM(M400+N400+O400+Q400)</f>
        <v>47</v>
      </c>
      <c r="M400" s="83">
        <v>4.0289999999999999</v>
      </c>
      <c r="N400" s="83">
        <v>7.0439999999999996</v>
      </c>
      <c r="O400" s="83">
        <v>0.10199999999999999</v>
      </c>
      <c r="P400" s="83"/>
      <c r="Q400" s="83">
        <v>35.825000000000003</v>
      </c>
      <c r="R400" s="83"/>
      <c r="S400" s="83">
        <v>35.825000000000003</v>
      </c>
      <c r="T400" s="83">
        <v>2192.8000000000002</v>
      </c>
      <c r="U400" s="55">
        <f>S400/T400</f>
        <v>1.6337559284932506E-2</v>
      </c>
      <c r="V400" s="51">
        <v>53.52</v>
      </c>
      <c r="W400" s="60">
        <f>U400*V400</f>
        <v>0.87438617292958776</v>
      </c>
      <c r="X400" s="60">
        <f>U400*60*1000</f>
        <v>980.25355709595044</v>
      </c>
      <c r="Y400" s="292">
        <f>X400*V400/1000</f>
        <v>52.46317037577527</v>
      </c>
    </row>
    <row r="401" spans="1:25" x14ac:dyDescent="0.2">
      <c r="A401" s="349"/>
      <c r="B401" s="231" t="s">
        <v>789</v>
      </c>
      <c r="C401" s="138" t="s">
        <v>790</v>
      </c>
      <c r="D401" s="44">
        <v>-2.2999999999999998</v>
      </c>
      <c r="E401" s="141">
        <v>1.9800000000000002E-2</v>
      </c>
      <c r="F401" s="142">
        <v>1.4019999999999999</v>
      </c>
      <c r="G401" s="155">
        <v>529.29999999999995</v>
      </c>
      <c r="H401" s="34" t="s">
        <v>765</v>
      </c>
      <c r="I401" s="12" t="s">
        <v>26</v>
      </c>
      <c r="J401" s="44">
        <v>20</v>
      </c>
      <c r="K401" s="11">
        <v>1984</v>
      </c>
      <c r="L401" s="83">
        <v>23.07</v>
      </c>
      <c r="M401" s="83">
        <v>2.1</v>
      </c>
      <c r="N401" s="83">
        <v>3.51</v>
      </c>
      <c r="O401" s="83">
        <v>0.15</v>
      </c>
      <c r="P401" s="83"/>
      <c r="Q401" s="83">
        <v>17.32</v>
      </c>
      <c r="R401" s="83">
        <v>1057.49</v>
      </c>
      <c r="S401" s="83">
        <v>17.32</v>
      </c>
      <c r="T401" s="83">
        <v>1057.49</v>
      </c>
      <c r="U401" s="55">
        <v>1.6378405469555268E-2</v>
      </c>
      <c r="V401" s="51">
        <v>70.739999999999995</v>
      </c>
      <c r="W401" s="60">
        <v>1.1586084029163397</v>
      </c>
      <c r="X401" s="60">
        <v>982.70432817331607</v>
      </c>
      <c r="Y401" s="292">
        <v>69.516504174980383</v>
      </c>
    </row>
    <row r="402" spans="1:25" x14ac:dyDescent="0.2">
      <c r="A402" s="349"/>
      <c r="B402" s="231" t="s">
        <v>722</v>
      </c>
      <c r="C402" s="138" t="s">
        <v>723</v>
      </c>
      <c r="D402" s="44">
        <v>-1.1000000000000001</v>
      </c>
      <c r="E402" s="141">
        <v>1.8237E-2</v>
      </c>
      <c r="F402" s="142">
        <v>1.2</v>
      </c>
      <c r="G402" s="155">
        <v>592.1</v>
      </c>
      <c r="H402" s="34" t="s">
        <v>735</v>
      </c>
      <c r="I402" s="12" t="s">
        <v>25</v>
      </c>
      <c r="J402" s="44">
        <v>20</v>
      </c>
      <c r="K402" s="11">
        <v>1976</v>
      </c>
      <c r="L402" s="83">
        <v>22.571999999999999</v>
      </c>
      <c r="M402" s="83">
        <v>1.387</v>
      </c>
      <c r="N402" s="83">
        <v>5.76</v>
      </c>
      <c r="O402" s="83">
        <v>-0.16300000000000001</v>
      </c>
      <c r="P402" s="83">
        <v>2.806</v>
      </c>
      <c r="Q402" s="83">
        <v>12.782</v>
      </c>
      <c r="R402" s="83">
        <v>951.69</v>
      </c>
      <c r="S402" s="83">
        <v>15.587999999999999</v>
      </c>
      <c r="T402" s="83">
        <v>951.69</v>
      </c>
      <c r="U402" s="55">
        <v>1.6379283169939789E-2</v>
      </c>
      <c r="V402" s="51">
        <v>65.509</v>
      </c>
      <c r="W402" s="60">
        <v>1.0729904611795857</v>
      </c>
      <c r="X402" s="60">
        <v>982.75699019638739</v>
      </c>
      <c r="Y402" s="292">
        <v>64.379427670775144</v>
      </c>
    </row>
    <row r="403" spans="1:25" x14ac:dyDescent="0.2">
      <c r="A403" s="349"/>
      <c r="B403" s="231" t="s">
        <v>791</v>
      </c>
      <c r="C403" s="138" t="s">
        <v>792</v>
      </c>
      <c r="D403" s="44">
        <v>-2.2999999999999998</v>
      </c>
      <c r="E403" s="141">
        <v>2.0734499999999999E-2</v>
      </c>
      <c r="F403" s="142">
        <f>E403*V403</f>
        <v>1.5716751</v>
      </c>
      <c r="G403" s="155">
        <v>629.29999999999995</v>
      </c>
      <c r="H403" s="34" t="s">
        <v>812</v>
      </c>
      <c r="I403" s="12" t="s">
        <v>26</v>
      </c>
      <c r="J403" s="44">
        <v>20</v>
      </c>
      <c r="K403" s="11">
        <v>1971</v>
      </c>
      <c r="L403" s="83">
        <v>22.5</v>
      </c>
      <c r="M403" s="83">
        <v>0.74</v>
      </c>
      <c r="N403" s="83">
        <v>4.9000000000000004</v>
      </c>
      <c r="O403" s="83">
        <v>0.75</v>
      </c>
      <c r="P403" s="83">
        <v>1.67</v>
      </c>
      <c r="Q403" s="83">
        <v>15.09</v>
      </c>
      <c r="R403" s="83">
        <v>1001.53</v>
      </c>
      <c r="S403" s="83">
        <v>16.79</v>
      </c>
      <c r="T403" s="83">
        <v>1001.53</v>
      </c>
      <c r="U403" s="55">
        <f>S403/T403</f>
        <v>1.6764350543668188E-2</v>
      </c>
      <c r="V403" s="51">
        <v>75.8</v>
      </c>
      <c r="W403" s="60">
        <f>U403*V403</f>
        <v>1.2707377712100485</v>
      </c>
      <c r="X403" s="60">
        <f>U403*60*1000</f>
        <v>1005.8610326200912</v>
      </c>
      <c r="Y403" s="292">
        <f>X403*V403/1000</f>
        <v>76.244266272602914</v>
      </c>
    </row>
    <row r="404" spans="1:25" x14ac:dyDescent="0.2">
      <c r="A404" s="349"/>
      <c r="B404" s="231" t="s">
        <v>38</v>
      </c>
      <c r="C404" s="138" t="s">
        <v>39</v>
      </c>
      <c r="D404" s="44">
        <v>-0.1</v>
      </c>
      <c r="E404" s="141">
        <v>1.77E-2</v>
      </c>
      <c r="F404" s="142">
        <f>E404*V404</f>
        <v>1.01244</v>
      </c>
      <c r="G404" s="155">
        <v>561.1</v>
      </c>
      <c r="H404" s="34" t="s">
        <v>65</v>
      </c>
      <c r="I404" s="12" t="s">
        <v>56</v>
      </c>
      <c r="J404" s="44">
        <v>34</v>
      </c>
      <c r="K404" s="11">
        <v>2008</v>
      </c>
      <c r="L404" s="83">
        <v>34.762</v>
      </c>
      <c r="M404" s="83">
        <v>0</v>
      </c>
      <c r="N404" s="83">
        <v>0</v>
      </c>
      <c r="O404" s="83">
        <v>0</v>
      </c>
      <c r="P404" s="83">
        <v>2.1494</v>
      </c>
      <c r="Q404" s="83">
        <v>32.6126</v>
      </c>
      <c r="R404" s="83">
        <v>2373.41</v>
      </c>
      <c r="S404" s="83">
        <v>29.246400000000001</v>
      </c>
      <c r="T404" s="83">
        <v>1736.33</v>
      </c>
      <c r="U404" s="55">
        <f>S404/T404</f>
        <v>1.6843802733351381E-2</v>
      </c>
      <c r="V404" s="51">
        <v>57.2</v>
      </c>
      <c r="W404" s="60">
        <f>U404*V404</f>
        <v>0.96346551634769906</v>
      </c>
      <c r="X404" s="60">
        <f>U404*60*1000</f>
        <v>1010.6281640010828</v>
      </c>
      <c r="Y404" s="292">
        <f>X404*V404/1000</f>
        <v>57.807930980861947</v>
      </c>
    </row>
    <row r="405" spans="1:25" x14ac:dyDescent="0.2">
      <c r="A405" s="349"/>
      <c r="B405" s="231" t="s">
        <v>386</v>
      </c>
      <c r="C405" s="138" t="s">
        <v>387</v>
      </c>
      <c r="D405" s="138">
        <v>-2.2999999999999998</v>
      </c>
      <c r="E405" s="139">
        <v>1.983E-2</v>
      </c>
      <c r="F405" s="140">
        <v>1</v>
      </c>
      <c r="G405" s="223">
        <v>550.79999999999995</v>
      </c>
      <c r="H405" s="162" t="s">
        <v>112</v>
      </c>
      <c r="I405" s="170"/>
      <c r="J405" s="163">
        <v>46</v>
      </c>
      <c r="K405" s="161">
        <v>2006</v>
      </c>
      <c r="L405" s="164">
        <v>62.012999999999998</v>
      </c>
      <c r="M405" s="164">
        <v>9.9716509999999996</v>
      </c>
      <c r="N405" s="164">
        <v>1.3493170000000001</v>
      </c>
      <c r="O405" s="164">
        <v>0.330347</v>
      </c>
      <c r="P405" s="164">
        <v>9.0651019999999995</v>
      </c>
      <c r="Q405" s="164">
        <v>50.361489999999996</v>
      </c>
      <c r="R405" s="164">
        <v>2989.78</v>
      </c>
      <c r="S405" s="164">
        <v>50.361489999999996</v>
      </c>
      <c r="T405" s="164">
        <v>2989.78</v>
      </c>
      <c r="U405" s="165">
        <v>1.6844547090421366E-2</v>
      </c>
      <c r="V405" s="166">
        <v>50.5</v>
      </c>
      <c r="W405" s="166">
        <v>0.85064962806627897</v>
      </c>
      <c r="X405" s="166">
        <v>1010.6728254252819</v>
      </c>
      <c r="Y405" s="294">
        <v>51.038977683976739</v>
      </c>
    </row>
    <row r="406" spans="1:25" x14ac:dyDescent="0.2">
      <c r="A406" s="349"/>
      <c r="B406" s="231" t="s">
        <v>925</v>
      </c>
      <c r="C406" s="138" t="s">
        <v>926</v>
      </c>
      <c r="D406" s="44">
        <v>-1.4</v>
      </c>
      <c r="E406" s="139"/>
      <c r="F406" s="142"/>
      <c r="G406" s="155">
        <v>601.4</v>
      </c>
      <c r="H406" s="12" t="s">
        <v>946</v>
      </c>
      <c r="I406" s="12" t="s">
        <v>708</v>
      </c>
      <c r="J406" s="11">
        <v>60</v>
      </c>
      <c r="K406" s="11">
        <v>1981</v>
      </c>
      <c r="L406" s="150">
        <v>52.179989999999997</v>
      </c>
      <c r="M406" s="150">
        <v>3.940213</v>
      </c>
      <c r="N406" s="150">
        <v>10.97147</v>
      </c>
      <c r="O406" s="150">
        <v>-1.3212E-2</v>
      </c>
      <c r="P406" s="150">
        <v>0</v>
      </c>
      <c r="Q406" s="150">
        <v>37.28152</v>
      </c>
      <c r="R406" s="150">
        <v>2208.73</v>
      </c>
      <c r="S406" s="150">
        <v>37.28152</v>
      </c>
      <c r="T406" s="150">
        <v>2208.73</v>
      </c>
      <c r="U406" s="55">
        <v>1.6879165855491617E-2</v>
      </c>
      <c r="V406" s="51">
        <v>55.045000000000002</v>
      </c>
      <c r="W406" s="60">
        <v>0.92911368451553611</v>
      </c>
      <c r="X406" s="60">
        <v>1012.7499513294971</v>
      </c>
      <c r="Y406" s="292">
        <v>55.746821070932171</v>
      </c>
    </row>
    <row r="407" spans="1:25" x14ac:dyDescent="0.2">
      <c r="A407" s="349"/>
      <c r="B407" s="231" t="s">
        <v>272</v>
      </c>
      <c r="C407" s="138" t="s">
        <v>273</v>
      </c>
      <c r="D407" s="44">
        <v>-1.9</v>
      </c>
      <c r="E407" s="141">
        <v>2.0060000000000001E-2</v>
      </c>
      <c r="F407" s="142">
        <v>0.87</v>
      </c>
      <c r="G407" s="155">
        <v>656.7</v>
      </c>
      <c r="H407" s="34" t="s">
        <v>289</v>
      </c>
      <c r="I407" s="12" t="s">
        <v>286</v>
      </c>
      <c r="J407" s="44">
        <v>30</v>
      </c>
      <c r="K407" s="11">
        <v>1993</v>
      </c>
      <c r="L407" s="83">
        <f>SUM(M407:Q407)</f>
        <v>37.099999999999994</v>
      </c>
      <c r="M407" s="83">
        <v>4.9824000000000002</v>
      </c>
      <c r="N407" s="83">
        <v>6.5804999999999998</v>
      </c>
      <c r="O407" s="83">
        <v>-1.6674</v>
      </c>
      <c r="P407" s="83">
        <v>0</v>
      </c>
      <c r="Q407" s="83">
        <v>27.204499999999999</v>
      </c>
      <c r="R407" s="83">
        <v>1609.49</v>
      </c>
      <c r="S407" s="83">
        <f>Q407</f>
        <v>27.204499999999999</v>
      </c>
      <c r="T407" s="83">
        <f>R407</f>
        <v>1609.49</v>
      </c>
      <c r="U407" s="55">
        <f>S407/T407</f>
        <v>1.6902559195770089E-2</v>
      </c>
      <c r="V407" s="51">
        <v>43.35</v>
      </c>
      <c r="W407" s="60">
        <f>U407*V407</f>
        <v>0.73272594113663336</v>
      </c>
      <c r="X407" s="60">
        <f>U407*60*1000</f>
        <v>1014.1535517462053</v>
      </c>
      <c r="Y407" s="292">
        <f>X407*V407/1000</f>
        <v>43.963556468198</v>
      </c>
    </row>
    <row r="408" spans="1:25" x14ac:dyDescent="0.2">
      <c r="A408" s="349"/>
      <c r="B408" s="231" t="s">
        <v>791</v>
      </c>
      <c r="C408" s="138" t="s">
        <v>792</v>
      </c>
      <c r="D408" s="44">
        <v>-2.2999999999999998</v>
      </c>
      <c r="E408" s="141">
        <v>2.0734499999999999E-2</v>
      </c>
      <c r="F408" s="142">
        <f>E408*V408</f>
        <v>1.5716751</v>
      </c>
      <c r="G408" s="155">
        <v>629.29999999999995</v>
      </c>
      <c r="H408" s="34" t="s">
        <v>813</v>
      </c>
      <c r="I408" s="12" t="s">
        <v>25</v>
      </c>
      <c r="J408" s="44">
        <v>45</v>
      </c>
      <c r="K408" s="11">
        <v>1984</v>
      </c>
      <c r="L408" s="83">
        <v>52</v>
      </c>
      <c r="M408" s="83">
        <v>5.68</v>
      </c>
      <c r="N408" s="83">
        <v>7.93</v>
      </c>
      <c r="O408" s="83">
        <v>-0.98</v>
      </c>
      <c r="P408" s="83">
        <v>0</v>
      </c>
      <c r="Q408" s="83">
        <v>39.4</v>
      </c>
      <c r="R408" s="83">
        <v>2323</v>
      </c>
      <c r="S408" s="83">
        <v>39.369999999999997</v>
      </c>
      <c r="T408" s="83">
        <v>2323</v>
      </c>
      <c r="U408" s="55">
        <f>S408/T408</f>
        <v>1.69479121825226E-2</v>
      </c>
      <c r="V408" s="51">
        <v>75.8</v>
      </c>
      <c r="W408" s="60">
        <f>U408*V408</f>
        <v>1.2846517434352132</v>
      </c>
      <c r="X408" s="60">
        <f>U408*60*1000</f>
        <v>1016.8747309513559</v>
      </c>
      <c r="Y408" s="292">
        <f>X408*V408/1000</f>
        <v>77.079104606112764</v>
      </c>
    </row>
    <row r="409" spans="1:25" x14ac:dyDescent="0.2">
      <c r="A409" s="349"/>
      <c r="B409" s="231" t="s">
        <v>789</v>
      </c>
      <c r="C409" s="138" t="s">
        <v>790</v>
      </c>
      <c r="D409" s="44">
        <v>-2.2999999999999998</v>
      </c>
      <c r="E409" s="141">
        <v>1.9800000000000002E-2</v>
      </c>
      <c r="F409" s="142">
        <v>1.4019999999999999</v>
      </c>
      <c r="G409" s="155">
        <v>529.29999999999995</v>
      </c>
      <c r="H409" s="158" t="s">
        <v>760</v>
      </c>
      <c r="I409" s="12" t="s">
        <v>26</v>
      </c>
      <c r="J409" s="44">
        <v>40</v>
      </c>
      <c r="K409" s="11">
        <v>1975</v>
      </c>
      <c r="L409" s="83">
        <v>49.537999999999997</v>
      </c>
      <c r="M409" s="83">
        <v>4.82</v>
      </c>
      <c r="N409" s="83">
        <v>6.48</v>
      </c>
      <c r="O409" s="83">
        <v>0.64</v>
      </c>
      <c r="P409" s="83"/>
      <c r="Q409" s="83">
        <v>37.6</v>
      </c>
      <c r="R409" s="83">
        <v>2215.37</v>
      </c>
      <c r="S409" s="83">
        <v>37.6</v>
      </c>
      <c r="T409" s="83">
        <v>2215.37</v>
      </c>
      <c r="U409" s="55">
        <v>1.6972334192482522E-2</v>
      </c>
      <c r="V409" s="51">
        <v>70.739999999999995</v>
      </c>
      <c r="W409" s="60">
        <v>1.2006229207762136</v>
      </c>
      <c r="X409" s="60">
        <v>1018.3400515489514</v>
      </c>
      <c r="Y409" s="292">
        <v>72.037375246572822</v>
      </c>
    </row>
    <row r="410" spans="1:25" x14ac:dyDescent="0.2">
      <c r="A410" s="349"/>
      <c r="B410" s="231" t="s">
        <v>272</v>
      </c>
      <c r="C410" s="138" t="s">
        <v>273</v>
      </c>
      <c r="D410" s="44">
        <v>-1.9</v>
      </c>
      <c r="E410" s="141">
        <v>2.0060000000000001E-2</v>
      </c>
      <c r="F410" s="142">
        <v>0.87</v>
      </c>
      <c r="G410" s="155">
        <v>656.7</v>
      </c>
      <c r="H410" s="34" t="s">
        <v>290</v>
      </c>
      <c r="I410" s="12" t="s">
        <v>275</v>
      </c>
      <c r="J410" s="44">
        <v>9</v>
      </c>
      <c r="K410" s="11" t="s">
        <v>95</v>
      </c>
      <c r="L410" s="83">
        <f>SUM(M410:Q410)</f>
        <v>14</v>
      </c>
      <c r="M410" s="83">
        <v>1.8963000000000001</v>
      </c>
      <c r="N410" s="83">
        <v>1.7470000000000001</v>
      </c>
      <c r="O410" s="83">
        <v>-0.26429999999999998</v>
      </c>
      <c r="P410" s="83">
        <v>0</v>
      </c>
      <c r="Q410" s="83">
        <v>10.621</v>
      </c>
      <c r="R410" s="83">
        <v>624.82000000000005</v>
      </c>
      <c r="S410" s="83">
        <f>Q410</f>
        <v>10.621</v>
      </c>
      <c r="T410" s="83">
        <f>R410</f>
        <v>624.82000000000005</v>
      </c>
      <c r="U410" s="55">
        <f>S410/T410</f>
        <v>1.6998495566723216E-2</v>
      </c>
      <c r="V410" s="51">
        <v>43.35</v>
      </c>
      <c r="W410" s="60">
        <f>U410*V410</f>
        <v>0.7368847828174514</v>
      </c>
      <c r="X410" s="60">
        <f>U410*60*1000</f>
        <v>1019.9097340033929</v>
      </c>
      <c r="Y410" s="292">
        <f>X410*V410/1000</f>
        <v>44.213086969047083</v>
      </c>
    </row>
    <row r="411" spans="1:25" x14ac:dyDescent="0.2">
      <c r="A411" s="349"/>
      <c r="B411" s="231" t="s">
        <v>982</v>
      </c>
      <c r="C411" s="138" t="s">
        <v>983</v>
      </c>
      <c r="D411" s="138">
        <v>-1.8</v>
      </c>
      <c r="E411" s="139">
        <v>1.7000000000000001E-2</v>
      </c>
      <c r="F411" s="138">
        <v>1.3430000000000002</v>
      </c>
      <c r="G411" s="168">
        <v>613.17999999999995</v>
      </c>
      <c r="H411" s="12" t="s">
        <v>997</v>
      </c>
      <c r="I411" s="12" t="s">
        <v>24</v>
      </c>
      <c r="J411" s="11">
        <v>10</v>
      </c>
      <c r="K411" s="11">
        <v>1974</v>
      </c>
      <c r="L411" s="150">
        <v>8.1850000000000005</v>
      </c>
      <c r="M411" s="150">
        <v>0</v>
      </c>
      <c r="N411" s="150">
        <v>0</v>
      </c>
      <c r="O411" s="150">
        <v>0</v>
      </c>
      <c r="P411" s="150">
        <v>2.7</v>
      </c>
      <c r="Q411" s="150">
        <v>5.48</v>
      </c>
      <c r="R411" s="150">
        <v>1069.92</v>
      </c>
      <c r="S411" s="150">
        <v>8.18</v>
      </c>
      <c r="T411" s="150">
        <v>479.22</v>
      </c>
      <c r="U411" s="55">
        <v>1.7069404448896121E-2</v>
      </c>
      <c r="V411" s="51">
        <v>79</v>
      </c>
      <c r="W411" s="60">
        <v>1.3484829514627936</v>
      </c>
      <c r="X411" s="60">
        <v>1024.1642669337673</v>
      </c>
      <c r="Y411" s="292">
        <v>80.908977087767624</v>
      </c>
    </row>
    <row r="412" spans="1:25" x14ac:dyDescent="0.2">
      <c r="A412" s="349"/>
      <c r="B412" s="231" t="s">
        <v>652</v>
      </c>
      <c r="C412" s="138" t="s">
        <v>653</v>
      </c>
      <c r="D412" s="44">
        <v>-1.7</v>
      </c>
      <c r="E412" s="141">
        <v>1.949E-2</v>
      </c>
      <c r="F412" s="142">
        <v>1.23</v>
      </c>
      <c r="G412" s="155">
        <v>610.70000000000005</v>
      </c>
      <c r="H412" s="171" t="s">
        <v>673</v>
      </c>
      <c r="I412" s="138" t="s">
        <v>25</v>
      </c>
      <c r="J412" s="172">
        <v>50</v>
      </c>
      <c r="K412" s="138">
        <v>1975</v>
      </c>
      <c r="L412" s="83">
        <v>56.11</v>
      </c>
      <c r="M412" s="83">
        <v>3.2639999999999998</v>
      </c>
      <c r="N412" s="83">
        <v>7.8012240000000004</v>
      </c>
      <c r="O412" s="83">
        <v>0.35699700000000001</v>
      </c>
      <c r="P412" s="83">
        <v>8.0438019999999995</v>
      </c>
      <c r="Q412" s="83">
        <v>36.643974</v>
      </c>
      <c r="R412" s="149">
        <v>2485.16</v>
      </c>
      <c r="S412" s="83">
        <v>44.687775999999999</v>
      </c>
      <c r="T412" s="149">
        <v>2613.92</v>
      </c>
      <c r="U412" s="55">
        <v>1.7096076391014261E-2</v>
      </c>
      <c r="V412" s="51">
        <v>63.110999999999997</v>
      </c>
      <c r="W412" s="60">
        <v>1.0789504771133009</v>
      </c>
      <c r="X412" s="60">
        <v>1025.7645834608556</v>
      </c>
      <c r="Y412" s="292">
        <v>64.73702862679805</v>
      </c>
    </row>
    <row r="413" spans="1:25" x14ac:dyDescent="0.2">
      <c r="A413" s="349"/>
      <c r="B413" s="231" t="s">
        <v>722</v>
      </c>
      <c r="C413" s="138" t="s">
        <v>723</v>
      </c>
      <c r="D413" s="44">
        <v>-1.1000000000000001</v>
      </c>
      <c r="E413" s="141">
        <v>1.8237E-2</v>
      </c>
      <c r="F413" s="142">
        <v>1.2</v>
      </c>
      <c r="G413" s="155">
        <v>592.1</v>
      </c>
      <c r="H413" s="34" t="s">
        <v>737</v>
      </c>
      <c r="I413" s="12" t="s">
        <v>25</v>
      </c>
      <c r="J413" s="44">
        <v>40</v>
      </c>
      <c r="K413" s="11">
        <v>1991</v>
      </c>
      <c r="L413" s="83">
        <v>48.94</v>
      </c>
      <c r="M413" s="83">
        <v>2.552</v>
      </c>
      <c r="N413" s="83">
        <v>6.5830000000000002</v>
      </c>
      <c r="O413" s="83">
        <v>1.018</v>
      </c>
      <c r="P413" s="83">
        <v>6.9820000000000002</v>
      </c>
      <c r="Q413" s="83">
        <v>31.805</v>
      </c>
      <c r="R413" s="83">
        <v>2268.5300000000002</v>
      </c>
      <c r="S413" s="83">
        <v>38.786999999999999</v>
      </c>
      <c r="T413" s="83">
        <v>2268.5300000000002</v>
      </c>
      <c r="U413" s="55">
        <v>1.709785632105372E-2</v>
      </c>
      <c r="V413" s="51">
        <v>65.509</v>
      </c>
      <c r="W413" s="60">
        <v>1.1200634697359082</v>
      </c>
      <c r="X413" s="60">
        <v>1025.8713792632232</v>
      </c>
      <c r="Y413" s="292">
        <v>67.203808184154497</v>
      </c>
    </row>
    <row r="414" spans="1:25" x14ac:dyDescent="0.2">
      <c r="A414" s="349"/>
      <c r="B414" s="231" t="s">
        <v>722</v>
      </c>
      <c r="C414" s="138" t="s">
        <v>723</v>
      </c>
      <c r="D414" s="44">
        <v>-1.1000000000000001</v>
      </c>
      <c r="E414" s="141">
        <v>1.8237E-2</v>
      </c>
      <c r="F414" s="142">
        <v>1.2</v>
      </c>
      <c r="G414" s="155">
        <v>592.1</v>
      </c>
      <c r="H414" s="34" t="s">
        <v>736</v>
      </c>
      <c r="I414" s="12" t="s">
        <v>25</v>
      </c>
      <c r="J414" s="44">
        <v>45</v>
      </c>
      <c r="K414" s="11">
        <v>1988</v>
      </c>
      <c r="L414" s="83">
        <v>47.481999999999999</v>
      </c>
      <c r="M414" s="83">
        <v>3.2229999999999999</v>
      </c>
      <c r="N414" s="83">
        <v>8.5540000000000003</v>
      </c>
      <c r="O414" s="83">
        <v>-0.16300000000000001</v>
      </c>
      <c r="P414" s="83">
        <v>6.4560000000000004</v>
      </c>
      <c r="Q414" s="83">
        <v>29.411000000000001</v>
      </c>
      <c r="R414" s="83">
        <v>2187.56</v>
      </c>
      <c r="S414" s="83">
        <v>35.521000000000001</v>
      </c>
      <c r="T414" s="83">
        <v>2070.1799999999998</v>
      </c>
      <c r="U414" s="55">
        <v>1.7158411345873308E-2</v>
      </c>
      <c r="V414" s="51">
        <v>65.509</v>
      </c>
      <c r="W414" s="60">
        <v>1.1240303688568145</v>
      </c>
      <c r="X414" s="60">
        <v>1029.5046807523984</v>
      </c>
      <c r="Y414" s="292">
        <v>67.441822131408856</v>
      </c>
    </row>
    <row r="415" spans="1:25" x14ac:dyDescent="0.2">
      <c r="A415" s="349"/>
      <c r="B415" s="231" t="s">
        <v>424</v>
      </c>
      <c r="C415" s="138" t="s">
        <v>425</v>
      </c>
      <c r="D415" s="138">
        <v>-2.1</v>
      </c>
      <c r="E415" s="139">
        <v>1.6272999999999999E-2</v>
      </c>
      <c r="F415" s="140">
        <f>E415*V415</f>
        <v>1.5396210759999998</v>
      </c>
      <c r="G415" s="168">
        <v>623.1</v>
      </c>
      <c r="H415" s="173" t="s">
        <v>445</v>
      </c>
      <c r="I415" s="12" t="s">
        <v>25</v>
      </c>
      <c r="J415" s="44">
        <v>78</v>
      </c>
      <c r="K415" s="11">
        <v>1977</v>
      </c>
      <c r="L415" s="83">
        <v>92.328999999999994</v>
      </c>
      <c r="M415" s="83">
        <v>13.587999999999999</v>
      </c>
      <c r="N415" s="83">
        <v>12.598000000000001</v>
      </c>
      <c r="O415" s="83"/>
      <c r="P415" s="83"/>
      <c r="Q415" s="83">
        <v>66.142560000000003</v>
      </c>
      <c r="R415" s="83">
        <v>3840.78</v>
      </c>
      <c r="S415" s="83">
        <v>63.85</v>
      </c>
      <c r="T415" s="83">
        <v>3707.89</v>
      </c>
      <c r="U415" s="55">
        <f t="shared" ref="U415:U420" si="0">S415/T415</f>
        <v>1.7220036193090951E-2</v>
      </c>
      <c r="V415" s="51">
        <v>94.611999999999995</v>
      </c>
      <c r="W415" s="60">
        <f t="shared" ref="W415:W420" si="1">U415*V415</f>
        <v>1.6292220643007209</v>
      </c>
      <c r="X415" s="60">
        <f t="shared" ref="X415:X420" si="2">U415*60*1000</f>
        <v>1033.2021715854571</v>
      </c>
      <c r="Y415" s="292">
        <f t="shared" ref="Y415:Y420" si="3">X415*V415/1000</f>
        <v>97.75332385804326</v>
      </c>
    </row>
    <row r="416" spans="1:25" x14ac:dyDescent="0.2">
      <c r="A416" s="349"/>
      <c r="B416" s="231" t="s">
        <v>272</v>
      </c>
      <c r="C416" s="138" t="s">
        <v>273</v>
      </c>
      <c r="D416" s="44">
        <v>-1.9</v>
      </c>
      <c r="E416" s="141">
        <v>2.0060000000000001E-2</v>
      </c>
      <c r="F416" s="142">
        <v>0.87</v>
      </c>
      <c r="G416" s="155">
        <v>656.7</v>
      </c>
      <c r="H416" s="34" t="s">
        <v>291</v>
      </c>
      <c r="I416" s="12" t="s">
        <v>286</v>
      </c>
      <c r="J416" s="44">
        <v>20</v>
      </c>
      <c r="K416" s="11">
        <v>1995</v>
      </c>
      <c r="L416" s="83">
        <f>SUM(M416:Q416)</f>
        <v>23</v>
      </c>
      <c r="M416" s="83">
        <v>3.6616</v>
      </c>
      <c r="N416" s="83">
        <v>2.9525000000000001</v>
      </c>
      <c r="O416" s="83">
        <v>-1.5706</v>
      </c>
      <c r="P416" s="83">
        <v>0</v>
      </c>
      <c r="Q416" s="83">
        <v>17.956499999999998</v>
      </c>
      <c r="R416" s="83">
        <v>1035.75</v>
      </c>
      <c r="S416" s="83">
        <f>Q416</f>
        <v>17.956499999999998</v>
      </c>
      <c r="T416" s="83">
        <f>R416</f>
        <v>1035.75</v>
      </c>
      <c r="U416" s="55">
        <f t="shared" si="0"/>
        <v>1.7336712527154234E-2</v>
      </c>
      <c r="V416" s="51">
        <v>43.35</v>
      </c>
      <c r="W416" s="60">
        <f t="shared" si="1"/>
        <v>0.75154648805213609</v>
      </c>
      <c r="X416" s="60">
        <f t="shared" si="2"/>
        <v>1040.202751629254</v>
      </c>
      <c r="Y416" s="292">
        <f t="shared" si="3"/>
        <v>45.092789283128155</v>
      </c>
    </row>
    <row r="417" spans="1:25" x14ac:dyDescent="0.2">
      <c r="A417" s="349"/>
      <c r="B417" s="231" t="s">
        <v>834</v>
      </c>
      <c r="C417" s="138" t="s">
        <v>835</v>
      </c>
      <c r="D417" s="44">
        <v>-1.9</v>
      </c>
      <c r="E417" s="141">
        <v>2.2110000000000001E-2</v>
      </c>
      <c r="F417" s="142">
        <v>1.18</v>
      </c>
      <c r="G417" s="155">
        <v>616.9</v>
      </c>
      <c r="H417" s="34" t="s">
        <v>849</v>
      </c>
      <c r="I417" s="12" t="s">
        <v>286</v>
      </c>
      <c r="J417" s="44">
        <v>30</v>
      </c>
      <c r="K417" s="11">
        <v>1991</v>
      </c>
      <c r="L417" s="83">
        <f>SUM(M417+N417+O417+Q417)</f>
        <v>36.532600000000002</v>
      </c>
      <c r="M417" s="83">
        <v>3.6516000000000002</v>
      </c>
      <c r="N417" s="83">
        <v>4.1440000000000001</v>
      </c>
      <c r="O417" s="83">
        <v>0.32600000000000001</v>
      </c>
      <c r="P417" s="83"/>
      <c r="Q417" s="83">
        <v>28.411000000000001</v>
      </c>
      <c r="R417" s="83"/>
      <c r="S417" s="83">
        <v>28.411000000000001</v>
      </c>
      <c r="T417" s="83">
        <v>1636.16</v>
      </c>
      <c r="U417" s="55">
        <f t="shared" si="0"/>
        <v>1.7364438685703108E-2</v>
      </c>
      <c r="V417" s="51">
        <v>53.52</v>
      </c>
      <c r="W417" s="60">
        <f t="shared" si="1"/>
        <v>0.92934475845883036</v>
      </c>
      <c r="X417" s="60">
        <f t="shared" si="2"/>
        <v>1041.8663211421865</v>
      </c>
      <c r="Y417" s="292">
        <f t="shared" si="3"/>
        <v>55.760685507529821</v>
      </c>
    </row>
    <row r="418" spans="1:25" x14ac:dyDescent="0.2">
      <c r="A418" s="349"/>
      <c r="B418" s="231" t="s">
        <v>424</v>
      </c>
      <c r="C418" s="138" t="s">
        <v>425</v>
      </c>
      <c r="D418" s="138">
        <v>-2.1</v>
      </c>
      <c r="E418" s="139">
        <v>1.6272999999999999E-2</v>
      </c>
      <c r="F418" s="140">
        <f>E418*V418</f>
        <v>1.5396210759999998</v>
      </c>
      <c r="G418" s="168">
        <v>623.1</v>
      </c>
      <c r="H418" s="173" t="s">
        <v>442</v>
      </c>
      <c r="I418" s="12" t="s">
        <v>25</v>
      </c>
      <c r="J418" s="44">
        <v>44</v>
      </c>
      <c r="K418" s="11">
        <v>1981</v>
      </c>
      <c r="L418" s="83">
        <v>49.975000000000001</v>
      </c>
      <c r="M418" s="83">
        <v>3.5990000000000002</v>
      </c>
      <c r="N418" s="83">
        <v>6.6447000000000003</v>
      </c>
      <c r="O418" s="83"/>
      <c r="P418" s="83">
        <v>7.1516200000000003</v>
      </c>
      <c r="Q418" s="83">
        <v>32.579610000000002</v>
      </c>
      <c r="R418" s="83">
        <v>2309.65</v>
      </c>
      <c r="S418" s="83">
        <v>39.619999999999997</v>
      </c>
      <c r="T418" s="83">
        <v>2273.63</v>
      </c>
      <c r="U418" s="55">
        <f t="shared" si="0"/>
        <v>1.74258784410832E-2</v>
      </c>
      <c r="V418" s="51">
        <v>94.611999999999995</v>
      </c>
      <c r="W418" s="60">
        <f t="shared" si="1"/>
        <v>1.6486972110677636</v>
      </c>
      <c r="X418" s="60">
        <f t="shared" si="2"/>
        <v>1045.5527064649921</v>
      </c>
      <c r="Y418" s="292">
        <f t="shared" si="3"/>
        <v>98.921832664065818</v>
      </c>
    </row>
    <row r="419" spans="1:25" x14ac:dyDescent="0.2">
      <c r="A419" s="349"/>
      <c r="B419" s="231" t="s">
        <v>424</v>
      </c>
      <c r="C419" s="138" t="s">
        <v>425</v>
      </c>
      <c r="D419" s="44">
        <v>-2.1</v>
      </c>
      <c r="E419" s="139">
        <v>1.6272999999999999E-2</v>
      </c>
      <c r="F419" s="140">
        <f>E419*V419</f>
        <v>1.5396210759999998</v>
      </c>
      <c r="G419" s="155">
        <v>623.1</v>
      </c>
      <c r="H419" s="173" t="s">
        <v>436</v>
      </c>
      <c r="I419" s="12" t="s">
        <v>25</v>
      </c>
      <c r="J419" s="44">
        <v>55</v>
      </c>
      <c r="K419" s="11">
        <v>1968</v>
      </c>
      <c r="L419" s="83">
        <v>57.731999999999999</v>
      </c>
      <c r="M419" s="83">
        <v>4.0289999999999999</v>
      </c>
      <c r="N419" s="83">
        <v>10.0298</v>
      </c>
      <c r="O419" s="83"/>
      <c r="P419" s="83"/>
      <c r="Q419" s="83">
        <v>43.673200000000001</v>
      </c>
      <c r="R419" s="83">
        <v>2493.39</v>
      </c>
      <c r="S419" s="83">
        <v>43.673200000000001</v>
      </c>
      <c r="T419" s="83">
        <v>2493.4</v>
      </c>
      <c r="U419" s="55">
        <f t="shared" si="0"/>
        <v>1.7515520975374989E-2</v>
      </c>
      <c r="V419" s="51">
        <v>94.611999999999995</v>
      </c>
      <c r="W419" s="60">
        <f t="shared" si="1"/>
        <v>1.6571784705221784</v>
      </c>
      <c r="X419" s="60">
        <f t="shared" si="2"/>
        <v>1050.9312585224993</v>
      </c>
      <c r="Y419" s="292">
        <f t="shared" si="3"/>
        <v>99.430708231330698</v>
      </c>
    </row>
    <row r="420" spans="1:25" x14ac:dyDescent="0.2">
      <c r="A420" s="349"/>
      <c r="B420" s="231" t="s">
        <v>424</v>
      </c>
      <c r="C420" s="138" t="s">
        <v>425</v>
      </c>
      <c r="D420" s="138">
        <v>-2.1</v>
      </c>
      <c r="E420" s="139">
        <v>1.6272999999999999E-2</v>
      </c>
      <c r="F420" s="140">
        <f>E420*V420</f>
        <v>1.5396210759999998</v>
      </c>
      <c r="G420" s="168">
        <v>623.1</v>
      </c>
      <c r="H420" s="173" t="s">
        <v>443</v>
      </c>
      <c r="I420" s="12" t="s">
        <v>25</v>
      </c>
      <c r="J420" s="44">
        <v>43</v>
      </c>
      <c r="K420" s="11">
        <v>1984</v>
      </c>
      <c r="L420" s="83">
        <v>42.203000000000003</v>
      </c>
      <c r="M420" s="83">
        <v>2.8809999999999998</v>
      </c>
      <c r="N420" s="83">
        <v>5.8811</v>
      </c>
      <c r="O420" s="83"/>
      <c r="P420" s="83"/>
      <c r="Q420" s="83">
        <v>33.440910000000002</v>
      </c>
      <c r="R420" s="83">
        <v>1904.78</v>
      </c>
      <c r="S420" s="83">
        <v>33.440910000000002</v>
      </c>
      <c r="T420" s="83">
        <v>1904.78</v>
      </c>
      <c r="U420" s="55">
        <f t="shared" si="0"/>
        <v>1.7556310965045833E-2</v>
      </c>
      <c r="V420" s="51">
        <v>94.611999999999995</v>
      </c>
      <c r="W420" s="60">
        <f t="shared" si="1"/>
        <v>1.6610376930249162</v>
      </c>
      <c r="X420" s="60">
        <f t="shared" si="2"/>
        <v>1053.3786579027501</v>
      </c>
      <c r="Y420" s="292">
        <f t="shared" si="3"/>
        <v>99.662261581494988</v>
      </c>
    </row>
    <row r="421" spans="1:25" x14ac:dyDescent="0.2">
      <c r="A421" s="349"/>
      <c r="B421" s="231" t="s">
        <v>386</v>
      </c>
      <c r="C421" s="138" t="s">
        <v>387</v>
      </c>
      <c r="D421" s="138">
        <v>-2.2999999999999998</v>
      </c>
      <c r="E421" s="139">
        <v>1.983E-2</v>
      </c>
      <c r="F421" s="140">
        <v>1</v>
      </c>
      <c r="G421" s="223">
        <v>550.79999999999995</v>
      </c>
      <c r="H421" s="162" t="s">
        <v>113</v>
      </c>
      <c r="I421" s="170"/>
      <c r="J421" s="163">
        <v>40</v>
      </c>
      <c r="K421" s="161">
        <v>1983</v>
      </c>
      <c r="L421" s="164">
        <v>54.344999999999999</v>
      </c>
      <c r="M421" s="164">
        <v>5.8678299999999997</v>
      </c>
      <c r="N421" s="164">
        <v>9.4116</v>
      </c>
      <c r="O421" s="164">
        <v>0.55817499999999998</v>
      </c>
      <c r="P421" s="164">
        <v>6.9313339999999997</v>
      </c>
      <c r="Q421" s="164">
        <v>38.507316000000003</v>
      </c>
      <c r="R421" s="164">
        <v>2186.7199999999998</v>
      </c>
      <c r="S421" s="164">
        <v>38.507316000000003</v>
      </c>
      <c r="T421" s="164">
        <v>2186.7199999999998</v>
      </c>
      <c r="U421" s="165">
        <v>1.7609623545767179E-2</v>
      </c>
      <c r="V421" s="166">
        <v>50.5</v>
      </c>
      <c r="W421" s="166">
        <v>0.88928598906124257</v>
      </c>
      <c r="X421" s="166">
        <v>1056.5774127460309</v>
      </c>
      <c r="Y421" s="294">
        <v>53.35715934367456</v>
      </c>
    </row>
    <row r="422" spans="1:25" x14ac:dyDescent="0.2">
      <c r="A422" s="349"/>
      <c r="B422" s="231" t="s">
        <v>38</v>
      </c>
      <c r="C422" s="138" t="s">
        <v>39</v>
      </c>
      <c r="D422" s="44">
        <v>-0.1</v>
      </c>
      <c r="E422" s="141">
        <v>1.77E-2</v>
      </c>
      <c r="F422" s="142">
        <f>E422*V422</f>
        <v>1.01244</v>
      </c>
      <c r="G422" s="155">
        <v>561.1</v>
      </c>
      <c r="H422" s="34" t="s">
        <v>66</v>
      </c>
      <c r="I422" s="12" t="s">
        <v>26</v>
      </c>
      <c r="J422" s="44">
        <v>72</v>
      </c>
      <c r="K422" s="11">
        <v>1982</v>
      </c>
      <c r="L422" s="83">
        <v>84.390100000000004</v>
      </c>
      <c r="M422" s="83">
        <v>10.238099999999999</v>
      </c>
      <c r="N422" s="83">
        <v>7.2</v>
      </c>
      <c r="O422" s="83">
        <v>0.2402</v>
      </c>
      <c r="P422" s="83">
        <v>0</v>
      </c>
      <c r="Q422" s="83">
        <v>66.711799999999997</v>
      </c>
      <c r="R422" s="83">
        <v>3770.46</v>
      </c>
      <c r="S422" s="83">
        <v>66.711799999999997</v>
      </c>
      <c r="T422" s="83">
        <v>3770.46</v>
      </c>
      <c r="U422" s="55">
        <f>S422/T422</f>
        <v>1.7693278804177738E-2</v>
      </c>
      <c r="V422" s="51">
        <v>57.2</v>
      </c>
      <c r="W422" s="60">
        <f>U422*V422</f>
        <v>1.0120555475989668</v>
      </c>
      <c r="X422" s="60">
        <f>U422*60*1000</f>
        <v>1061.5967282506642</v>
      </c>
      <c r="Y422" s="292">
        <f>X422*V422/1000</f>
        <v>60.723332855937997</v>
      </c>
    </row>
    <row r="423" spans="1:25" x14ac:dyDescent="0.2">
      <c r="A423" s="349"/>
      <c r="B423" s="231" t="s">
        <v>386</v>
      </c>
      <c r="C423" s="138" t="s">
        <v>387</v>
      </c>
      <c r="D423" s="138">
        <v>-2.2999999999999998</v>
      </c>
      <c r="E423" s="139">
        <v>1.983E-2</v>
      </c>
      <c r="F423" s="140">
        <v>1</v>
      </c>
      <c r="G423" s="223">
        <v>550.79999999999995</v>
      </c>
      <c r="H423" s="162" t="s">
        <v>114</v>
      </c>
      <c r="I423" s="170"/>
      <c r="J423" s="163">
        <v>20</v>
      </c>
      <c r="K423" s="161">
        <v>1975</v>
      </c>
      <c r="L423" s="164">
        <v>27.513999999999999</v>
      </c>
      <c r="M423" s="164">
        <v>3.0221309999999999</v>
      </c>
      <c r="N423" s="164">
        <v>4.9353239999999996</v>
      </c>
      <c r="O423" s="164">
        <v>8.8871000000000006E-2</v>
      </c>
      <c r="P423" s="164">
        <v>3.504181</v>
      </c>
      <c r="Q423" s="164">
        <v>19.467649000000002</v>
      </c>
      <c r="R423" s="164">
        <v>1098.2</v>
      </c>
      <c r="S423" s="164">
        <v>19.467649000000002</v>
      </c>
      <c r="T423" s="164">
        <v>1098.2</v>
      </c>
      <c r="U423" s="165">
        <v>1.7726870333272627E-2</v>
      </c>
      <c r="V423" s="166">
        <v>50.5</v>
      </c>
      <c r="W423" s="166">
        <v>0.89520695183026766</v>
      </c>
      <c r="X423" s="166">
        <v>1063.6122199963577</v>
      </c>
      <c r="Y423" s="294">
        <v>53.712417109816066</v>
      </c>
    </row>
    <row r="424" spans="1:25" x14ac:dyDescent="0.2">
      <c r="A424" s="349"/>
      <c r="B424" s="231" t="s">
        <v>791</v>
      </c>
      <c r="C424" s="138" t="s">
        <v>792</v>
      </c>
      <c r="D424" s="44">
        <v>-2.2999999999999998</v>
      </c>
      <c r="E424" s="141">
        <v>2.0734499999999999E-2</v>
      </c>
      <c r="F424" s="142">
        <f>E424*V424</f>
        <v>1.5716751</v>
      </c>
      <c r="G424" s="155">
        <v>629.29999999999995</v>
      </c>
      <c r="H424" s="34" t="s">
        <v>810</v>
      </c>
      <c r="I424" s="12" t="s">
        <v>25</v>
      </c>
      <c r="J424" s="44">
        <v>12</v>
      </c>
      <c r="K424" s="11">
        <v>1987</v>
      </c>
      <c r="L424" s="83">
        <v>16.440000000000001</v>
      </c>
      <c r="M424" s="83">
        <v>0.61499999999999999</v>
      </c>
      <c r="N424" s="83">
        <v>2.98</v>
      </c>
      <c r="O424" s="83">
        <v>0.50600000000000001</v>
      </c>
      <c r="P424" s="83">
        <v>2.2189999999999999</v>
      </c>
      <c r="Q424" s="83">
        <v>10.11</v>
      </c>
      <c r="R424" s="83">
        <v>686.4</v>
      </c>
      <c r="S424" s="83">
        <v>12.329000000000001</v>
      </c>
      <c r="T424" s="83">
        <v>686.4</v>
      </c>
      <c r="U424" s="55">
        <f>S424/T424</f>
        <v>1.7961829836829837E-2</v>
      </c>
      <c r="V424" s="51">
        <v>75.8</v>
      </c>
      <c r="W424" s="60">
        <f>U424*V424</f>
        <v>1.3615067016317015</v>
      </c>
      <c r="X424" s="60">
        <f>U424*60*1000</f>
        <v>1077.7097902097903</v>
      </c>
      <c r="Y424" s="292">
        <f>X424*V424/1000</f>
        <v>81.690402097902094</v>
      </c>
    </row>
    <row r="425" spans="1:25" x14ac:dyDescent="0.2">
      <c r="A425" s="349"/>
      <c r="B425" s="231" t="s">
        <v>272</v>
      </c>
      <c r="C425" s="138" t="s">
        <v>273</v>
      </c>
      <c r="D425" s="44">
        <v>-1.9</v>
      </c>
      <c r="E425" s="141">
        <v>2.0060000000000001E-2</v>
      </c>
      <c r="F425" s="142">
        <v>0.87</v>
      </c>
      <c r="G425" s="155">
        <v>656.7</v>
      </c>
      <c r="H425" s="34" t="s">
        <v>292</v>
      </c>
      <c r="I425" s="12" t="s">
        <v>286</v>
      </c>
      <c r="J425" s="44">
        <v>27</v>
      </c>
      <c r="K425" s="11">
        <v>1992</v>
      </c>
      <c r="L425" s="83">
        <f>SUM(M425:Q425)</f>
        <v>47.3</v>
      </c>
      <c r="M425" s="83">
        <v>3.6842000000000001</v>
      </c>
      <c r="N425" s="83">
        <v>7.0194999999999999</v>
      </c>
      <c r="O425" s="83">
        <v>-0.36919999999999997</v>
      </c>
      <c r="P425" s="83">
        <v>0</v>
      </c>
      <c r="Q425" s="83">
        <v>36.965499999999999</v>
      </c>
      <c r="R425" s="83">
        <v>2047.86</v>
      </c>
      <c r="S425" s="83">
        <f>Q425</f>
        <v>36.965499999999999</v>
      </c>
      <c r="T425" s="83">
        <f>R425</f>
        <v>2047.86</v>
      </c>
      <c r="U425" s="55">
        <f>S425/T425</f>
        <v>1.8050794487904448E-2</v>
      </c>
      <c r="V425" s="51">
        <v>43.35</v>
      </c>
      <c r="W425" s="60">
        <f>U425*V425</f>
        <v>0.78250194105065785</v>
      </c>
      <c r="X425" s="60">
        <f>U425*60*1000</f>
        <v>1083.0476692742668</v>
      </c>
      <c r="Y425" s="292">
        <f>X425*V425/1000</f>
        <v>46.950116463039471</v>
      </c>
    </row>
    <row r="426" spans="1:25" x14ac:dyDescent="0.2">
      <c r="A426" s="349"/>
      <c r="B426" s="231" t="s">
        <v>272</v>
      </c>
      <c r="C426" s="138" t="s">
        <v>273</v>
      </c>
      <c r="D426" s="44">
        <v>-1.9</v>
      </c>
      <c r="E426" s="141">
        <v>2.0060000000000001E-2</v>
      </c>
      <c r="F426" s="142">
        <v>0.87</v>
      </c>
      <c r="G426" s="155">
        <v>656.7</v>
      </c>
      <c r="H426" s="34" t="s">
        <v>293</v>
      </c>
      <c r="I426" s="12" t="s">
        <v>286</v>
      </c>
      <c r="J426" s="44">
        <v>22</v>
      </c>
      <c r="K426" s="11" t="s">
        <v>95</v>
      </c>
      <c r="L426" s="83">
        <f>SUM(M426:Q426)</f>
        <v>28</v>
      </c>
      <c r="M426" s="83">
        <v>2.2755999999999998</v>
      </c>
      <c r="N426" s="83">
        <v>4.22</v>
      </c>
      <c r="O426" s="83">
        <v>1.9400000000000001E-2</v>
      </c>
      <c r="P426" s="83">
        <v>0</v>
      </c>
      <c r="Q426" s="83">
        <v>21.484999999999999</v>
      </c>
      <c r="R426" s="83">
        <v>1189.94</v>
      </c>
      <c r="S426" s="83">
        <f>Q426</f>
        <v>21.484999999999999</v>
      </c>
      <c r="T426" s="83">
        <f>R426</f>
        <v>1189.94</v>
      </c>
      <c r="U426" s="55">
        <f>S426/T426</f>
        <v>1.8055532211708154E-2</v>
      </c>
      <c r="V426" s="51">
        <v>43.35</v>
      </c>
      <c r="W426" s="60">
        <f>U426*V426</f>
        <v>0.7827073213775485</v>
      </c>
      <c r="X426" s="60">
        <f>U426*60*1000</f>
        <v>1083.3319327024892</v>
      </c>
      <c r="Y426" s="292">
        <f>X426*V426/1000</f>
        <v>46.962439282652909</v>
      </c>
    </row>
    <row r="427" spans="1:25" x14ac:dyDescent="0.2">
      <c r="A427" s="349"/>
      <c r="B427" s="231" t="s">
        <v>791</v>
      </c>
      <c r="C427" s="138" t="s">
        <v>792</v>
      </c>
      <c r="D427" s="44">
        <v>-2.2999999999999998</v>
      </c>
      <c r="E427" s="141">
        <v>2.0734499999999999E-2</v>
      </c>
      <c r="F427" s="142">
        <f>E427*V427</f>
        <v>1.5716751</v>
      </c>
      <c r="G427" s="155">
        <v>629.29999999999995</v>
      </c>
      <c r="H427" s="34" t="s">
        <v>811</v>
      </c>
      <c r="I427" s="12" t="s">
        <v>26</v>
      </c>
      <c r="J427" s="44">
        <v>20</v>
      </c>
      <c r="K427" s="11">
        <v>1976</v>
      </c>
      <c r="L427" s="83">
        <v>23.8</v>
      </c>
      <c r="M427" s="83">
        <v>1.31</v>
      </c>
      <c r="N427" s="83">
        <v>2.92</v>
      </c>
      <c r="O427" s="83">
        <v>0.16700000000000001</v>
      </c>
      <c r="P427" s="83">
        <v>3.49</v>
      </c>
      <c r="Q427" s="83">
        <v>15.9</v>
      </c>
      <c r="R427" s="83">
        <v>1064.72</v>
      </c>
      <c r="S427" s="83">
        <v>19.39</v>
      </c>
      <c r="T427" s="83">
        <v>1064.72</v>
      </c>
      <c r="U427" s="55">
        <f>S427/T427</f>
        <v>1.8211360733338344E-2</v>
      </c>
      <c r="V427" s="51">
        <v>75.8</v>
      </c>
      <c r="W427" s="60">
        <f>U427*V427</f>
        <v>1.3804211435870464</v>
      </c>
      <c r="X427" s="60">
        <f>U427*60*1000</f>
        <v>1092.6816440003006</v>
      </c>
      <c r="Y427" s="292">
        <f>X427*V427/1000</f>
        <v>82.825268615222782</v>
      </c>
    </row>
    <row r="428" spans="1:25" x14ac:dyDescent="0.2">
      <c r="A428" s="349"/>
      <c r="B428" s="231" t="s">
        <v>272</v>
      </c>
      <c r="C428" s="138" t="s">
        <v>273</v>
      </c>
      <c r="D428" s="44">
        <v>-1.9</v>
      </c>
      <c r="E428" s="141">
        <v>2.0060000000000001E-2</v>
      </c>
      <c r="F428" s="142">
        <v>0.87</v>
      </c>
      <c r="G428" s="155">
        <v>656.7</v>
      </c>
      <c r="H428" s="34" t="s">
        <v>294</v>
      </c>
      <c r="I428" s="12" t="s">
        <v>286</v>
      </c>
      <c r="J428" s="44">
        <v>24</v>
      </c>
      <c r="K428" s="11">
        <v>1994</v>
      </c>
      <c r="L428" s="83">
        <f>SUM(M428:Q428)</f>
        <v>30.1</v>
      </c>
      <c r="M428" s="83">
        <v>2.7631999999999999</v>
      </c>
      <c r="N428" s="83">
        <v>3.3885000000000001</v>
      </c>
      <c r="O428" s="83">
        <v>9.2799999999999994E-2</v>
      </c>
      <c r="P428" s="83">
        <v>0</v>
      </c>
      <c r="Q428" s="83">
        <v>23.855499999999999</v>
      </c>
      <c r="R428" s="83">
        <v>1308.77</v>
      </c>
      <c r="S428" s="83">
        <f>Q428</f>
        <v>23.855499999999999</v>
      </c>
      <c r="T428" s="83">
        <f>R428</f>
        <v>1308.77</v>
      </c>
      <c r="U428" s="55">
        <f>S428/T428</f>
        <v>1.8227419638286328E-2</v>
      </c>
      <c r="V428" s="51">
        <v>43.35</v>
      </c>
      <c r="W428" s="60">
        <f>U428*V428</f>
        <v>0.79015864131971236</v>
      </c>
      <c r="X428" s="60">
        <f>U428*60*1000</f>
        <v>1093.6451782971797</v>
      </c>
      <c r="Y428" s="292">
        <f>X428*V428/1000</f>
        <v>47.409518479182744</v>
      </c>
    </row>
    <row r="429" spans="1:25" x14ac:dyDescent="0.2">
      <c r="A429" s="349"/>
      <c r="B429" s="231" t="s">
        <v>722</v>
      </c>
      <c r="C429" s="138" t="s">
        <v>723</v>
      </c>
      <c r="D429" s="44">
        <v>-1.1000000000000001</v>
      </c>
      <c r="E429" s="141">
        <v>1.8237E-2</v>
      </c>
      <c r="F429" s="142">
        <v>1.2</v>
      </c>
      <c r="G429" s="155">
        <v>592.1</v>
      </c>
      <c r="H429" s="34" t="s">
        <v>738</v>
      </c>
      <c r="I429" s="12" t="s">
        <v>25</v>
      </c>
      <c r="J429" s="44">
        <v>19</v>
      </c>
      <c r="K429" s="11">
        <v>1989</v>
      </c>
      <c r="L429" s="83">
        <v>22.667999999999999</v>
      </c>
      <c r="M429" s="83">
        <v>1.1379999999999999</v>
      </c>
      <c r="N429" s="83">
        <v>2.6240000000000001</v>
      </c>
      <c r="O429" s="83">
        <v>0.443</v>
      </c>
      <c r="P429" s="83">
        <v>3.323</v>
      </c>
      <c r="Q429" s="83">
        <v>15.14</v>
      </c>
      <c r="R429" s="83">
        <v>1068.04</v>
      </c>
      <c r="S429" s="83">
        <v>16.741</v>
      </c>
      <c r="T429" s="83">
        <v>908.39</v>
      </c>
      <c r="U429" s="55">
        <v>1.8429308997236868E-2</v>
      </c>
      <c r="V429" s="51">
        <v>65.509</v>
      </c>
      <c r="W429" s="60">
        <v>1.2072856030999899</v>
      </c>
      <c r="X429" s="60">
        <v>1105.7585398342121</v>
      </c>
      <c r="Y429" s="292">
        <v>72.437136185999407</v>
      </c>
    </row>
    <row r="430" spans="1:25" x14ac:dyDescent="0.2">
      <c r="A430" s="349"/>
      <c r="B430" s="231" t="s">
        <v>272</v>
      </c>
      <c r="C430" s="138" t="s">
        <v>273</v>
      </c>
      <c r="D430" s="44">
        <v>-1.9</v>
      </c>
      <c r="E430" s="141">
        <v>2.0060000000000001E-2</v>
      </c>
      <c r="F430" s="142">
        <v>0.87</v>
      </c>
      <c r="G430" s="155">
        <v>656.7</v>
      </c>
      <c r="H430" s="34" t="s">
        <v>295</v>
      </c>
      <c r="I430" s="12" t="s">
        <v>286</v>
      </c>
      <c r="J430" s="44">
        <v>20</v>
      </c>
      <c r="K430" s="11" t="s">
        <v>95</v>
      </c>
      <c r="L430" s="83">
        <f>SUM(M430:Q430)</f>
        <v>25.7</v>
      </c>
      <c r="M430" s="83">
        <v>1.8692</v>
      </c>
      <c r="N430" s="83">
        <v>3.6970000000000001</v>
      </c>
      <c r="O430" s="83">
        <v>0.32379999999999998</v>
      </c>
      <c r="P430" s="83">
        <v>0</v>
      </c>
      <c r="Q430" s="83">
        <v>19.809999999999999</v>
      </c>
      <c r="R430" s="83">
        <v>1074.3</v>
      </c>
      <c r="S430" s="83">
        <f>Q430</f>
        <v>19.809999999999999</v>
      </c>
      <c r="T430" s="83">
        <f>R430</f>
        <v>1074.3</v>
      </c>
      <c r="U430" s="55">
        <f>S430/T430</f>
        <v>1.8439914362840919E-2</v>
      </c>
      <c r="V430" s="51">
        <v>43.35</v>
      </c>
      <c r="W430" s="60">
        <f>U430*V430</f>
        <v>0.79937028762915385</v>
      </c>
      <c r="X430" s="60">
        <f>U430*60*1000</f>
        <v>1106.394861770455</v>
      </c>
      <c r="Y430" s="292">
        <f>X430*V430/1000</f>
        <v>47.962217257749224</v>
      </c>
    </row>
    <row r="431" spans="1:25" x14ac:dyDescent="0.2">
      <c r="A431" s="349"/>
      <c r="B431" s="231" t="s">
        <v>38</v>
      </c>
      <c r="C431" s="138" t="s">
        <v>39</v>
      </c>
      <c r="D431" s="44">
        <v>-0.1</v>
      </c>
      <c r="E431" s="141">
        <v>1.77E-2</v>
      </c>
      <c r="F431" s="142">
        <f>E431*V431</f>
        <v>1.01244</v>
      </c>
      <c r="G431" s="155">
        <v>561.1</v>
      </c>
      <c r="H431" s="34" t="s">
        <v>67</v>
      </c>
      <c r="I431" s="12" t="s">
        <v>26</v>
      </c>
      <c r="J431" s="44">
        <v>61</v>
      </c>
      <c r="K431" s="11">
        <v>1980</v>
      </c>
      <c r="L431" s="83">
        <v>77.5137</v>
      </c>
      <c r="M431" s="83">
        <v>10.5764</v>
      </c>
      <c r="N431" s="83">
        <v>6</v>
      </c>
      <c r="O431" s="83">
        <v>3.1819000000000002</v>
      </c>
      <c r="P431" s="83">
        <v>0</v>
      </c>
      <c r="Q431" s="83">
        <v>57.755400000000002</v>
      </c>
      <c r="R431" s="83">
        <v>3118.7</v>
      </c>
      <c r="S431" s="83">
        <v>57.755400000000002</v>
      </c>
      <c r="T431" s="83">
        <v>3118.7</v>
      </c>
      <c r="U431" s="55">
        <f>S431/T431</f>
        <v>1.8519062429858596E-2</v>
      </c>
      <c r="V431" s="51">
        <v>57.2</v>
      </c>
      <c r="W431" s="60">
        <f>U431*V431</f>
        <v>1.0592903709879118</v>
      </c>
      <c r="X431" s="60">
        <f>U431*60*1000</f>
        <v>1111.1437457915158</v>
      </c>
      <c r="Y431" s="292">
        <f>X431*V431/1000</f>
        <v>63.557422259274709</v>
      </c>
    </row>
    <row r="432" spans="1:25" x14ac:dyDescent="0.2">
      <c r="A432" s="349"/>
      <c r="B432" s="231" t="s">
        <v>722</v>
      </c>
      <c r="C432" s="138" t="s">
        <v>723</v>
      </c>
      <c r="D432" s="44">
        <v>-1.1000000000000001</v>
      </c>
      <c r="E432" s="141">
        <v>1.8237E-2</v>
      </c>
      <c r="F432" s="142">
        <v>1.2</v>
      </c>
      <c r="G432" s="155">
        <v>592.1</v>
      </c>
      <c r="H432" s="34" t="s">
        <v>739</v>
      </c>
      <c r="I432" s="12" t="s">
        <v>25</v>
      </c>
      <c r="J432" s="44">
        <v>40</v>
      </c>
      <c r="K432" s="11">
        <v>1989</v>
      </c>
      <c r="L432" s="83">
        <v>51.548999999999999</v>
      </c>
      <c r="M432" s="83">
        <v>3.0179999999999998</v>
      </c>
      <c r="N432" s="83">
        <v>5.9749999999999996</v>
      </c>
      <c r="O432" s="83">
        <v>0.14399999999999999</v>
      </c>
      <c r="P432" s="83">
        <v>7.6340000000000003</v>
      </c>
      <c r="Q432" s="83">
        <v>34.777999999999999</v>
      </c>
      <c r="R432" s="83">
        <v>2277.1999999999998</v>
      </c>
      <c r="S432" s="83">
        <v>42.411999999999999</v>
      </c>
      <c r="T432" s="83">
        <v>2277.1999999999998</v>
      </c>
      <c r="U432" s="55">
        <v>1.8624626734586334E-2</v>
      </c>
      <c r="V432" s="51">
        <v>65.509</v>
      </c>
      <c r="W432" s="60">
        <v>1.2200806727560163</v>
      </c>
      <c r="X432" s="60">
        <v>1117.4776040751801</v>
      </c>
      <c r="Y432" s="292">
        <v>73.204840365360965</v>
      </c>
    </row>
    <row r="433" spans="1:25" x14ac:dyDescent="0.2">
      <c r="A433" s="349"/>
      <c r="B433" s="231" t="s">
        <v>424</v>
      </c>
      <c r="C433" s="138" t="s">
        <v>425</v>
      </c>
      <c r="D433" s="138">
        <v>-2.1</v>
      </c>
      <c r="E433" s="139">
        <v>1.6272999999999999E-2</v>
      </c>
      <c r="F433" s="140">
        <f>E433*V433</f>
        <v>1.5396210759999998</v>
      </c>
      <c r="G433" s="168">
        <v>623.1</v>
      </c>
      <c r="H433" s="173" t="s">
        <v>437</v>
      </c>
      <c r="I433" s="12" t="s">
        <v>25</v>
      </c>
      <c r="J433" s="44">
        <v>39</v>
      </c>
      <c r="K433" s="11">
        <v>1980</v>
      </c>
      <c r="L433" s="83">
        <v>51.930999999999997</v>
      </c>
      <c r="M433" s="83">
        <v>3.468</v>
      </c>
      <c r="N433" s="83">
        <v>6.9645999999999999</v>
      </c>
      <c r="O433" s="83"/>
      <c r="P433" s="83"/>
      <c r="Q433" s="83">
        <v>41.498399999999997</v>
      </c>
      <c r="R433" s="83">
        <v>2228.09</v>
      </c>
      <c r="S433" s="83">
        <v>39.07</v>
      </c>
      <c r="T433" s="83">
        <v>2097.75</v>
      </c>
      <c r="U433" s="55">
        <f>S433/T433</f>
        <v>1.8624716958646169E-2</v>
      </c>
      <c r="V433" s="51">
        <v>94.611999999999995</v>
      </c>
      <c r="W433" s="60">
        <f>U433*V433</f>
        <v>1.7621217208914313</v>
      </c>
      <c r="X433" s="60">
        <f>U433*60*1000</f>
        <v>1117.4830175187701</v>
      </c>
      <c r="Y433" s="292">
        <f>X433*V433/1000</f>
        <v>105.72730325348587</v>
      </c>
    </row>
    <row r="434" spans="1:25" x14ac:dyDescent="0.2">
      <c r="A434" s="349"/>
      <c r="B434" s="231" t="s">
        <v>722</v>
      </c>
      <c r="C434" s="138" t="s">
        <v>723</v>
      </c>
      <c r="D434" s="44">
        <v>-1.1000000000000001</v>
      </c>
      <c r="E434" s="141">
        <v>1.8237E-2</v>
      </c>
      <c r="F434" s="142">
        <v>1.2</v>
      </c>
      <c r="G434" s="155">
        <v>592.1</v>
      </c>
      <c r="H434" s="34" t="s">
        <v>740</v>
      </c>
      <c r="I434" s="12" t="s">
        <v>25</v>
      </c>
      <c r="J434" s="44">
        <v>3</v>
      </c>
      <c r="K434" s="11">
        <v>1980</v>
      </c>
      <c r="L434" s="83">
        <v>9.1300000000000008</v>
      </c>
      <c r="M434" s="83">
        <v>0.25600000000000001</v>
      </c>
      <c r="N434" s="83">
        <v>0.14899999999999999</v>
      </c>
      <c r="O434" s="83">
        <v>0.10100000000000001</v>
      </c>
      <c r="P434" s="83">
        <v>1.552</v>
      </c>
      <c r="Q434" s="83">
        <v>7.0720000000000001</v>
      </c>
      <c r="R434" s="83">
        <v>462.78</v>
      </c>
      <c r="S434" s="83">
        <v>3.18</v>
      </c>
      <c r="T434" s="83">
        <v>170.65</v>
      </c>
      <c r="U434" s="55">
        <v>1.8634632288309406E-2</v>
      </c>
      <c r="V434" s="51">
        <v>65.509</v>
      </c>
      <c r="W434" s="60">
        <v>1.2207361265748609</v>
      </c>
      <c r="X434" s="60">
        <v>1118.0779372985644</v>
      </c>
      <c r="Y434" s="292">
        <v>73.244167594491643</v>
      </c>
    </row>
    <row r="435" spans="1:25" x14ac:dyDescent="0.2">
      <c r="A435" s="349"/>
      <c r="B435" s="231" t="s">
        <v>424</v>
      </c>
      <c r="C435" s="138" t="s">
        <v>425</v>
      </c>
      <c r="D435" s="138">
        <v>-2.1</v>
      </c>
      <c r="E435" s="139">
        <v>1.6272999999999999E-2</v>
      </c>
      <c r="F435" s="140">
        <f>E435*V435</f>
        <v>1.5396210759999998</v>
      </c>
      <c r="G435" s="168">
        <v>623.1</v>
      </c>
      <c r="H435" s="173" t="s">
        <v>441</v>
      </c>
      <c r="I435" s="12" t="s">
        <v>25</v>
      </c>
      <c r="J435" s="44">
        <v>45</v>
      </c>
      <c r="K435" s="11">
        <v>1979</v>
      </c>
      <c r="L435" s="83">
        <v>54.856000000000002</v>
      </c>
      <c r="M435" s="83">
        <v>3.8250000000000002</v>
      </c>
      <c r="N435" s="83">
        <v>7.1710000000000003</v>
      </c>
      <c r="O435" s="83"/>
      <c r="P435" s="83"/>
      <c r="Q435" s="83">
        <v>43.86</v>
      </c>
      <c r="R435" s="83">
        <v>2335.3000000000002</v>
      </c>
      <c r="S435" s="83">
        <v>43.86</v>
      </c>
      <c r="T435" s="83">
        <v>2335.3000000000002</v>
      </c>
      <c r="U435" s="55">
        <f>S435/T435</f>
        <v>1.8781312893418403E-2</v>
      </c>
      <c r="V435" s="51">
        <v>94.611999999999995</v>
      </c>
      <c r="W435" s="60">
        <f>U435*V435</f>
        <v>1.776937575472102</v>
      </c>
      <c r="X435" s="60">
        <f>U435*60*1000</f>
        <v>1126.8787736051042</v>
      </c>
      <c r="Y435" s="292">
        <f>X435*V435/1000</f>
        <v>106.61625452832611</v>
      </c>
    </row>
    <row r="436" spans="1:25" x14ac:dyDescent="0.2">
      <c r="A436" s="349"/>
      <c r="B436" s="231" t="s">
        <v>386</v>
      </c>
      <c r="C436" s="138" t="s">
        <v>387</v>
      </c>
      <c r="D436" s="138">
        <v>-2.2999999999999998</v>
      </c>
      <c r="E436" s="139">
        <v>1.983E-2</v>
      </c>
      <c r="F436" s="140">
        <v>1</v>
      </c>
      <c r="G436" s="223">
        <v>550.79999999999995</v>
      </c>
      <c r="H436" s="162" t="s">
        <v>115</v>
      </c>
      <c r="I436" s="170"/>
      <c r="J436" s="163">
        <v>70</v>
      </c>
      <c r="K436" s="161" t="s">
        <v>95</v>
      </c>
      <c r="L436" s="164">
        <v>49.554000000000002</v>
      </c>
      <c r="M436" s="164">
        <v>6.4001049999999999</v>
      </c>
      <c r="N436" s="164">
        <v>0.34428500000000001</v>
      </c>
      <c r="O436" s="164">
        <v>0</v>
      </c>
      <c r="P436" s="164">
        <v>0</v>
      </c>
      <c r="Q436" s="164">
        <v>39.417713999999997</v>
      </c>
      <c r="R436" s="164">
        <v>2072.2600000000002</v>
      </c>
      <c r="S436" s="164">
        <v>39.417713999999997</v>
      </c>
      <c r="T436" s="164">
        <v>2072.2600000000002</v>
      </c>
      <c r="U436" s="165">
        <v>1.9021606362136022E-2</v>
      </c>
      <c r="V436" s="166">
        <v>50.5</v>
      </c>
      <c r="W436" s="166">
        <v>0.96059112128786917</v>
      </c>
      <c r="X436" s="166">
        <v>1141.2963817281614</v>
      </c>
      <c r="Y436" s="294">
        <v>57.635467277272149</v>
      </c>
    </row>
    <row r="437" spans="1:25" x14ac:dyDescent="0.2">
      <c r="A437" s="349"/>
      <c r="B437" s="231" t="s">
        <v>424</v>
      </c>
      <c r="C437" s="138" t="s">
        <v>425</v>
      </c>
      <c r="D437" s="138">
        <v>-2.1</v>
      </c>
      <c r="E437" s="139">
        <v>1.6272999999999999E-2</v>
      </c>
      <c r="F437" s="140">
        <f>E437*V437</f>
        <v>1.5396210759999998</v>
      </c>
      <c r="G437" s="168">
        <v>623.1</v>
      </c>
      <c r="H437" s="173" t="s">
        <v>439</v>
      </c>
      <c r="I437" s="12" t="s">
        <v>25</v>
      </c>
      <c r="J437" s="44">
        <v>22</v>
      </c>
      <c r="K437" s="11">
        <v>1991</v>
      </c>
      <c r="L437" s="83">
        <v>27.841000000000001</v>
      </c>
      <c r="M437" s="83">
        <v>2.0299999999999998</v>
      </c>
      <c r="N437" s="83">
        <v>3.5358999999999998</v>
      </c>
      <c r="O437" s="83"/>
      <c r="P437" s="83"/>
      <c r="Q437" s="83">
        <v>22.275300000000001</v>
      </c>
      <c r="R437" s="83">
        <v>1164.8399999999999</v>
      </c>
      <c r="S437" s="83">
        <v>22.275300000000001</v>
      </c>
      <c r="T437" s="83">
        <v>1164.8399999999999</v>
      </c>
      <c r="U437" s="55">
        <f>S437/T437</f>
        <v>1.9123055526939325E-2</v>
      </c>
      <c r="V437" s="51">
        <v>94.611999999999995</v>
      </c>
      <c r="W437" s="60">
        <f>U437*V437</f>
        <v>1.8092705295147833</v>
      </c>
      <c r="X437" s="60">
        <f>U437*60*1000</f>
        <v>1147.3833316163596</v>
      </c>
      <c r="Y437" s="292">
        <f>X437*V437/1000</f>
        <v>108.55623177088701</v>
      </c>
    </row>
    <row r="438" spans="1:25" x14ac:dyDescent="0.2">
      <c r="A438" s="349"/>
      <c r="B438" s="231" t="s">
        <v>463</v>
      </c>
      <c r="C438" s="138" t="s">
        <v>464</v>
      </c>
      <c r="D438" s="44">
        <v>-1.2</v>
      </c>
      <c r="E438" s="141">
        <v>2.0965000000000001E-2</v>
      </c>
      <c r="F438" s="142">
        <f>E438*V438</f>
        <v>1.1090485000000001</v>
      </c>
      <c r="G438" s="155">
        <v>595.20000000000005</v>
      </c>
      <c r="H438" s="34" t="s">
        <v>479</v>
      </c>
      <c r="I438" s="12" t="s">
        <v>478</v>
      </c>
      <c r="J438" s="44">
        <v>48</v>
      </c>
      <c r="K438" s="11">
        <v>1961</v>
      </c>
      <c r="L438" s="83">
        <v>56.96</v>
      </c>
      <c r="M438" s="83">
        <v>4.5819999999999999</v>
      </c>
      <c r="N438" s="83">
        <v>6.2039999999999997</v>
      </c>
      <c r="O438" s="83">
        <v>0.128</v>
      </c>
      <c r="P438" s="83"/>
      <c r="Q438" s="83">
        <v>46.045000000000002</v>
      </c>
      <c r="R438" s="83">
        <v>2393.7600000000002</v>
      </c>
      <c r="S438" s="83">
        <v>46.045999999999999</v>
      </c>
      <c r="T438" s="83">
        <v>2393.7600000000002</v>
      </c>
      <c r="U438" s="55">
        <f>S438/T438</f>
        <v>1.923584653432257E-2</v>
      </c>
      <c r="V438" s="51">
        <v>52.9</v>
      </c>
      <c r="W438" s="60">
        <f>U438*V438</f>
        <v>1.0175762816656639</v>
      </c>
      <c r="X438" s="60">
        <f>U438*60*1000</f>
        <v>1154.1507920593542</v>
      </c>
      <c r="Y438" s="292">
        <f>X438*V438/1000</f>
        <v>61.054576899939832</v>
      </c>
    </row>
    <row r="439" spans="1:25" s="63" customFormat="1" x14ac:dyDescent="0.2">
      <c r="A439" s="349"/>
      <c r="B439" s="231" t="s">
        <v>652</v>
      </c>
      <c r="C439" s="138" t="s">
        <v>653</v>
      </c>
      <c r="D439" s="44">
        <v>-1.7</v>
      </c>
      <c r="E439" s="141">
        <v>1.949E-2</v>
      </c>
      <c r="F439" s="142">
        <v>1.23</v>
      </c>
      <c r="G439" s="155">
        <v>610.70000000000005</v>
      </c>
      <c r="H439" s="171" t="s">
        <v>676</v>
      </c>
      <c r="I439" s="138" t="s">
        <v>25</v>
      </c>
      <c r="J439" s="172">
        <v>40</v>
      </c>
      <c r="K439" s="138">
        <v>1973</v>
      </c>
      <c r="L439" s="83">
        <v>60.89</v>
      </c>
      <c r="M439" s="83">
        <v>3.5015499999999999</v>
      </c>
      <c r="N439" s="83">
        <v>5.7703150000000001</v>
      </c>
      <c r="O439" s="83">
        <v>0.78244999999999998</v>
      </c>
      <c r="P439" s="83">
        <v>9.1504239999999992</v>
      </c>
      <c r="Q439" s="83">
        <v>41.685263999999997</v>
      </c>
      <c r="R439" s="149">
        <v>2565.4</v>
      </c>
      <c r="S439" s="83">
        <v>50.835687999999998</v>
      </c>
      <c r="T439" s="149">
        <v>2628.45</v>
      </c>
      <c r="U439" s="55">
        <v>1.9340557362704257E-2</v>
      </c>
      <c r="V439" s="51">
        <v>63.110999999999997</v>
      </c>
      <c r="W439" s="60">
        <v>1.2206019157176282</v>
      </c>
      <c r="X439" s="60">
        <v>1160.4334417622556</v>
      </c>
      <c r="Y439" s="292">
        <v>73.2361149430577</v>
      </c>
    </row>
    <row r="440" spans="1:25" s="63" customFormat="1" x14ac:dyDescent="0.2">
      <c r="A440" s="349"/>
      <c r="B440" s="231" t="s">
        <v>38</v>
      </c>
      <c r="C440" s="138" t="s">
        <v>39</v>
      </c>
      <c r="D440" s="44">
        <v>-0.1</v>
      </c>
      <c r="E440" s="141">
        <v>1.77E-2</v>
      </c>
      <c r="F440" s="142">
        <f>E440*V440</f>
        <v>1.01244</v>
      </c>
      <c r="G440" s="155">
        <v>561.1</v>
      </c>
      <c r="H440" s="34" t="s">
        <v>68</v>
      </c>
      <c r="I440" s="12" t="s">
        <v>26</v>
      </c>
      <c r="J440" s="44">
        <v>62</v>
      </c>
      <c r="K440" s="11">
        <v>1987</v>
      </c>
      <c r="L440" s="83">
        <v>76.877399999999994</v>
      </c>
      <c r="M440" s="83">
        <v>7.6948999999999996</v>
      </c>
      <c r="N440" s="83">
        <v>6</v>
      </c>
      <c r="O440" s="83">
        <v>2.3820000000000001</v>
      </c>
      <c r="P440" s="83">
        <v>0</v>
      </c>
      <c r="Q440" s="83">
        <v>60.8005</v>
      </c>
      <c r="R440" s="83">
        <v>3141.87</v>
      </c>
      <c r="S440" s="83">
        <v>60.8005</v>
      </c>
      <c r="T440" s="83">
        <v>3141.87</v>
      </c>
      <c r="U440" s="55">
        <f>S440/T440</f>
        <v>1.9351691826841978E-2</v>
      </c>
      <c r="V440" s="51">
        <v>57.2</v>
      </c>
      <c r="W440" s="60">
        <f>U440*V440</f>
        <v>1.1069167724953612</v>
      </c>
      <c r="X440" s="60">
        <f>U440*60*1000</f>
        <v>1161.1015096105186</v>
      </c>
      <c r="Y440" s="292">
        <f>X440*V440/1000</f>
        <v>66.415006349721679</v>
      </c>
    </row>
    <row r="441" spans="1:25" s="63" customFormat="1" x14ac:dyDescent="0.2">
      <c r="A441" s="349"/>
      <c r="B441" s="231" t="s">
        <v>424</v>
      </c>
      <c r="C441" s="138" t="s">
        <v>425</v>
      </c>
      <c r="D441" s="138">
        <v>-2.1</v>
      </c>
      <c r="E441" s="139">
        <v>1.6272999999999999E-2</v>
      </c>
      <c r="F441" s="140">
        <f>E441*V441</f>
        <v>1.5396210759999998</v>
      </c>
      <c r="G441" s="168">
        <v>623.1</v>
      </c>
      <c r="H441" s="173" t="s">
        <v>438</v>
      </c>
      <c r="I441" s="12" t="s">
        <v>25</v>
      </c>
      <c r="J441" s="44">
        <v>21</v>
      </c>
      <c r="K441" s="11">
        <v>1991</v>
      </c>
      <c r="L441" s="83">
        <v>29.515999999999998</v>
      </c>
      <c r="M441" s="83">
        <v>2.1419999999999999</v>
      </c>
      <c r="N441" s="83">
        <v>4.1368999999999998</v>
      </c>
      <c r="O441" s="83"/>
      <c r="P441" s="83">
        <v>2.3237100000000002</v>
      </c>
      <c r="Q441" s="83">
        <v>20.91339</v>
      </c>
      <c r="R441" s="83">
        <v>1244.82</v>
      </c>
      <c r="S441" s="83">
        <v>23.12</v>
      </c>
      <c r="T441" s="83">
        <v>1182.94</v>
      </c>
      <c r="U441" s="55">
        <f>S441/T441</f>
        <v>1.9544524658900705E-2</v>
      </c>
      <c r="V441" s="51">
        <v>94.611999999999995</v>
      </c>
      <c r="W441" s="60">
        <f>U441*V441</f>
        <v>1.8491465670279135</v>
      </c>
      <c r="X441" s="60">
        <f>U441*60*1000</f>
        <v>1172.6714795340422</v>
      </c>
      <c r="Y441" s="292">
        <f>X441*V441/1000</f>
        <v>110.9487940216748</v>
      </c>
    </row>
    <row r="442" spans="1:25" s="63" customFormat="1" x14ac:dyDescent="0.2">
      <c r="A442" s="349"/>
      <c r="B442" s="231" t="s">
        <v>424</v>
      </c>
      <c r="C442" s="138" t="s">
        <v>425</v>
      </c>
      <c r="D442" s="138">
        <v>-2.1</v>
      </c>
      <c r="E442" s="139">
        <v>1.6272999999999999E-2</v>
      </c>
      <c r="F442" s="140">
        <f>E442*V442</f>
        <v>1.5396210759999998</v>
      </c>
      <c r="G442" s="168">
        <v>623.1</v>
      </c>
      <c r="H442" s="173" t="s">
        <v>440</v>
      </c>
      <c r="I442" s="12" t="s">
        <v>25</v>
      </c>
      <c r="J442" s="44">
        <v>21</v>
      </c>
      <c r="K442" s="11">
        <v>1992</v>
      </c>
      <c r="L442" s="83">
        <v>28.303000000000001</v>
      </c>
      <c r="M442" s="83">
        <v>1.4790000000000001</v>
      </c>
      <c r="N442" s="83">
        <v>3.2155</v>
      </c>
      <c r="O442" s="83"/>
      <c r="P442" s="83">
        <v>4.24953</v>
      </c>
      <c r="Q442" s="83">
        <v>19.358969999999999</v>
      </c>
      <c r="R442" s="83">
        <v>1241.92</v>
      </c>
      <c r="S442" s="83">
        <v>21.82</v>
      </c>
      <c r="T442" s="83">
        <v>1102.23</v>
      </c>
      <c r="U442" s="55">
        <f>S442/T442</f>
        <v>1.9796231276593815E-2</v>
      </c>
      <c r="V442" s="51">
        <v>94.611999999999995</v>
      </c>
      <c r="W442" s="60">
        <f>U442*V442</f>
        <v>1.872961033541094</v>
      </c>
      <c r="X442" s="60">
        <f>U442*60*1000</f>
        <v>1187.773876595629</v>
      </c>
      <c r="Y442" s="292">
        <f>X442*V442/1000</f>
        <v>112.37766201246565</v>
      </c>
    </row>
    <row r="443" spans="1:25" s="63" customFormat="1" x14ac:dyDescent="0.2">
      <c r="A443" s="349"/>
      <c r="B443" s="231" t="s">
        <v>424</v>
      </c>
      <c r="C443" s="138" t="s">
        <v>425</v>
      </c>
      <c r="D443" s="138">
        <v>-2.1</v>
      </c>
      <c r="E443" s="139">
        <v>1.6272999999999999E-2</v>
      </c>
      <c r="F443" s="140">
        <f>E443*V443</f>
        <v>1.5396210759999998</v>
      </c>
      <c r="G443" s="168">
        <v>623.1</v>
      </c>
      <c r="H443" s="173" t="s">
        <v>444</v>
      </c>
      <c r="I443" s="12" t="s">
        <v>25</v>
      </c>
      <c r="J443" s="44">
        <v>45</v>
      </c>
      <c r="K443" s="11">
        <v>1977</v>
      </c>
      <c r="L443" s="83">
        <v>56.835999999999999</v>
      </c>
      <c r="M443" s="83">
        <v>3.7229999999999999</v>
      </c>
      <c r="N443" s="83">
        <v>7.1939000000000002</v>
      </c>
      <c r="O443" s="83"/>
      <c r="P443" s="83"/>
      <c r="Q443" s="83">
        <v>45.9191</v>
      </c>
      <c r="R443" s="83">
        <v>2313.2800000000002</v>
      </c>
      <c r="S443" s="83">
        <v>45.9191</v>
      </c>
      <c r="T443" s="83">
        <v>2313.3000000000002</v>
      </c>
      <c r="U443" s="55">
        <f>S443/T443</f>
        <v>1.9850041066874161E-2</v>
      </c>
      <c r="V443" s="51">
        <v>94.611999999999995</v>
      </c>
      <c r="W443" s="60">
        <f>U443*V443</f>
        <v>1.8780520854190981</v>
      </c>
      <c r="X443" s="60">
        <f>U443*60*1000</f>
        <v>1191.0024640124498</v>
      </c>
      <c r="Y443" s="292">
        <f>X443*V443/1000</f>
        <v>112.68312512514589</v>
      </c>
    </row>
    <row r="444" spans="1:25" s="63" customFormat="1" x14ac:dyDescent="0.2">
      <c r="A444" s="349"/>
      <c r="B444" s="231" t="s">
        <v>386</v>
      </c>
      <c r="C444" s="138" t="s">
        <v>387</v>
      </c>
      <c r="D444" s="138">
        <v>-2.2999999999999998</v>
      </c>
      <c r="E444" s="139">
        <v>1.983E-2</v>
      </c>
      <c r="F444" s="140">
        <v>1</v>
      </c>
      <c r="G444" s="223">
        <v>550.79999999999995</v>
      </c>
      <c r="H444" s="162" t="s">
        <v>116</v>
      </c>
      <c r="I444" s="170"/>
      <c r="J444" s="163">
        <v>60</v>
      </c>
      <c r="K444" s="161">
        <v>1980</v>
      </c>
      <c r="L444" s="164">
        <v>90.322000000000003</v>
      </c>
      <c r="M444" s="164">
        <v>8.0797340000000002</v>
      </c>
      <c r="N444" s="164">
        <v>14.789418</v>
      </c>
      <c r="O444" s="164">
        <v>2.630271</v>
      </c>
      <c r="P444" s="164">
        <v>0</v>
      </c>
      <c r="Q444" s="164">
        <v>64.822581</v>
      </c>
      <c r="R444" s="164">
        <v>3250.97</v>
      </c>
      <c r="S444" s="164">
        <v>64.822581</v>
      </c>
      <c r="T444" s="164">
        <v>3250.97</v>
      </c>
      <c r="U444" s="165">
        <v>1.9939458377038238E-2</v>
      </c>
      <c r="V444" s="166">
        <v>50.5</v>
      </c>
      <c r="W444" s="166">
        <v>1.0069426480404311</v>
      </c>
      <c r="X444" s="166">
        <v>1196.3675026222943</v>
      </c>
      <c r="Y444" s="294">
        <v>60.416558882425861</v>
      </c>
    </row>
    <row r="445" spans="1:25" s="63" customFormat="1" x14ac:dyDescent="0.2">
      <c r="A445" s="349"/>
      <c r="B445" s="231" t="s">
        <v>38</v>
      </c>
      <c r="C445" s="138" t="s">
        <v>39</v>
      </c>
      <c r="D445" s="44">
        <v>-0.1</v>
      </c>
      <c r="E445" s="141">
        <v>1.77E-2</v>
      </c>
      <c r="F445" s="142">
        <f>E445*V445</f>
        <v>1.01244</v>
      </c>
      <c r="G445" s="155">
        <v>561.1</v>
      </c>
      <c r="H445" s="34" t="s">
        <v>69</v>
      </c>
      <c r="I445" s="12" t="s">
        <v>26</v>
      </c>
      <c r="J445" s="44">
        <v>60</v>
      </c>
      <c r="K445" s="11">
        <v>1984</v>
      </c>
      <c r="L445" s="83">
        <v>101.9892</v>
      </c>
      <c r="M445" s="83">
        <v>14.831899999999999</v>
      </c>
      <c r="N445" s="83">
        <v>0</v>
      </c>
      <c r="O445" s="83">
        <v>2.2189000000000001</v>
      </c>
      <c r="P445" s="83">
        <v>0</v>
      </c>
      <c r="Q445" s="83">
        <v>78.938400000000001</v>
      </c>
      <c r="R445" s="83">
        <v>3903.3</v>
      </c>
      <c r="S445" s="83">
        <v>78.196399999999997</v>
      </c>
      <c r="T445" s="83">
        <v>3903.3</v>
      </c>
      <c r="U445" s="55">
        <f>S445/T445</f>
        <v>2.0033407629441752E-2</v>
      </c>
      <c r="V445" s="51">
        <v>57.2</v>
      </c>
      <c r="W445" s="60">
        <f>U445*V445</f>
        <v>1.1459109164040682</v>
      </c>
      <c r="X445" s="60">
        <f>U445*60*1000</f>
        <v>1202.0044577665053</v>
      </c>
      <c r="Y445" s="292">
        <f>X445*V445/1000</f>
        <v>68.754654984244098</v>
      </c>
    </row>
    <row r="446" spans="1:25" s="63" customFormat="1" x14ac:dyDescent="0.2">
      <c r="A446" s="349"/>
      <c r="B446" s="231" t="s">
        <v>652</v>
      </c>
      <c r="C446" s="138" t="s">
        <v>653</v>
      </c>
      <c r="D446" s="44">
        <v>-1.7</v>
      </c>
      <c r="E446" s="141">
        <v>1.949E-2</v>
      </c>
      <c r="F446" s="142">
        <v>1.23</v>
      </c>
      <c r="G446" s="155">
        <v>610.70000000000005</v>
      </c>
      <c r="H446" s="171" t="s">
        <v>677</v>
      </c>
      <c r="I446" s="138" t="s">
        <v>25</v>
      </c>
      <c r="J446" s="172">
        <v>60</v>
      </c>
      <c r="K446" s="138">
        <v>1974</v>
      </c>
      <c r="L446" s="83">
        <v>77.52</v>
      </c>
      <c r="M446" s="83">
        <v>5.3331299999999997</v>
      </c>
      <c r="N446" s="83">
        <v>9.4029179999999997</v>
      </c>
      <c r="O446" s="83">
        <v>0.27687</v>
      </c>
      <c r="P446" s="83">
        <v>0</v>
      </c>
      <c r="Q446" s="83">
        <v>62.507083000000002</v>
      </c>
      <c r="R446" s="149">
        <v>3118.24</v>
      </c>
      <c r="S446" s="83">
        <v>62.507083000000002</v>
      </c>
      <c r="T446" s="149">
        <v>3118.24</v>
      </c>
      <c r="U446" s="55">
        <v>2.0045629265226541E-2</v>
      </c>
      <c r="V446" s="51">
        <v>63.110999999999997</v>
      </c>
      <c r="W446" s="60">
        <v>1.2650997085577123</v>
      </c>
      <c r="X446" s="60">
        <v>1202.7377559135925</v>
      </c>
      <c r="Y446" s="292">
        <v>75.905982513462732</v>
      </c>
    </row>
    <row r="447" spans="1:25" s="63" customFormat="1" x14ac:dyDescent="0.2">
      <c r="A447" s="349"/>
      <c r="B447" s="231" t="s">
        <v>463</v>
      </c>
      <c r="C447" s="138" t="s">
        <v>464</v>
      </c>
      <c r="D447" s="44">
        <v>-1.2</v>
      </c>
      <c r="E447" s="141">
        <v>2.0965000000000001E-2</v>
      </c>
      <c r="F447" s="142">
        <f>E447*V447</f>
        <v>1.1090485000000001</v>
      </c>
      <c r="G447" s="155">
        <v>595.20000000000005</v>
      </c>
      <c r="H447" s="34" t="s">
        <v>484</v>
      </c>
      <c r="I447" s="12" t="s">
        <v>478</v>
      </c>
      <c r="J447" s="44">
        <v>30</v>
      </c>
      <c r="K447" s="11">
        <v>1968</v>
      </c>
      <c r="L447" s="83">
        <v>43.442</v>
      </c>
      <c r="M447" s="83">
        <v>2.2909999999999999</v>
      </c>
      <c r="N447" s="83">
        <v>5.9690000000000003</v>
      </c>
      <c r="O447" s="83">
        <v>0.40799999999999997</v>
      </c>
      <c r="P447" s="83"/>
      <c r="Q447" s="83">
        <v>34.774000000000001</v>
      </c>
      <c r="R447" s="83">
        <v>1732.26</v>
      </c>
      <c r="S447" s="83">
        <v>34.774000000000001</v>
      </c>
      <c r="T447" s="83">
        <v>1732.26</v>
      </c>
      <c r="U447" s="55">
        <f>S447/T447</f>
        <v>2.0074353734427858E-2</v>
      </c>
      <c r="V447" s="51">
        <v>52.9</v>
      </c>
      <c r="W447" s="60">
        <f>U447*V447</f>
        <v>1.0619333125512336</v>
      </c>
      <c r="X447" s="60">
        <f>U447*60*1000</f>
        <v>1204.4612240656716</v>
      </c>
      <c r="Y447" s="292">
        <f>X447*V447/1000</f>
        <v>63.715998753074025</v>
      </c>
    </row>
    <row r="448" spans="1:25" s="63" customFormat="1" x14ac:dyDescent="0.2">
      <c r="A448" s="349"/>
      <c r="B448" s="231" t="s">
        <v>652</v>
      </c>
      <c r="C448" s="138" t="s">
        <v>653</v>
      </c>
      <c r="D448" s="44">
        <v>-1.7</v>
      </c>
      <c r="E448" s="141">
        <v>1.949E-2</v>
      </c>
      <c r="F448" s="142">
        <v>1.23</v>
      </c>
      <c r="G448" s="155">
        <v>610.70000000000005</v>
      </c>
      <c r="H448" s="171" t="s">
        <v>669</v>
      </c>
      <c r="I448" s="138" t="s">
        <v>25</v>
      </c>
      <c r="J448" s="172">
        <v>45</v>
      </c>
      <c r="K448" s="138">
        <v>1995</v>
      </c>
      <c r="L448" s="83">
        <v>69.97</v>
      </c>
      <c r="M448" s="83">
        <v>4.52508</v>
      </c>
      <c r="N448" s="83">
        <v>6.253425</v>
      </c>
      <c r="O448" s="83">
        <v>6.4921999999999994E-2</v>
      </c>
      <c r="P448" s="83">
        <v>10.64278</v>
      </c>
      <c r="Q448" s="83">
        <v>48.483792999999999</v>
      </c>
      <c r="R448" s="149">
        <v>2837.16</v>
      </c>
      <c r="S448" s="83">
        <v>59.126573</v>
      </c>
      <c r="T448" s="149">
        <v>2914.66</v>
      </c>
      <c r="U448" s="55">
        <v>2.0285924601840352E-2</v>
      </c>
      <c r="V448" s="51">
        <v>63.110999999999997</v>
      </c>
      <c r="W448" s="60">
        <v>1.2802649875467464</v>
      </c>
      <c r="X448" s="60">
        <v>1217.155476110421</v>
      </c>
      <c r="Y448" s="292">
        <v>76.815899252804783</v>
      </c>
    </row>
    <row r="449" spans="1:25" s="63" customFormat="1" x14ac:dyDescent="0.2">
      <c r="A449" s="349"/>
      <c r="B449" s="231" t="s">
        <v>463</v>
      </c>
      <c r="C449" s="138" t="s">
        <v>464</v>
      </c>
      <c r="D449" s="44">
        <v>-1.2</v>
      </c>
      <c r="E449" s="141">
        <v>2.0965000000000001E-2</v>
      </c>
      <c r="F449" s="142">
        <f>E449*V449</f>
        <v>1.1090485000000001</v>
      </c>
      <c r="G449" s="155">
        <v>595.20000000000005</v>
      </c>
      <c r="H449" s="34" t="s">
        <v>487</v>
      </c>
      <c r="I449" s="12" t="s">
        <v>478</v>
      </c>
      <c r="J449" s="44">
        <v>60</v>
      </c>
      <c r="K449" s="11">
        <v>1985</v>
      </c>
      <c r="L449" s="83">
        <v>83.795000000000002</v>
      </c>
      <c r="M449" s="83">
        <v>9.9480000000000004</v>
      </c>
      <c r="N449" s="83">
        <v>10.129</v>
      </c>
      <c r="O449" s="83">
        <v>-2.0139999999999998</v>
      </c>
      <c r="P449" s="83"/>
      <c r="Q449" s="83">
        <v>65.731999999999999</v>
      </c>
      <c r="R449" s="83">
        <v>3224.69</v>
      </c>
      <c r="S449" s="83">
        <v>65.731999999999999</v>
      </c>
      <c r="T449" s="83">
        <v>3224.69</v>
      </c>
      <c r="U449" s="55">
        <f>S449/T449</f>
        <v>2.0383974893710712E-2</v>
      </c>
      <c r="V449" s="51">
        <v>52.9</v>
      </c>
      <c r="W449" s="60">
        <f>U449*V449</f>
        <v>1.0783122718772966</v>
      </c>
      <c r="X449" s="60">
        <f>U449*60*1000</f>
        <v>1223.0384936226428</v>
      </c>
      <c r="Y449" s="292">
        <f>X449*V449/1000</f>
        <v>64.698736312637806</v>
      </c>
    </row>
    <row r="450" spans="1:25" s="63" customFormat="1" x14ac:dyDescent="0.2">
      <c r="A450" s="349"/>
      <c r="B450" s="231" t="s">
        <v>463</v>
      </c>
      <c r="C450" s="138" t="s">
        <v>464</v>
      </c>
      <c r="D450" s="44">
        <v>-1.2</v>
      </c>
      <c r="E450" s="141">
        <v>2.0965000000000001E-2</v>
      </c>
      <c r="F450" s="142">
        <f>E450*V450</f>
        <v>1.1090485000000001</v>
      </c>
      <c r="G450" s="155">
        <v>595.20000000000005</v>
      </c>
      <c r="H450" s="34" t="s">
        <v>486</v>
      </c>
      <c r="I450" s="12" t="s">
        <v>478</v>
      </c>
      <c r="J450" s="44">
        <v>20</v>
      </c>
      <c r="K450" s="11">
        <v>1988</v>
      </c>
      <c r="L450" s="83">
        <v>29.65</v>
      </c>
      <c r="M450" s="83">
        <v>1.901</v>
      </c>
      <c r="N450" s="83">
        <v>4.83</v>
      </c>
      <c r="O450" s="83">
        <v>0.40100000000000002</v>
      </c>
      <c r="P450" s="83"/>
      <c r="Q450" s="83">
        <v>22.518000000000001</v>
      </c>
      <c r="R450" s="83">
        <v>1102.3499999999999</v>
      </c>
      <c r="S450" s="83">
        <v>22.518000000000001</v>
      </c>
      <c r="T450" s="83">
        <v>1102.3499999999999</v>
      </c>
      <c r="U450" s="55">
        <f>S450/T450</f>
        <v>2.0427269016192681E-2</v>
      </c>
      <c r="V450" s="51">
        <v>52.9</v>
      </c>
      <c r="W450" s="60">
        <f>U450*V450</f>
        <v>1.0806025309565928</v>
      </c>
      <c r="X450" s="60">
        <f>U450*60*1000</f>
        <v>1225.6361409715607</v>
      </c>
      <c r="Y450" s="292">
        <f>X450*V450/1000</f>
        <v>64.836151857395564</v>
      </c>
    </row>
    <row r="451" spans="1:25" s="63" customFormat="1" x14ac:dyDescent="0.2">
      <c r="A451" s="349"/>
      <c r="B451" s="231" t="s">
        <v>38</v>
      </c>
      <c r="C451" s="138" t="s">
        <v>39</v>
      </c>
      <c r="D451" s="44">
        <v>-0.1</v>
      </c>
      <c r="E451" s="141">
        <v>1.77E-2</v>
      </c>
      <c r="F451" s="142">
        <f>E451*V451</f>
        <v>1.01244</v>
      </c>
      <c r="G451" s="155">
        <v>561.1</v>
      </c>
      <c r="H451" s="34" t="s">
        <v>70</v>
      </c>
      <c r="I451" s="12" t="s">
        <v>56</v>
      </c>
      <c r="J451" s="44">
        <v>70</v>
      </c>
      <c r="K451" s="11">
        <v>2006</v>
      </c>
      <c r="L451" s="83">
        <v>115.3798</v>
      </c>
      <c r="M451" s="83">
        <v>9.1239000000000008</v>
      </c>
      <c r="N451" s="83">
        <v>0</v>
      </c>
      <c r="O451" s="83">
        <v>0.59460000000000002</v>
      </c>
      <c r="P451" s="83">
        <v>30.77</v>
      </c>
      <c r="Q451" s="83">
        <v>74.891300000000001</v>
      </c>
      <c r="R451" s="83">
        <v>5184.91</v>
      </c>
      <c r="S451" s="83">
        <v>95.044550000000001</v>
      </c>
      <c r="T451" s="83">
        <v>4634.24</v>
      </c>
      <c r="U451" s="55">
        <f>S451/T451</f>
        <v>2.0509198919348156E-2</v>
      </c>
      <c r="V451" s="51">
        <v>57.2</v>
      </c>
      <c r="W451" s="60">
        <f>U451*V451</f>
        <v>1.1731261781867146</v>
      </c>
      <c r="X451" s="60">
        <f>U451*60*1000</f>
        <v>1230.5519351608893</v>
      </c>
      <c r="Y451" s="292">
        <f>X451*V451/1000</f>
        <v>70.387570691202868</v>
      </c>
    </row>
    <row r="452" spans="1:25" s="63" customFormat="1" x14ac:dyDescent="0.2">
      <c r="A452" s="349"/>
      <c r="B452" s="231" t="s">
        <v>463</v>
      </c>
      <c r="C452" s="138" t="s">
        <v>464</v>
      </c>
      <c r="D452" s="44">
        <v>-1.2</v>
      </c>
      <c r="E452" s="141">
        <v>2.0965000000000001E-2</v>
      </c>
      <c r="F452" s="142">
        <f>E452*V452</f>
        <v>1.1090485000000001</v>
      </c>
      <c r="G452" s="155">
        <v>595.20000000000005</v>
      </c>
      <c r="H452" s="34" t="s">
        <v>477</v>
      </c>
      <c r="I452" s="12" t="s">
        <v>478</v>
      </c>
      <c r="J452" s="44">
        <v>64</v>
      </c>
      <c r="K452" s="11">
        <v>1961</v>
      </c>
      <c r="L452" s="83">
        <v>77.076999999999998</v>
      </c>
      <c r="M452" s="83">
        <v>4.7830000000000004</v>
      </c>
      <c r="N452" s="83">
        <v>11.092000000000001</v>
      </c>
      <c r="O452" s="83">
        <v>0.48399999999999999</v>
      </c>
      <c r="P452" s="83"/>
      <c r="Q452" s="83">
        <v>60.718000000000004</v>
      </c>
      <c r="R452" s="83">
        <v>2955.74</v>
      </c>
      <c r="S452" s="83">
        <v>60.718000000000004</v>
      </c>
      <c r="T452" s="83">
        <v>2955.7</v>
      </c>
      <c r="U452" s="55">
        <f>S452/T452</f>
        <v>2.0542680244950436E-2</v>
      </c>
      <c r="V452" s="51">
        <v>52.9</v>
      </c>
      <c r="W452" s="60">
        <f>U452*V452</f>
        <v>1.0867077849578781</v>
      </c>
      <c r="X452" s="60">
        <f>U452*60*1000</f>
        <v>1232.5608146970262</v>
      </c>
      <c r="Y452" s="292">
        <f>X452*V452/1000</f>
        <v>65.202467097472677</v>
      </c>
    </row>
    <row r="453" spans="1:25" s="66" customFormat="1" x14ac:dyDescent="0.2">
      <c r="A453" s="349"/>
      <c r="B453" s="231" t="s">
        <v>652</v>
      </c>
      <c r="C453" s="138" t="s">
        <v>653</v>
      </c>
      <c r="D453" s="44">
        <v>-1.7</v>
      </c>
      <c r="E453" s="141">
        <v>1.949E-2</v>
      </c>
      <c r="F453" s="142">
        <v>1.23</v>
      </c>
      <c r="G453" s="155">
        <v>610.70000000000005</v>
      </c>
      <c r="H453" s="171" t="s">
        <v>678</v>
      </c>
      <c r="I453" s="138" t="s">
        <v>25</v>
      </c>
      <c r="J453" s="172">
        <v>60</v>
      </c>
      <c r="K453" s="138">
        <v>1981</v>
      </c>
      <c r="L453" s="83">
        <v>79.400000000000006</v>
      </c>
      <c r="M453" s="83">
        <v>5.1499730000000001</v>
      </c>
      <c r="N453" s="83">
        <v>10.269</v>
      </c>
      <c r="O453" s="83">
        <v>-0.55996999999999997</v>
      </c>
      <c r="P453" s="83">
        <v>0</v>
      </c>
      <c r="Q453" s="83">
        <v>64.541413000000006</v>
      </c>
      <c r="R453" s="149">
        <v>3122.77</v>
      </c>
      <c r="S453" s="83">
        <v>64.541413000000006</v>
      </c>
      <c r="T453" s="149">
        <v>3122.77</v>
      </c>
      <c r="U453" s="55">
        <v>2.0668000845403281E-2</v>
      </c>
      <c r="V453" s="51">
        <v>63.110999999999997</v>
      </c>
      <c r="W453" s="60">
        <v>1.3043782013542464</v>
      </c>
      <c r="X453" s="60">
        <v>1240.080050724197</v>
      </c>
      <c r="Y453" s="292">
        <v>78.262692081254784</v>
      </c>
    </row>
    <row r="454" spans="1:25" s="66" customFormat="1" x14ac:dyDescent="0.2">
      <c r="A454" s="349"/>
      <c r="B454" s="231" t="s">
        <v>386</v>
      </c>
      <c r="C454" s="138" t="s">
        <v>387</v>
      </c>
      <c r="D454" s="138">
        <v>-2.2999999999999998</v>
      </c>
      <c r="E454" s="139">
        <v>1.983E-2</v>
      </c>
      <c r="F454" s="140">
        <v>1</v>
      </c>
      <c r="G454" s="223">
        <v>550.79999999999995</v>
      </c>
      <c r="H454" s="162" t="s">
        <v>117</v>
      </c>
      <c r="I454" s="170"/>
      <c r="J454" s="163">
        <v>33</v>
      </c>
      <c r="K454" s="161">
        <v>1958</v>
      </c>
      <c r="L454" s="164">
        <v>29.605</v>
      </c>
      <c r="M454" s="164">
        <v>3.6853280000000002</v>
      </c>
      <c r="N454" s="164">
        <v>0</v>
      </c>
      <c r="O454" s="164">
        <v>0.24167</v>
      </c>
      <c r="P454" s="164">
        <v>0</v>
      </c>
      <c r="Q454" s="164">
        <v>25.678003</v>
      </c>
      <c r="R454" s="164">
        <v>1237.47</v>
      </c>
      <c r="S454" s="164">
        <v>25.678003</v>
      </c>
      <c r="T454" s="164">
        <v>1237.47</v>
      </c>
      <c r="U454" s="165">
        <v>2.0750404454249395E-2</v>
      </c>
      <c r="V454" s="166">
        <v>50.5</v>
      </c>
      <c r="W454" s="166">
        <v>1.0478954249395944</v>
      </c>
      <c r="X454" s="166">
        <v>1245.0242672549637</v>
      </c>
      <c r="Y454" s="294">
        <v>62.873725496375663</v>
      </c>
    </row>
    <row r="455" spans="1:25" s="66" customFormat="1" x14ac:dyDescent="0.2">
      <c r="A455" s="349"/>
      <c r="B455" s="231" t="s">
        <v>652</v>
      </c>
      <c r="C455" s="138" t="s">
        <v>653</v>
      </c>
      <c r="D455" s="44">
        <v>-1.7</v>
      </c>
      <c r="E455" s="141">
        <v>1.949E-2</v>
      </c>
      <c r="F455" s="142">
        <v>1.23</v>
      </c>
      <c r="G455" s="155">
        <v>610.70000000000005</v>
      </c>
      <c r="H455" s="171" t="s">
        <v>674</v>
      </c>
      <c r="I455" s="138" t="s">
        <v>25</v>
      </c>
      <c r="J455" s="172">
        <v>30</v>
      </c>
      <c r="K455" s="138">
        <v>1992</v>
      </c>
      <c r="L455" s="83">
        <v>40.409999999999997</v>
      </c>
      <c r="M455" s="83">
        <v>3.1783299999999999</v>
      </c>
      <c r="N455" s="83">
        <v>4.3412009999999999</v>
      </c>
      <c r="O455" s="83">
        <v>-1.6327999999999999E-2</v>
      </c>
      <c r="P455" s="83">
        <v>0</v>
      </c>
      <c r="Q455" s="83">
        <v>32.906799999999997</v>
      </c>
      <c r="R455" s="149">
        <v>1576.72</v>
      </c>
      <c r="S455" s="83">
        <v>32.906799999999997</v>
      </c>
      <c r="T455" s="149">
        <v>1576.72</v>
      </c>
      <c r="U455" s="55">
        <v>2.0870414531432339E-2</v>
      </c>
      <c r="V455" s="51">
        <v>63.110999999999997</v>
      </c>
      <c r="W455" s="60">
        <v>1.3171527314932263</v>
      </c>
      <c r="X455" s="60">
        <v>1252.2248718859403</v>
      </c>
      <c r="Y455" s="292">
        <v>79.029163889593576</v>
      </c>
    </row>
    <row r="456" spans="1:25" s="66" customFormat="1" x14ac:dyDescent="0.2">
      <c r="A456" s="349"/>
      <c r="B456" s="231" t="s">
        <v>463</v>
      </c>
      <c r="C456" s="138" t="s">
        <v>464</v>
      </c>
      <c r="D456" s="44">
        <v>-1.2</v>
      </c>
      <c r="E456" s="141">
        <v>2.0965000000000001E-2</v>
      </c>
      <c r="F456" s="142">
        <f>E456*V456</f>
        <v>1.1090485000000001</v>
      </c>
      <c r="G456" s="155">
        <v>595.20000000000005</v>
      </c>
      <c r="H456" s="34" t="s">
        <v>482</v>
      </c>
      <c r="I456" s="12" t="s">
        <v>478</v>
      </c>
      <c r="J456" s="44">
        <v>36</v>
      </c>
      <c r="K456" s="11">
        <v>1988</v>
      </c>
      <c r="L456" s="83">
        <v>59.156999999999996</v>
      </c>
      <c r="M456" s="83">
        <v>4.694</v>
      </c>
      <c r="N456" s="83">
        <v>7.7910000000000004</v>
      </c>
      <c r="O456" s="83">
        <v>1.4999999999999999E-2</v>
      </c>
      <c r="P456" s="83"/>
      <c r="Q456" s="83">
        <v>46.656999999999996</v>
      </c>
      <c r="R456" s="83">
        <v>2231.4499999999998</v>
      </c>
      <c r="S456" s="83">
        <v>46.656999999999996</v>
      </c>
      <c r="T456" s="83">
        <v>2231.4499999999998</v>
      </c>
      <c r="U456" s="55">
        <f>S456/T456</f>
        <v>2.0908826099621323E-2</v>
      </c>
      <c r="V456" s="51">
        <v>52.9</v>
      </c>
      <c r="W456" s="60">
        <f>U456*V456</f>
        <v>1.106076900669968</v>
      </c>
      <c r="X456" s="60">
        <f>U456*60*1000</f>
        <v>1254.5295659772794</v>
      </c>
      <c r="Y456" s="292">
        <f>X456*V456/1000</f>
        <v>66.364614040198077</v>
      </c>
    </row>
    <row r="457" spans="1:25" s="66" customFormat="1" x14ac:dyDescent="0.2">
      <c r="A457" s="349"/>
      <c r="B457" s="231" t="s">
        <v>463</v>
      </c>
      <c r="C457" s="138" t="s">
        <v>464</v>
      </c>
      <c r="D457" s="44">
        <v>-1.2</v>
      </c>
      <c r="E457" s="141">
        <v>2.0965000000000001E-2</v>
      </c>
      <c r="F457" s="142">
        <f>E457*V457</f>
        <v>1.1090485000000001</v>
      </c>
      <c r="G457" s="155">
        <v>595.20000000000005</v>
      </c>
      <c r="H457" s="34" t="s">
        <v>481</v>
      </c>
      <c r="I457" s="12" t="s">
        <v>478</v>
      </c>
      <c r="J457" s="44">
        <v>20</v>
      </c>
      <c r="K457" s="11">
        <v>1989</v>
      </c>
      <c r="L457" s="83">
        <v>29.081</v>
      </c>
      <c r="M457" s="83">
        <v>1.9</v>
      </c>
      <c r="N457" s="83">
        <v>4.4649999999999999</v>
      </c>
      <c r="O457" s="83">
        <v>-0.26300000000000001</v>
      </c>
      <c r="P457" s="83"/>
      <c r="Q457" s="83">
        <v>22.978999999999999</v>
      </c>
      <c r="R457" s="83">
        <v>1071.6500000000001</v>
      </c>
      <c r="S457" s="83">
        <v>22.978999999999999</v>
      </c>
      <c r="T457" s="83">
        <v>1071.6500000000001</v>
      </c>
      <c r="U457" s="55">
        <f>S457/T457</f>
        <v>2.144263518872766E-2</v>
      </c>
      <c r="V457" s="51">
        <v>52.9</v>
      </c>
      <c r="W457" s="60">
        <f>U457*V457</f>
        <v>1.1343154014836931</v>
      </c>
      <c r="X457" s="60">
        <f>U457*60*1000</f>
        <v>1286.5581113236594</v>
      </c>
      <c r="Y457" s="292">
        <f>X457*V457/1000</f>
        <v>68.058924089021588</v>
      </c>
    </row>
    <row r="458" spans="1:25" s="66" customFormat="1" x14ac:dyDescent="0.2">
      <c r="A458" s="349"/>
      <c r="B458" s="231" t="s">
        <v>652</v>
      </c>
      <c r="C458" s="138" t="s">
        <v>653</v>
      </c>
      <c r="D458" s="44">
        <v>-1.7</v>
      </c>
      <c r="E458" s="141">
        <v>1.949E-2</v>
      </c>
      <c r="F458" s="142">
        <v>1.23</v>
      </c>
      <c r="G458" s="155">
        <v>610.70000000000005</v>
      </c>
      <c r="H458" s="171" t="s">
        <v>670</v>
      </c>
      <c r="I458" s="138" t="s">
        <v>25</v>
      </c>
      <c r="J458" s="172">
        <v>45</v>
      </c>
      <c r="K458" s="138">
        <v>1992</v>
      </c>
      <c r="L458" s="83">
        <v>75.319999999999993</v>
      </c>
      <c r="M458" s="83">
        <v>4.52508</v>
      </c>
      <c r="N458" s="83">
        <v>9.2518700000000003</v>
      </c>
      <c r="O458" s="83">
        <v>0.26891500000000002</v>
      </c>
      <c r="P458" s="83">
        <v>0</v>
      </c>
      <c r="Q458" s="83">
        <v>61.274127999999997</v>
      </c>
      <c r="R458" s="149">
        <v>2843.99</v>
      </c>
      <c r="S458" s="83">
        <v>61.274127999999997</v>
      </c>
      <c r="T458" s="149">
        <v>2843.99</v>
      </c>
      <c r="U458" s="55">
        <v>2.1545127795808004E-2</v>
      </c>
      <c r="V458" s="51">
        <v>63.110999999999997</v>
      </c>
      <c r="W458" s="60">
        <v>1.3597345603212387</v>
      </c>
      <c r="X458" s="60">
        <v>1292.7076677484802</v>
      </c>
      <c r="Y458" s="292">
        <v>81.584073619274321</v>
      </c>
    </row>
    <row r="459" spans="1:25" s="66" customFormat="1" x14ac:dyDescent="0.2">
      <c r="A459" s="349"/>
      <c r="B459" s="231" t="s">
        <v>386</v>
      </c>
      <c r="C459" s="138" t="s">
        <v>387</v>
      </c>
      <c r="D459" s="138">
        <v>-2.2999999999999998</v>
      </c>
      <c r="E459" s="139">
        <v>1.983E-2</v>
      </c>
      <c r="F459" s="140">
        <v>1</v>
      </c>
      <c r="G459" s="223">
        <v>550.79999999999995</v>
      </c>
      <c r="H459" s="162" t="s">
        <v>118</v>
      </c>
      <c r="I459" s="170"/>
      <c r="J459" s="163">
        <v>35</v>
      </c>
      <c r="K459" s="161" t="s">
        <v>95</v>
      </c>
      <c r="L459" s="164">
        <v>63.174999999999997</v>
      </c>
      <c r="M459" s="164">
        <v>4.9634159999999996</v>
      </c>
      <c r="N459" s="164">
        <v>9.9816909999999996</v>
      </c>
      <c r="O459" s="164">
        <v>0.28958600000000001</v>
      </c>
      <c r="P459" s="164">
        <v>0</v>
      </c>
      <c r="Q459" s="164">
        <v>47.940309999999997</v>
      </c>
      <c r="R459" s="164">
        <v>2212.0500000000002</v>
      </c>
      <c r="S459" s="164">
        <v>47.940309999999997</v>
      </c>
      <c r="T459" s="164">
        <v>2212.0500000000002</v>
      </c>
      <c r="U459" s="165">
        <v>2.1672344657670484E-2</v>
      </c>
      <c r="V459" s="166">
        <v>50.5</v>
      </c>
      <c r="W459" s="166">
        <v>1.0944534052123593</v>
      </c>
      <c r="X459" s="166">
        <v>1300.340679460229</v>
      </c>
      <c r="Y459" s="294">
        <v>65.667204312741561</v>
      </c>
    </row>
    <row r="460" spans="1:25" s="66" customFormat="1" x14ac:dyDescent="0.2">
      <c r="A460" s="349"/>
      <c r="B460" s="231" t="s">
        <v>386</v>
      </c>
      <c r="C460" s="138" t="s">
        <v>387</v>
      </c>
      <c r="D460" s="138">
        <v>-2.2999999999999998</v>
      </c>
      <c r="E460" s="139">
        <v>1.983E-2</v>
      </c>
      <c r="F460" s="140">
        <v>1</v>
      </c>
      <c r="G460" s="223">
        <v>550.79999999999995</v>
      </c>
      <c r="H460" s="162" t="s">
        <v>119</v>
      </c>
      <c r="I460" s="170"/>
      <c r="J460" s="163">
        <v>60</v>
      </c>
      <c r="K460" s="161">
        <v>1985</v>
      </c>
      <c r="L460" s="164">
        <v>88.052999999999997</v>
      </c>
      <c r="M460" s="164">
        <v>8.8892640000000007</v>
      </c>
      <c r="N460" s="164">
        <v>11.169858</v>
      </c>
      <c r="O460" s="164">
        <v>-1.5265000000000001E-2</v>
      </c>
      <c r="P460" s="164">
        <v>0</v>
      </c>
      <c r="Q460" s="164">
        <v>68.009144000000006</v>
      </c>
      <c r="R460" s="164">
        <v>3133.55</v>
      </c>
      <c r="S460" s="164">
        <v>68.009144000000006</v>
      </c>
      <c r="T460" s="164">
        <v>3133.55</v>
      </c>
      <c r="U460" s="165">
        <v>2.1703545180386464E-2</v>
      </c>
      <c r="V460" s="166">
        <v>50.5</v>
      </c>
      <c r="W460" s="166">
        <v>1.0960290316095165</v>
      </c>
      <c r="X460" s="166">
        <v>1302.2127108231878</v>
      </c>
      <c r="Y460" s="294">
        <v>65.761741896570982</v>
      </c>
    </row>
    <row r="461" spans="1:25" s="66" customFormat="1" x14ac:dyDescent="0.2">
      <c r="A461" s="349"/>
      <c r="B461" s="231" t="s">
        <v>652</v>
      </c>
      <c r="C461" s="138" t="s">
        <v>653</v>
      </c>
      <c r="D461" s="44">
        <v>-1.7</v>
      </c>
      <c r="E461" s="141">
        <v>1.949E-2</v>
      </c>
      <c r="F461" s="142">
        <v>1.23</v>
      </c>
      <c r="G461" s="155">
        <v>610.70000000000005</v>
      </c>
      <c r="H461" s="171" t="s">
        <v>679</v>
      </c>
      <c r="I461" s="138" t="s">
        <v>25</v>
      </c>
      <c r="J461" s="172">
        <v>100</v>
      </c>
      <c r="K461" s="138">
        <v>1973</v>
      </c>
      <c r="L461" s="83">
        <v>103.38</v>
      </c>
      <c r="M461" s="83">
        <v>6.24892</v>
      </c>
      <c r="N461" s="83">
        <v>16.619129999999998</v>
      </c>
      <c r="O461" s="83">
        <v>-0.23092499999999999</v>
      </c>
      <c r="P461" s="83">
        <v>0</v>
      </c>
      <c r="Q461" s="83">
        <v>80.742874</v>
      </c>
      <c r="R461" s="149">
        <v>3709.89</v>
      </c>
      <c r="S461" s="83">
        <v>80.742874</v>
      </c>
      <c r="T461" s="149">
        <v>3709.89</v>
      </c>
      <c r="U461" s="55">
        <v>2.1764223197992393E-2</v>
      </c>
      <c r="V461" s="51">
        <v>63.110999999999997</v>
      </c>
      <c r="W461" s="60">
        <v>1.3735618902484978</v>
      </c>
      <c r="X461" s="60">
        <v>1305.8533918795436</v>
      </c>
      <c r="Y461" s="292">
        <v>82.413713414909864</v>
      </c>
    </row>
    <row r="462" spans="1:25" s="66" customFormat="1" x14ac:dyDescent="0.2">
      <c r="A462" s="349"/>
      <c r="B462" s="231" t="s">
        <v>386</v>
      </c>
      <c r="C462" s="138" t="s">
        <v>387</v>
      </c>
      <c r="D462" s="138">
        <v>-2.2999999999999998</v>
      </c>
      <c r="E462" s="139">
        <v>1.983E-2</v>
      </c>
      <c r="F462" s="140">
        <v>1</v>
      </c>
      <c r="G462" s="223">
        <v>550.79999999999995</v>
      </c>
      <c r="H462" s="162" t="s">
        <v>120</v>
      </c>
      <c r="I462" s="170"/>
      <c r="J462" s="163">
        <v>59</v>
      </c>
      <c r="K462" s="161">
        <v>1964</v>
      </c>
      <c r="L462" s="164">
        <v>77.67</v>
      </c>
      <c r="M462" s="164">
        <v>6.5223339999999999</v>
      </c>
      <c r="N462" s="164">
        <v>13.234830000000001</v>
      </c>
      <c r="O462" s="164">
        <v>0.15867000000000001</v>
      </c>
      <c r="P462" s="164">
        <v>0</v>
      </c>
      <c r="Q462" s="164">
        <v>57.754168</v>
      </c>
      <c r="R462" s="164">
        <v>2642.27</v>
      </c>
      <c r="S462" s="164">
        <v>57.754168</v>
      </c>
      <c r="T462" s="164">
        <v>2642.27</v>
      </c>
      <c r="U462" s="165">
        <v>2.185778440507594E-2</v>
      </c>
      <c r="V462" s="166">
        <v>50.5</v>
      </c>
      <c r="W462" s="166">
        <v>1.1038181124563349</v>
      </c>
      <c r="X462" s="166">
        <v>1311.4670643045563</v>
      </c>
      <c r="Y462" s="294">
        <v>66.229086747380094</v>
      </c>
    </row>
    <row r="463" spans="1:25" s="66" customFormat="1" x14ac:dyDescent="0.2">
      <c r="A463" s="349"/>
      <c r="B463" s="231" t="s">
        <v>463</v>
      </c>
      <c r="C463" s="138" t="s">
        <v>464</v>
      </c>
      <c r="D463" s="44">
        <v>-1.2</v>
      </c>
      <c r="E463" s="141">
        <v>2.0965000000000001E-2</v>
      </c>
      <c r="F463" s="142">
        <f>E463*V463</f>
        <v>1.1090485000000001</v>
      </c>
      <c r="G463" s="155">
        <v>595.20000000000005</v>
      </c>
      <c r="H463" s="34" t="s">
        <v>483</v>
      </c>
      <c r="I463" s="12" t="s">
        <v>478</v>
      </c>
      <c r="J463" s="44">
        <v>20</v>
      </c>
      <c r="K463" s="11">
        <v>1984</v>
      </c>
      <c r="L463" s="83">
        <v>29.878</v>
      </c>
      <c r="M463" s="83">
        <v>1.8440000000000001</v>
      </c>
      <c r="N463" s="83">
        <v>4.5279999999999996</v>
      </c>
      <c r="O463" s="83">
        <v>0.156</v>
      </c>
      <c r="P463" s="83"/>
      <c r="Q463" s="83">
        <v>23.35</v>
      </c>
      <c r="R463" s="83">
        <v>1066.95</v>
      </c>
      <c r="S463" s="83">
        <v>23.35</v>
      </c>
      <c r="T463" s="83">
        <v>1066.95</v>
      </c>
      <c r="U463" s="55">
        <f>S463/T463</f>
        <v>2.1884811846853178E-2</v>
      </c>
      <c r="V463" s="51">
        <v>52.9</v>
      </c>
      <c r="W463" s="60">
        <f>U463*V463</f>
        <v>1.157706546698533</v>
      </c>
      <c r="X463" s="60">
        <f>U463*60*1000</f>
        <v>1313.0887108111906</v>
      </c>
      <c r="Y463" s="292">
        <f>X463*V463/1000</f>
        <v>69.462392801911975</v>
      </c>
    </row>
    <row r="464" spans="1:25" s="66" customFormat="1" x14ac:dyDescent="0.2">
      <c r="A464" s="349"/>
      <c r="B464" s="231" t="s">
        <v>463</v>
      </c>
      <c r="C464" s="138" t="s">
        <v>464</v>
      </c>
      <c r="D464" s="44">
        <v>-1.2</v>
      </c>
      <c r="E464" s="141">
        <v>2.0965000000000001E-2</v>
      </c>
      <c r="F464" s="142">
        <f>E464*V464</f>
        <v>1.1090485000000001</v>
      </c>
      <c r="G464" s="155">
        <v>595.20000000000005</v>
      </c>
      <c r="H464" s="34" t="s">
        <v>485</v>
      </c>
      <c r="I464" s="12" t="s">
        <v>478</v>
      </c>
      <c r="J464" s="44">
        <v>20</v>
      </c>
      <c r="K464" s="11">
        <v>1984</v>
      </c>
      <c r="L464" s="83">
        <v>30.274999999999999</v>
      </c>
      <c r="M464" s="83">
        <v>2.0139999999999998</v>
      </c>
      <c r="N464" s="83">
        <v>4.9160000000000004</v>
      </c>
      <c r="O464" s="83"/>
      <c r="P464" s="83"/>
      <c r="Q464" s="83">
        <v>23.344999999999999</v>
      </c>
      <c r="R464" s="83">
        <v>1064.3</v>
      </c>
      <c r="S464" s="83">
        <v>23.344999999999999</v>
      </c>
      <c r="T464" s="83">
        <v>1064.3</v>
      </c>
      <c r="U464" s="55">
        <f>S464/T464</f>
        <v>2.1934604904632154E-2</v>
      </c>
      <c r="V464" s="51">
        <v>52.9</v>
      </c>
      <c r="W464" s="60">
        <f>U464*V464</f>
        <v>1.1603405994550409</v>
      </c>
      <c r="X464" s="60">
        <f>U464*60*1000</f>
        <v>1316.0762942779293</v>
      </c>
      <c r="Y464" s="292">
        <f>X464*V464/1000</f>
        <v>69.620435967302456</v>
      </c>
    </row>
    <row r="465" spans="1:25" s="66" customFormat="1" x14ac:dyDescent="0.2">
      <c r="A465" s="349"/>
      <c r="B465" s="231" t="s">
        <v>463</v>
      </c>
      <c r="C465" s="138" t="s">
        <v>464</v>
      </c>
      <c r="D465" s="44">
        <v>-1.2</v>
      </c>
      <c r="E465" s="141">
        <v>2.0965000000000001E-2</v>
      </c>
      <c r="F465" s="142">
        <f>E465*V465</f>
        <v>1.1090485000000001</v>
      </c>
      <c r="G465" s="155">
        <v>595.20000000000005</v>
      </c>
      <c r="H465" s="34" t="s">
        <v>480</v>
      </c>
      <c r="I465" s="12" t="s">
        <v>478</v>
      </c>
      <c r="J465" s="44">
        <v>20</v>
      </c>
      <c r="K465" s="11">
        <v>1990</v>
      </c>
      <c r="L465" s="83">
        <v>29.488</v>
      </c>
      <c r="M465" s="83">
        <v>1.5089999999999999</v>
      </c>
      <c r="N465" s="83">
        <v>4.4169999999999998</v>
      </c>
      <c r="O465" s="83">
        <v>9.7000000000000003E-2</v>
      </c>
      <c r="P465" s="83"/>
      <c r="Q465" s="83">
        <v>23.465</v>
      </c>
      <c r="R465" s="83">
        <v>1068.05</v>
      </c>
      <c r="S465" s="83">
        <v>23.465</v>
      </c>
      <c r="T465" s="83">
        <v>1068.05</v>
      </c>
      <c r="U465" s="55">
        <f>S465/T465</f>
        <v>2.1969945227283367E-2</v>
      </c>
      <c r="V465" s="51">
        <v>52.9</v>
      </c>
      <c r="W465" s="60">
        <f>U465*V465</f>
        <v>1.16221010252329</v>
      </c>
      <c r="X465" s="60">
        <f>U465*60*1000</f>
        <v>1318.1967136370022</v>
      </c>
      <c r="Y465" s="292">
        <f>X465*V465/1000</f>
        <v>69.73260615139742</v>
      </c>
    </row>
    <row r="466" spans="1:25" s="66" customFormat="1" x14ac:dyDescent="0.2">
      <c r="A466" s="349"/>
      <c r="B466" s="231" t="s">
        <v>652</v>
      </c>
      <c r="C466" s="138" t="s">
        <v>653</v>
      </c>
      <c r="D466" s="44">
        <v>-1.7</v>
      </c>
      <c r="E466" s="141">
        <v>1.949E-2</v>
      </c>
      <c r="F466" s="142">
        <v>1.23</v>
      </c>
      <c r="G466" s="155">
        <v>610.70000000000005</v>
      </c>
      <c r="H466" s="171" t="s">
        <v>675</v>
      </c>
      <c r="I466" s="138" t="s">
        <v>25</v>
      </c>
      <c r="J466" s="172">
        <v>30</v>
      </c>
      <c r="K466" s="138">
        <v>1992</v>
      </c>
      <c r="L466" s="83">
        <v>42.67</v>
      </c>
      <c r="M466" s="83">
        <v>4.0402500000000003</v>
      </c>
      <c r="N466" s="83">
        <v>4.0354979999999996</v>
      </c>
      <c r="O466" s="83">
        <v>-0.215249</v>
      </c>
      <c r="P466" s="83">
        <v>6.2657109999999996</v>
      </c>
      <c r="Q466" s="83">
        <v>28.543790999999999</v>
      </c>
      <c r="R466" s="149">
        <v>1519.17</v>
      </c>
      <c r="S466" s="83">
        <v>34.809501999999995</v>
      </c>
      <c r="T466" s="149">
        <v>1583.28</v>
      </c>
      <c r="U466" s="55">
        <v>2.1985689202162595E-2</v>
      </c>
      <c r="V466" s="51">
        <v>63.110999999999997</v>
      </c>
      <c r="W466" s="60">
        <v>1.3875388312376835</v>
      </c>
      <c r="X466" s="60">
        <v>1319.1413521297557</v>
      </c>
      <c r="Y466" s="292">
        <v>83.252329874261008</v>
      </c>
    </row>
    <row r="467" spans="1:25" s="66" customFormat="1" x14ac:dyDescent="0.2">
      <c r="A467" s="349"/>
      <c r="B467" s="231" t="s">
        <v>652</v>
      </c>
      <c r="C467" s="138" t="s">
        <v>653</v>
      </c>
      <c r="D467" s="44">
        <v>-1.7</v>
      </c>
      <c r="E467" s="141">
        <v>1.949E-2</v>
      </c>
      <c r="F467" s="142">
        <v>1.23</v>
      </c>
      <c r="G467" s="155">
        <v>610.70000000000005</v>
      </c>
      <c r="H467" s="171" t="s">
        <v>672</v>
      </c>
      <c r="I467" s="138" t="s">
        <v>25</v>
      </c>
      <c r="J467" s="172">
        <v>45</v>
      </c>
      <c r="K467" s="138">
        <v>1997</v>
      </c>
      <c r="L467" s="83">
        <v>78.16</v>
      </c>
      <c r="M467" s="83">
        <v>5.202</v>
      </c>
      <c r="N467" s="174">
        <v>7.3962719999999997</v>
      </c>
      <c r="O467" s="83">
        <v>0.20400199999999999</v>
      </c>
      <c r="P467" s="83">
        <v>11.764383</v>
      </c>
      <c r="Q467" s="83">
        <v>53.593333000000001</v>
      </c>
      <c r="R467" s="149">
        <v>2893.36</v>
      </c>
      <c r="S467" s="83">
        <v>65.357715999999996</v>
      </c>
      <c r="T467" s="149">
        <v>2970.16</v>
      </c>
      <c r="U467" s="55">
        <v>2.2004779540496136E-2</v>
      </c>
      <c r="V467" s="51">
        <v>63.110999999999997</v>
      </c>
      <c r="W467" s="60">
        <v>1.3887436415802517</v>
      </c>
      <c r="X467" s="60">
        <v>1320.2867724297682</v>
      </c>
      <c r="Y467" s="292">
        <v>83.324618494815113</v>
      </c>
    </row>
    <row r="468" spans="1:25" s="66" customFormat="1" x14ac:dyDescent="0.2">
      <c r="A468" s="349"/>
      <c r="B468" s="231" t="s">
        <v>652</v>
      </c>
      <c r="C468" s="138" t="s">
        <v>653</v>
      </c>
      <c r="D468" s="44">
        <v>-1.7</v>
      </c>
      <c r="E468" s="141">
        <v>1.949E-2</v>
      </c>
      <c r="F468" s="142">
        <v>1.23</v>
      </c>
      <c r="G468" s="155">
        <v>610.70000000000005</v>
      </c>
      <c r="H468" s="171" t="s">
        <v>671</v>
      </c>
      <c r="I468" s="138" t="s">
        <v>25</v>
      </c>
      <c r="J468" s="172">
        <v>45</v>
      </c>
      <c r="K468" s="138">
        <v>1993</v>
      </c>
      <c r="L468" s="83">
        <v>79.98</v>
      </c>
      <c r="M468" s="83">
        <v>5.22539</v>
      </c>
      <c r="N468" s="83">
        <v>8.0682449999999992</v>
      </c>
      <c r="O468" s="83">
        <v>1.0986050000000001</v>
      </c>
      <c r="P468" s="83">
        <v>11.805797</v>
      </c>
      <c r="Q468" s="83">
        <v>53.781959000000001</v>
      </c>
      <c r="R468" s="149">
        <v>2913.8</v>
      </c>
      <c r="S468" s="83">
        <v>65.587755999999999</v>
      </c>
      <c r="T468" s="149">
        <v>2978.2</v>
      </c>
      <c r="U468" s="55">
        <v>2.2022616345443558E-2</v>
      </c>
      <c r="V468" s="51">
        <v>63.110999999999997</v>
      </c>
      <c r="W468" s="60">
        <v>1.3898693401772884</v>
      </c>
      <c r="X468" s="60">
        <v>1321.3569807266135</v>
      </c>
      <c r="Y468" s="292">
        <v>83.392160410637302</v>
      </c>
    </row>
    <row r="469" spans="1:25" s="66" customFormat="1" x14ac:dyDescent="0.2">
      <c r="A469" s="349"/>
      <c r="B469" s="231" t="s">
        <v>386</v>
      </c>
      <c r="C469" s="138" t="s">
        <v>387</v>
      </c>
      <c r="D469" s="138">
        <v>-2.2999999999999998</v>
      </c>
      <c r="E469" s="139">
        <v>1.983E-2</v>
      </c>
      <c r="F469" s="140">
        <v>1</v>
      </c>
      <c r="G469" s="223">
        <v>550.79999999999995</v>
      </c>
      <c r="H469" s="162" t="s">
        <v>121</v>
      </c>
      <c r="I469" s="170"/>
      <c r="J469" s="163">
        <v>32</v>
      </c>
      <c r="K469" s="161">
        <v>1986</v>
      </c>
      <c r="L469" s="164">
        <v>56.244</v>
      </c>
      <c r="M469" s="164">
        <v>4.7697900000000004</v>
      </c>
      <c r="N469" s="164">
        <v>8.3802299999999992</v>
      </c>
      <c r="O469" s="164">
        <v>0</v>
      </c>
      <c r="P469" s="164">
        <v>0</v>
      </c>
      <c r="Q469" s="164">
        <v>42.610773000000002</v>
      </c>
      <c r="R469" s="164">
        <v>1927.93</v>
      </c>
      <c r="S469" s="164">
        <v>42.610773000000002</v>
      </c>
      <c r="T469" s="164">
        <v>1927.93</v>
      </c>
      <c r="U469" s="165">
        <v>2.2101825792430224E-2</v>
      </c>
      <c r="V469" s="166">
        <v>50.5</v>
      </c>
      <c r="W469" s="166">
        <v>1.1161422025177263</v>
      </c>
      <c r="X469" s="166">
        <v>1326.1095475458133</v>
      </c>
      <c r="Y469" s="294">
        <v>66.96853215106357</v>
      </c>
    </row>
    <row r="470" spans="1:25" s="66" customFormat="1" x14ac:dyDescent="0.2">
      <c r="A470" s="349"/>
      <c r="B470" s="231" t="s">
        <v>386</v>
      </c>
      <c r="C470" s="138" t="s">
        <v>387</v>
      </c>
      <c r="D470" s="138">
        <v>-2.2999999999999998</v>
      </c>
      <c r="E470" s="139">
        <v>1.983E-2</v>
      </c>
      <c r="F470" s="140">
        <v>1</v>
      </c>
      <c r="G470" s="223">
        <v>550.79999999999995</v>
      </c>
      <c r="H470" s="162" t="s">
        <v>122</v>
      </c>
      <c r="I470" s="170"/>
      <c r="J470" s="163">
        <v>88</v>
      </c>
      <c r="K470" s="161">
        <v>1986</v>
      </c>
      <c r="L470" s="164">
        <v>151.77799999999999</v>
      </c>
      <c r="M470" s="164">
        <v>13.347474999999999</v>
      </c>
      <c r="N470" s="164">
        <v>21.577490000000001</v>
      </c>
      <c r="O470" s="164">
        <v>1.0345139999999999</v>
      </c>
      <c r="P470" s="164">
        <v>0</v>
      </c>
      <c r="Q470" s="164">
        <v>115.81850900000001</v>
      </c>
      <c r="R470" s="164">
        <v>5195.53</v>
      </c>
      <c r="S470" s="164">
        <v>115.81850900000001</v>
      </c>
      <c r="T470" s="164">
        <v>5195.53</v>
      </c>
      <c r="U470" s="165">
        <v>2.2291952697799843E-2</v>
      </c>
      <c r="V470" s="166">
        <v>50.5</v>
      </c>
      <c r="W470" s="166">
        <v>1.1257436112388921</v>
      </c>
      <c r="X470" s="166">
        <v>1337.5171618679906</v>
      </c>
      <c r="Y470" s="294">
        <v>67.544616674333525</v>
      </c>
    </row>
    <row r="471" spans="1:25" s="66" customFormat="1" x14ac:dyDescent="0.2">
      <c r="A471" s="349"/>
      <c r="B471" s="231" t="s">
        <v>386</v>
      </c>
      <c r="C471" s="138" t="s">
        <v>387</v>
      </c>
      <c r="D471" s="138">
        <v>-2.2999999999999998</v>
      </c>
      <c r="E471" s="139">
        <v>1.983E-2</v>
      </c>
      <c r="F471" s="140">
        <v>1</v>
      </c>
      <c r="G471" s="223">
        <v>550.79999999999995</v>
      </c>
      <c r="H471" s="162" t="s">
        <v>123</v>
      </c>
      <c r="I471" s="170"/>
      <c r="J471" s="163">
        <v>72</v>
      </c>
      <c r="K471" s="161">
        <v>1989</v>
      </c>
      <c r="L471" s="164">
        <v>119.371</v>
      </c>
      <c r="M471" s="164">
        <v>9.9102759999999996</v>
      </c>
      <c r="N471" s="164">
        <v>15.870635999999999</v>
      </c>
      <c r="O471" s="164">
        <v>-1.6274E-2</v>
      </c>
      <c r="P471" s="164">
        <v>0</v>
      </c>
      <c r="Q471" s="164">
        <v>93.606376999999995</v>
      </c>
      <c r="R471" s="164">
        <v>4195.87</v>
      </c>
      <c r="S471" s="164">
        <v>93.606376999999995</v>
      </c>
      <c r="T471" s="164">
        <v>4195.87</v>
      </c>
      <c r="U471" s="165">
        <v>2.2309169969517643E-2</v>
      </c>
      <c r="V471" s="166">
        <v>50.5</v>
      </c>
      <c r="W471" s="166">
        <v>1.1266130834606409</v>
      </c>
      <c r="X471" s="166">
        <v>1338.5501981710586</v>
      </c>
      <c r="Y471" s="294">
        <v>67.596785007638459</v>
      </c>
    </row>
    <row r="472" spans="1:25" s="66" customFormat="1" x14ac:dyDescent="0.2">
      <c r="A472" s="349"/>
      <c r="B472" s="231" t="s">
        <v>386</v>
      </c>
      <c r="C472" s="138" t="s">
        <v>387</v>
      </c>
      <c r="D472" s="138">
        <v>-2.2999999999999998</v>
      </c>
      <c r="E472" s="139">
        <v>1.983E-2</v>
      </c>
      <c r="F472" s="140">
        <v>1</v>
      </c>
      <c r="G472" s="223">
        <v>550.79999999999995</v>
      </c>
      <c r="H472" s="162" t="s">
        <v>124</v>
      </c>
      <c r="I472" s="170"/>
      <c r="J472" s="163">
        <v>20</v>
      </c>
      <c r="K472" s="161">
        <v>1991</v>
      </c>
      <c r="L472" s="164">
        <v>30.367999999999999</v>
      </c>
      <c r="M472" s="164">
        <v>3.108806</v>
      </c>
      <c r="N472" s="164">
        <v>3.523584</v>
      </c>
      <c r="O472" s="164">
        <v>-0.20180500000000001</v>
      </c>
      <c r="P472" s="164">
        <v>0</v>
      </c>
      <c r="Q472" s="164">
        <v>23.937415999999999</v>
      </c>
      <c r="R472" s="164">
        <v>1071.33</v>
      </c>
      <c r="S472" s="164">
        <v>23.937415999999999</v>
      </c>
      <c r="T472" s="164">
        <v>1071.33</v>
      </c>
      <c r="U472" s="165">
        <v>2.2343643881903803E-2</v>
      </c>
      <c r="V472" s="166">
        <v>50.5</v>
      </c>
      <c r="W472" s="166">
        <v>1.128354016036142</v>
      </c>
      <c r="X472" s="166">
        <v>1340.6186329142283</v>
      </c>
      <c r="Y472" s="294">
        <v>67.701240962168541</v>
      </c>
    </row>
    <row r="473" spans="1:25" s="66" customFormat="1" x14ac:dyDescent="0.2">
      <c r="A473" s="349"/>
      <c r="B473" s="231" t="s">
        <v>224</v>
      </c>
      <c r="C473" s="138" t="s">
        <v>228</v>
      </c>
      <c r="D473" s="83">
        <v>-1.5</v>
      </c>
      <c r="E473" s="141">
        <v>1.6490000000000001E-2</v>
      </c>
      <c r="F473" s="142">
        <f>E473*V473</f>
        <v>0.94487699999999997</v>
      </c>
      <c r="G473" s="155">
        <v>604.5</v>
      </c>
      <c r="H473" s="151" t="s">
        <v>249</v>
      </c>
      <c r="I473" s="152"/>
      <c r="J473" s="159">
        <v>18</v>
      </c>
      <c r="K473" s="153" t="s">
        <v>95</v>
      </c>
      <c r="L473" s="154">
        <v>26.11</v>
      </c>
      <c r="M473" s="154">
        <v>1.6</v>
      </c>
      <c r="N473" s="154">
        <v>3.37</v>
      </c>
      <c r="O473" s="154">
        <v>-0.32</v>
      </c>
      <c r="P473" s="154">
        <v>3.8628</v>
      </c>
      <c r="Q473" s="154">
        <v>17.597200000000001</v>
      </c>
      <c r="R473" s="160">
        <v>946.37</v>
      </c>
      <c r="S473" s="154">
        <v>21.46</v>
      </c>
      <c r="T473" s="160">
        <v>946.37</v>
      </c>
      <c r="U473" s="156">
        <f>S473/T473</f>
        <v>2.2676120333484789E-2</v>
      </c>
      <c r="V473" s="142">
        <v>57.3</v>
      </c>
      <c r="W473" s="60">
        <f>U473*V473</f>
        <v>1.2993416951086785</v>
      </c>
      <c r="X473" s="157">
        <f>U473*60*1000</f>
        <v>1360.5672200090876</v>
      </c>
      <c r="Y473" s="293">
        <f>X473*V473/1000</f>
        <v>77.960501706520716</v>
      </c>
    </row>
    <row r="474" spans="1:25" s="66" customFormat="1" x14ac:dyDescent="0.2">
      <c r="A474" s="349"/>
      <c r="B474" s="231" t="s">
        <v>386</v>
      </c>
      <c r="C474" s="138" t="s">
        <v>387</v>
      </c>
      <c r="D474" s="138">
        <v>-2.2999999999999998</v>
      </c>
      <c r="E474" s="139">
        <v>1.983E-2</v>
      </c>
      <c r="F474" s="140">
        <v>1</v>
      </c>
      <c r="G474" s="223">
        <v>550.79999999999995</v>
      </c>
      <c r="H474" s="162" t="s">
        <v>125</v>
      </c>
      <c r="I474" s="170"/>
      <c r="J474" s="163">
        <v>71</v>
      </c>
      <c r="K474" s="161">
        <v>1985</v>
      </c>
      <c r="L474" s="164">
        <v>128.35300000000001</v>
      </c>
      <c r="M474" s="164">
        <v>10.265333</v>
      </c>
      <c r="N474" s="164">
        <v>19.624860000000002</v>
      </c>
      <c r="O474" s="164">
        <v>-1.4328E-2</v>
      </c>
      <c r="P474" s="164">
        <v>0</v>
      </c>
      <c r="Q474" s="164">
        <v>98.477138999999994</v>
      </c>
      <c r="R474" s="164">
        <v>4324.5</v>
      </c>
      <c r="S474" s="164">
        <v>98.477138999999994</v>
      </c>
      <c r="T474" s="164">
        <v>4324.5</v>
      </c>
      <c r="U474" s="165">
        <v>2.2771913284772804E-2</v>
      </c>
      <c r="V474" s="166">
        <v>50.5</v>
      </c>
      <c r="W474" s="166">
        <v>1.1499816208810265</v>
      </c>
      <c r="X474" s="166">
        <v>1366.3147970863683</v>
      </c>
      <c r="Y474" s="294">
        <v>68.998897252861596</v>
      </c>
    </row>
    <row r="475" spans="1:25" s="66" customFormat="1" x14ac:dyDescent="0.2">
      <c r="A475" s="349"/>
      <c r="B475" s="231" t="s">
        <v>386</v>
      </c>
      <c r="C475" s="138" t="s">
        <v>387</v>
      </c>
      <c r="D475" s="138">
        <v>-2.2999999999999998</v>
      </c>
      <c r="E475" s="139">
        <v>1.983E-2</v>
      </c>
      <c r="F475" s="140">
        <v>1</v>
      </c>
      <c r="G475" s="223">
        <v>550.79999999999995</v>
      </c>
      <c r="H475" s="162" t="s">
        <v>126</v>
      </c>
      <c r="I475" s="170"/>
      <c r="J475" s="163">
        <v>36</v>
      </c>
      <c r="K475" s="161">
        <v>1986</v>
      </c>
      <c r="L475" s="164">
        <v>59.033000000000001</v>
      </c>
      <c r="M475" s="164">
        <v>4.2420730000000004</v>
      </c>
      <c r="N475" s="164">
        <v>8.8539729999999999</v>
      </c>
      <c r="O475" s="164">
        <v>0.50092599999999998</v>
      </c>
      <c r="P475" s="164">
        <v>0</v>
      </c>
      <c r="Q475" s="164">
        <v>45.436025999999998</v>
      </c>
      <c r="R475" s="164">
        <v>1988.92</v>
      </c>
      <c r="S475" s="164">
        <v>45.436025999999998</v>
      </c>
      <c r="T475" s="164">
        <v>1988.92</v>
      </c>
      <c r="U475" s="165">
        <v>2.2844571928483798E-2</v>
      </c>
      <c r="V475" s="166">
        <v>50.5</v>
      </c>
      <c r="W475" s="166">
        <v>1.1536508823884317</v>
      </c>
      <c r="X475" s="166">
        <v>1370.674315709028</v>
      </c>
      <c r="Y475" s="294">
        <v>69.219052943305911</v>
      </c>
    </row>
    <row r="476" spans="1:25" s="66" customFormat="1" x14ac:dyDescent="0.2">
      <c r="A476" s="349"/>
      <c r="B476" s="231" t="s">
        <v>386</v>
      </c>
      <c r="C476" s="138" t="s">
        <v>387</v>
      </c>
      <c r="D476" s="138">
        <v>-2.2999999999999998</v>
      </c>
      <c r="E476" s="139">
        <v>1.983E-2</v>
      </c>
      <c r="F476" s="140">
        <v>1</v>
      </c>
      <c r="G476" s="223">
        <v>550.79999999999995</v>
      </c>
      <c r="H476" s="162" t="s">
        <v>127</v>
      </c>
      <c r="I476" s="170"/>
      <c r="J476" s="163">
        <v>22</v>
      </c>
      <c r="K476" s="161">
        <v>1981</v>
      </c>
      <c r="L476" s="164">
        <v>36.569000000000003</v>
      </c>
      <c r="M476" s="164">
        <v>4.2482839999999999</v>
      </c>
      <c r="N476" s="164">
        <v>4.5521630000000002</v>
      </c>
      <c r="O476" s="164">
        <v>-0.32128400000000001</v>
      </c>
      <c r="P476" s="164">
        <v>0</v>
      </c>
      <c r="Q476" s="164">
        <v>28.089835000000001</v>
      </c>
      <c r="R476" s="164">
        <v>1167.51</v>
      </c>
      <c r="S476" s="164">
        <v>28.089835000000001</v>
      </c>
      <c r="T476" s="164">
        <v>1167.51</v>
      </c>
      <c r="U476" s="165">
        <v>2.4059609767796423E-2</v>
      </c>
      <c r="V476" s="166">
        <v>50.5</v>
      </c>
      <c r="W476" s="166">
        <v>1.2150102932737195</v>
      </c>
      <c r="X476" s="166">
        <v>1443.5765860677855</v>
      </c>
      <c r="Y476" s="294">
        <v>72.90061759642316</v>
      </c>
    </row>
    <row r="477" spans="1:25" s="66" customFormat="1" ht="13.5" thickBot="1" x14ac:dyDescent="0.25">
      <c r="A477" s="350"/>
      <c r="B477" s="295" t="s">
        <v>386</v>
      </c>
      <c r="C477" s="296" t="s">
        <v>387</v>
      </c>
      <c r="D477" s="296">
        <v>-2.2999999999999998</v>
      </c>
      <c r="E477" s="297">
        <v>1.983E-2</v>
      </c>
      <c r="F477" s="298">
        <v>1</v>
      </c>
      <c r="G477" s="299">
        <v>550.79999999999995</v>
      </c>
      <c r="H477" s="301" t="s">
        <v>128</v>
      </c>
      <c r="I477" s="302"/>
      <c r="J477" s="303">
        <v>31</v>
      </c>
      <c r="K477" s="300">
        <v>1986</v>
      </c>
      <c r="L477" s="304">
        <v>56.234000000000002</v>
      </c>
      <c r="M477" s="304">
        <v>4.3530189999999997</v>
      </c>
      <c r="N477" s="304">
        <v>6.0920579999999998</v>
      </c>
      <c r="O477" s="304">
        <v>0.64498299999999997</v>
      </c>
      <c r="P477" s="304">
        <v>0</v>
      </c>
      <c r="Q477" s="304">
        <v>45.143943</v>
      </c>
      <c r="R477" s="304">
        <v>1870.28</v>
      </c>
      <c r="S477" s="304">
        <v>45.143943</v>
      </c>
      <c r="T477" s="304">
        <v>1870.28</v>
      </c>
      <c r="U477" s="305">
        <v>2.4137531813418312E-2</v>
      </c>
      <c r="V477" s="306">
        <v>50.5</v>
      </c>
      <c r="W477" s="306">
        <v>1.2189453565776247</v>
      </c>
      <c r="X477" s="306">
        <v>1448.2519088050988</v>
      </c>
      <c r="Y477" s="307">
        <v>73.136721394657485</v>
      </c>
    </row>
    <row r="478" spans="1:25" s="63" customFormat="1" x14ac:dyDescent="0.2">
      <c r="A478" s="351" t="s">
        <v>1057</v>
      </c>
      <c r="B478" s="258" t="s">
        <v>695</v>
      </c>
      <c r="C478" s="259" t="s">
        <v>696</v>
      </c>
      <c r="D478" s="259">
        <v>-1.9</v>
      </c>
      <c r="E478" s="260">
        <v>2.1177000000000001E-2</v>
      </c>
      <c r="F478" s="261">
        <v>1.15647597</v>
      </c>
      <c r="G478" s="262">
        <v>616.9</v>
      </c>
      <c r="H478" s="263" t="s">
        <v>707</v>
      </c>
      <c r="I478" s="72" t="s">
        <v>708</v>
      </c>
      <c r="J478" s="264">
        <v>40</v>
      </c>
      <c r="K478" s="265">
        <v>1975</v>
      </c>
      <c r="L478" s="266">
        <v>38.5</v>
      </c>
      <c r="M478" s="266">
        <v>2.2999999999999998</v>
      </c>
      <c r="N478" s="266">
        <v>8.1999999999999993</v>
      </c>
      <c r="O478" s="266">
        <v>0</v>
      </c>
      <c r="P478" s="266"/>
      <c r="Q478" s="266">
        <v>28.1</v>
      </c>
      <c r="R478" s="267">
        <v>2260.9299999999998</v>
      </c>
      <c r="S478" s="266">
        <v>28.1</v>
      </c>
      <c r="T478" s="267">
        <v>2260.9</v>
      </c>
      <c r="U478" s="93">
        <f>S478/T478</f>
        <v>1.242867884470786E-2</v>
      </c>
      <c r="V478" s="97">
        <v>54.61</v>
      </c>
      <c r="W478" s="100">
        <f>U478*V478</f>
        <v>0.67873015170949624</v>
      </c>
      <c r="X478" s="100">
        <f>U478*60*1000</f>
        <v>745.72073068247153</v>
      </c>
      <c r="Y478" s="101">
        <f>X478*V478/1000</f>
        <v>40.723809102569774</v>
      </c>
    </row>
    <row r="479" spans="1:25" s="63" customFormat="1" x14ac:dyDescent="0.2">
      <c r="A479" s="352"/>
      <c r="B479" s="257" t="s">
        <v>789</v>
      </c>
      <c r="C479" s="175" t="s">
        <v>790</v>
      </c>
      <c r="D479" s="24">
        <v>-2.2999999999999998</v>
      </c>
      <c r="E479" s="178">
        <v>1.9800000000000002E-2</v>
      </c>
      <c r="F479" s="52">
        <v>1.4019999999999999</v>
      </c>
      <c r="G479" s="88">
        <v>529.29999999999995</v>
      </c>
      <c r="H479" s="179" t="s">
        <v>774</v>
      </c>
      <c r="I479" s="79" t="s">
        <v>25</v>
      </c>
      <c r="J479" s="24">
        <v>32</v>
      </c>
      <c r="K479" s="80">
        <v>1980</v>
      </c>
      <c r="L479" s="84">
        <v>36.485999999999997</v>
      </c>
      <c r="M479" s="84">
        <v>3.12</v>
      </c>
      <c r="N479" s="84">
        <v>5.14</v>
      </c>
      <c r="O479" s="84">
        <v>-0.31</v>
      </c>
      <c r="P479" s="84"/>
      <c r="Q479" s="84">
        <v>28.54</v>
      </c>
      <c r="R479" s="84">
        <v>1796.48</v>
      </c>
      <c r="S479" s="84">
        <v>28.54</v>
      </c>
      <c r="T479" s="84">
        <v>1796.48</v>
      </c>
      <c r="U479" s="56">
        <v>1.5886622728892054E-2</v>
      </c>
      <c r="V479" s="15">
        <v>70.739999999999995</v>
      </c>
      <c r="W479" s="28">
        <v>1.1238196918418237</v>
      </c>
      <c r="X479" s="28">
        <v>953.19736373352328</v>
      </c>
      <c r="Y479" s="99">
        <v>67.429181510509423</v>
      </c>
    </row>
    <row r="480" spans="1:25" s="63" customFormat="1" x14ac:dyDescent="0.2">
      <c r="A480" s="352"/>
      <c r="B480" s="257" t="s">
        <v>1025</v>
      </c>
      <c r="C480" s="175" t="s">
        <v>1026</v>
      </c>
      <c r="D480" s="175">
        <v>-1.6</v>
      </c>
      <c r="E480" s="178">
        <v>1.9269999999999999E-2</v>
      </c>
      <c r="F480" s="52">
        <v>1.237134</v>
      </c>
      <c r="G480" s="185">
        <v>607.6</v>
      </c>
      <c r="H480" s="79" t="s">
        <v>1039</v>
      </c>
      <c r="I480" s="79" t="s">
        <v>25</v>
      </c>
      <c r="J480" s="80">
        <v>30</v>
      </c>
      <c r="K480" s="80" t="s">
        <v>794</v>
      </c>
      <c r="L480" s="92">
        <v>36.051000000000002</v>
      </c>
      <c r="M480" s="92">
        <v>3.2210000000000001</v>
      </c>
      <c r="N480" s="92">
        <v>4.0030000000000001</v>
      </c>
      <c r="O480" s="92">
        <v>-0.111</v>
      </c>
      <c r="P480" s="92"/>
      <c r="Q480" s="92">
        <v>28.937999999999999</v>
      </c>
      <c r="R480" s="92">
        <v>1764.38</v>
      </c>
      <c r="S480" s="92">
        <v>28.937999999999999</v>
      </c>
      <c r="T480" s="92">
        <v>1764.38</v>
      </c>
      <c r="U480" s="56">
        <v>1.6401228760244389E-2</v>
      </c>
      <c r="V480" s="15">
        <v>64.2</v>
      </c>
      <c r="W480" s="28">
        <v>1.0529588864076898</v>
      </c>
      <c r="X480" s="28">
        <v>984.07372561466332</v>
      </c>
      <c r="Y480" s="99">
        <v>63.177533184461389</v>
      </c>
    </row>
    <row r="481" spans="1:25" s="63" customFormat="1" x14ac:dyDescent="0.2">
      <c r="A481" s="352"/>
      <c r="B481" s="257" t="s">
        <v>1025</v>
      </c>
      <c r="C481" s="175" t="s">
        <v>1026</v>
      </c>
      <c r="D481" s="175">
        <v>-1.6</v>
      </c>
      <c r="E481" s="178">
        <v>1.9269999999999999E-2</v>
      </c>
      <c r="F481" s="52">
        <v>1.237134</v>
      </c>
      <c r="G481" s="185">
        <v>607.6</v>
      </c>
      <c r="H481" s="79" t="s">
        <v>1037</v>
      </c>
      <c r="I481" s="79" t="s">
        <v>25</v>
      </c>
      <c r="J481" s="80">
        <v>60</v>
      </c>
      <c r="K481" s="80" t="s">
        <v>794</v>
      </c>
      <c r="L481" s="92">
        <v>65.179000000000002</v>
      </c>
      <c r="M481" s="92">
        <v>9.1959999999999997</v>
      </c>
      <c r="N481" s="92">
        <v>6.8369999999999997</v>
      </c>
      <c r="O481" s="92">
        <v>-3.0249999999999999</v>
      </c>
      <c r="P481" s="92"/>
      <c r="Q481" s="92">
        <v>52.170999999999999</v>
      </c>
      <c r="R481" s="92">
        <v>3137.9</v>
      </c>
      <c r="S481" s="92">
        <v>52.170999999999999</v>
      </c>
      <c r="T481" s="92">
        <v>3137.9</v>
      </c>
      <c r="U481" s="56">
        <v>1.6626087510755599E-2</v>
      </c>
      <c r="V481" s="15">
        <v>64.2</v>
      </c>
      <c r="W481" s="28">
        <v>1.0673948181905095</v>
      </c>
      <c r="X481" s="28">
        <v>997.56525064533594</v>
      </c>
      <c r="Y481" s="99">
        <v>64.043689091430565</v>
      </c>
    </row>
    <row r="482" spans="1:25" s="63" customFormat="1" x14ac:dyDescent="0.2">
      <c r="A482" s="352"/>
      <c r="B482" s="257" t="s">
        <v>789</v>
      </c>
      <c r="C482" s="175" t="s">
        <v>790</v>
      </c>
      <c r="D482" s="24">
        <v>-2.2999999999999998</v>
      </c>
      <c r="E482" s="178">
        <v>1.9800000000000002E-2</v>
      </c>
      <c r="F482" s="52">
        <v>1.4019999999999999</v>
      </c>
      <c r="G482" s="88">
        <v>529.29999999999995</v>
      </c>
      <c r="H482" s="179" t="s">
        <v>776</v>
      </c>
      <c r="I482" s="79" t="s">
        <v>25</v>
      </c>
      <c r="J482" s="24">
        <v>20</v>
      </c>
      <c r="K482" s="80">
        <v>1975</v>
      </c>
      <c r="L482" s="84">
        <v>22.95</v>
      </c>
      <c r="M482" s="84">
        <v>1.64</v>
      </c>
      <c r="N482" s="84">
        <v>3.43</v>
      </c>
      <c r="O482" s="84">
        <v>0.45</v>
      </c>
      <c r="P482" s="84"/>
      <c r="Q482" s="84">
        <v>17.43</v>
      </c>
      <c r="R482" s="84">
        <v>1032.8900000000001</v>
      </c>
      <c r="S482" s="84">
        <v>17.43</v>
      </c>
      <c r="T482" s="84">
        <v>1032.8900000000001</v>
      </c>
      <c r="U482" s="56">
        <v>1.6874981847050507E-2</v>
      </c>
      <c r="V482" s="15">
        <v>70.739999999999995</v>
      </c>
      <c r="W482" s="28">
        <v>1.1937362158603528</v>
      </c>
      <c r="X482" s="28">
        <v>1012.4989108230304</v>
      </c>
      <c r="Y482" s="99">
        <v>71.624172951621162</v>
      </c>
    </row>
    <row r="483" spans="1:25" s="63" customFormat="1" x14ac:dyDescent="0.2">
      <c r="A483" s="352"/>
      <c r="B483" s="257" t="s">
        <v>1025</v>
      </c>
      <c r="C483" s="175" t="s">
        <v>1026</v>
      </c>
      <c r="D483" s="175">
        <v>-1.6</v>
      </c>
      <c r="E483" s="178">
        <v>1.9269999999999999E-2</v>
      </c>
      <c r="F483" s="52">
        <v>1.237134</v>
      </c>
      <c r="G483" s="185">
        <v>607.6</v>
      </c>
      <c r="H483" s="79" t="s">
        <v>1034</v>
      </c>
      <c r="I483" s="79" t="s">
        <v>25</v>
      </c>
      <c r="J483" s="80">
        <v>45</v>
      </c>
      <c r="K483" s="80" t="s">
        <v>794</v>
      </c>
      <c r="L483" s="92">
        <v>52.094999999999999</v>
      </c>
      <c r="M483" s="92">
        <v>3.6720000000000002</v>
      </c>
      <c r="N483" s="92">
        <v>9.1869999999999994</v>
      </c>
      <c r="O483" s="92">
        <v>0</v>
      </c>
      <c r="P483" s="92"/>
      <c r="Q483" s="92">
        <v>39.235999999999997</v>
      </c>
      <c r="R483" s="92">
        <v>2268.04</v>
      </c>
      <c r="S483" s="92">
        <v>39.235999999999997</v>
      </c>
      <c r="T483" s="92">
        <v>2268.04</v>
      </c>
      <c r="U483" s="56">
        <v>1.7299518527010106E-2</v>
      </c>
      <c r="V483" s="15">
        <v>64.2</v>
      </c>
      <c r="W483" s="28">
        <v>1.1106290894340489</v>
      </c>
      <c r="X483" s="28">
        <v>1037.9711116206063</v>
      </c>
      <c r="Y483" s="99">
        <v>66.637745366042935</v>
      </c>
    </row>
    <row r="484" spans="1:25" s="63" customFormat="1" x14ac:dyDescent="0.2">
      <c r="A484" s="352"/>
      <c r="B484" s="257" t="s">
        <v>1025</v>
      </c>
      <c r="C484" s="175" t="s">
        <v>1026</v>
      </c>
      <c r="D484" s="175">
        <v>-1.6</v>
      </c>
      <c r="E484" s="178">
        <v>1.9269999999999999E-2</v>
      </c>
      <c r="F484" s="52">
        <v>1.237134</v>
      </c>
      <c r="G484" s="185">
        <v>607.6</v>
      </c>
      <c r="H484" s="79" t="s">
        <v>1033</v>
      </c>
      <c r="I484" s="79" t="s">
        <v>25</v>
      </c>
      <c r="J484" s="80">
        <v>55</v>
      </c>
      <c r="K484" s="80" t="s">
        <v>794</v>
      </c>
      <c r="L484" s="92">
        <v>66.28</v>
      </c>
      <c r="M484" s="92">
        <v>6.0629999999999997</v>
      </c>
      <c r="N484" s="92">
        <v>11.223000000000001</v>
      </c>
      <c r="O484" s="92">
        <v>0.311</v>
      </c>
      <c r="P484" s="92"/>
      <c r="Q484" s="92">
        <v>48.683</v>
      </c>
      <c r="R484" s="92">
        <v>2808.4</v>
      </c>
      <c r="S484" s="92">
        <v>48.683</v>
      </c>
      <c r="T484" s="92">
        <v>2808.4</v>
      </c>
      <c r="U484" s="56">
        <v>1.733478137017519E-2</v>
      </c>
      <c r="V484" s="15">
        <v>64.2</v>
      </c>
      <c r="W484" s="28">
        <v>1.1128929639652472</v>
      </c>
      <c r="X484" s="28">
        <v>1040.0868822105115</v>
      </c>
      <c r="Y484" s="99">
        <v>66.773577837914843</v>
      </c>
    </row>
    <row r="485" spans="1:25" s="63" customFormat="1" x14ac:dyDescent="0.2">
      <c r="A485" s="352"/>
      <c r="B485" s="257" t="s">
        <v>609</v>
      </c>
      <c r="C485" s="175" t="s">
        <v>610</v>
      </c>
      <c r="D485" s="24">
        <v>-1.6</v>
      </c>
      <c r="E485" s="178">
        <v>1.7600000000000001E-2</v>
      </c>
      <c r="F485" s="52">
        <v>1.3569599999999999</v>
      </c>
      <c r="G485" s="88">
        <v>607.6</v>
      </c>
      <c r="H485" s="35" t="s">
        <v>632</v>
      </c>
      <c r="I485" s="79" t="s">
        <v>25</v>
      </c>
      <c r="J485" s="24">
        <v>6</v>
      </c>
      <c r="K485" s="80" t="s">
        <v>95</v>
      </c>
      <c r="L485" s="84">
        <v>4.8040000000000003</v>
      </c>
      <c r="M485" s="84">
        <v>-0.96899999999999997</v>
      </c>
      <c r="N485" s="84">
        <v>6.8000000000000005E-2</v>
      </c>
      <c r="O485" s="84">
        <v>0</v>
      </c>
      <c r="P485" s="84">
        <v>0</v>
      </c>
      <c r="Q485" s="84">
        <v>5.7050000000000001</v>
      </c>
      <c r="R485" s="84">
        <v>325.38</v>
      </c>
      <c r="S485" s="84">
        <v>5.7050000000000001</v>
      </c>
      <c r="T485" s="84">
        <v>325.38</v>
      </c>
      <c r="U485" s="56">
        <v>1.7533345626651917E-2</v>
      </c>
      <c r="V485" s="15">
        <v>77.099999999999994</v>
      </c>
      <c r="W485" s="28">
        <v>1.3518209478148626</v>
      </c>
      <c r="X485" s="28">
        <v>1052.0007375991149</v>
      </c>
      <c r="Y485" s="99">
        <v>81.109256868891748</v>
      </c>
    </row>
    <row r="486" spans="1:25" s="63" customFormat="1" x14ac:dyDescent="0.2">
      <c r="A486" s="352"/>
      <c r="B486" s="257" t="s">
        <v>789</v>
      </c>
      <c r="C486" s="175" t="s">
        <v>790</v>
      </c>
      <c r="D486" s="24">
        <v>-2.2999999999999998</v>
      </c>
      <c r="E486" s="178">
        <v>1.9800000000000002E-2</v>
      </c>
      <c r="F486" s="52">
        <v>1.4019999999999999</v>
      </c>
      <c r="G486" s="88">
        <v>529.29999999999995</v>
      </c>
      <c r="H486" s="179" t="s">
        <v>769</v>
      </c>
      <c r="I486" s="79" t="s">
        <v>25</v>
      </c>
      <c r="J486" s="24">
        <v>20</v>
      </c>
      <c r="K486" s="80">
        <v>1986</v>
      </c>
      <c r="L486" s="84">
        <v>24.795999999999999</v>
      </c>
      <c r="M486" s="84">
        <v>1.64</v>
      </c>
      <c r="N486" s="84">
        <v>3.9</v>
      </c>
      <c r="O486" s="84">
        <v>0.55000000000000004</v>
      </c>
      <c r="P486" s="84"/>
      <c r="Q486" s="84">
        <v>18.7</v>
      </c>
      <c r="R486" s="84">
        <v>1053.6300000000001</v>
      </c>
      <c r="S486" s="84">
        <v>18.7</v>
      </c>
      <c r="T486" s="84">
        <v>1053.6300000000001</v>
      </c>
      <c r="U486" s="56">
        <v>1.774816586467735E-2</v>
      </c>
      <c r="V486" s="15">
        <v>70.739999999999995</v>
      </c>
      <c r="W486" s="28">
        <v>1.2555052532672757</v>
      </c>
      <c r="X486" s="28">
        <v>1064.8899518806409</v>
      </c>
      <c r="Y486" s="99">
        <v>75.330315196036537</v>
      </c>
    </row>
    <row r="487" spans="1:25" s="63" customFormat="1" x14ac:dyDescent="0.2">
      <c r="A487" s="352"/>
      <c r="B487" s="257" t="s">
        <v>789</v>
      </c>
      <c r="C487" s="175" t="s">
        <v>790</v>
      </c>
      <c r="D487" s="24">
        <v>-2.2999999999999998</v>
      </c>
      <c r="E487" s="178">
        <v>1.9800000000000002E-2</v>
      </c>
      <c r="F487" s="52">
        <v>1.4019999999999999</v>
      </c>
      <c r="G487" s="88">
        <v>529.29999999999995</v>
      </c>
      <c r="H487" s="179" t="s">
        <v>777</v>
      </c>
      <c r="I487" s="79" t="s">
        <v>25</v>
      </c>
      <c r="J487" s="24">
        <v>30</v>
      </c>
      <c r="K487" s="80">
        <v>1990</v>
      </c>
      <c r="L487" s="84">
        <v>37.192</v>
      </c>
      <c r="M487" s="84">
        <v>3.06</v>
      </c>
      <c r="N487" s="84">
        <v>6.24</v>
      </c>
      <c r="O487" s="84">
        <v>0</v>
      </c>
      <c r="P487" s="84"/>
      <c r="Q487" s="84">
        <v>27.89</v>
      </c>
      <c r="R487" s="84">
        <v>1563.68</v>
      </c>
      <c r="S487" s="84">
        <v>27.89</v>
      </c>
      <c r="T487" s="84">
        <v>1563.68</v>
      </c>
      <c r="U487" s="56">
        <v>1.7836130154507315E-2</v>
      </c>
      <c r="V487" s="15">
        <v>70.739999999999995</v>
      </c>
      <c r="W487" s="28">
        <v>1.2617278471298474</v>
      </c>
      <c r="X487" s="28">
        <v>1070.167809270439</v>
      </c>
      <c r="Y487" s="99">
        <v>75.703670827790845</v>
      </c>
    </row>
    <row r="488" spans="1:25" s="63" customFormat="1" x14ac:dyDescent="0.2">
      <c r="A488" s="352"/>
      <c r="B488" s="257" t="s">
        <v>695</v>
      </c>
      <c r="C488" s="175" t="s">
        <v>696</v>
      </c>
      <c r="D488" s="175">
        <v>-1.9</v>
      </c>
      <c r="E488" s="176">
        <v>2.1177000000000001E-2</v>
      </c>
      <c r="F488" s="177">
        <v>1.15647597</v>
      </c>
      <c r="G488" s="185">
        <v>616.9</v>
      </c>
      <c r="H488" s="40" t="s">
        <v>709</v>
      </c>
      <c r="I488" s="79" t="s">
        <v>25</v>
      </c>
      <c r="J488" s="47">
        <v>50</v>
      </c>
      <c r="K488" s="17">
        <v>1969</v>
      </c>
      <c r="L488" s="84">
        <v>60.5</v>
      </c>
      <c r="M488" s="84">
        <v>4.4000000000000004</v>
      </c>
      <c r="N488" s="84">
        <v>9.8000000000000007</v>
      </c>
      <c r="O488" s="84">
        <v>0.3</v>
      </c>
      <c r="P488" s="84"/>
      <c r="Q488" s="84">
        <v>46.2</v>
      </c>
      <c r="R488" s="90">
        <v>2582.6</v>
      </c>
      <c r="S488" s="84">
        <v>46.2</v>
      </c>
      <c r="T488" s="90">
        <v>2582.6</v>
      </c>
      <c r="U488" s="56">
        <f>S488/T488</f>
        <v>1.7888949121040814E-2</v>
      </c>
      <c r="V488" s="15">
        <v>54.61</v>
      </c>
      <c r="W488" s="28">
        <f>U488*V488</f>
        <v>0.97691551150003886</v>
      </c>
      <c r="X488" s="28">
        <f>U488*60*1000</f>
        <v>1073.3369472624488</v>
      </c>
      <c r="Y488" s="99">
        <f>X488*V488/1000</f>
        <v>58.614930690002332</v>
      </c>
    </row>
    <row r="489" spans="1:25" s="63" customFormat="1" x14ac:dyDescent="0.2">
      <c r="A489" s="352"/>
      <c r="B489" s="257" t="s">
        <v>789</v>
      </c>
      <c r="C489" s="175" t="s">
        <v>790</v>
      </c>
      <c r="D489" s="24">
        <v>-2.2999999999999998</v>
      </c>
      <c r="E489" s="178">
        <v>1.9800000000000002E-2</v>
      </c>
      <c r="F489" s="52">
        <v>1.4019999999999999</v>
      </c>
      <c r="G489" s="88">
        <v>529.29999999999995</v>
      </c>
      <c r="H489" s="179" t="s">
        <v>773</v>
      </c>
      <c r="I489" s="79" t="s">
        <v>25</v>
      </c>
      <c r="J489" s="24">
        <v>45</v>
      </c>
      <c r="K489" s="80">
        <v>1982</v>
      </c>
      <c r="L489" s="84">
        <v>53.213000000000001</v>
      </c>
      <c r="M489" s="84">
        <v>3.15</v>
      </c>
      <c r="N489" s="84">
        <v>8.0500000000000007</v>
      </c>
      <c r="O489" s="84">
        <v>1.1399999999999999</v>
      </c>
      <c r="P489" s="84"/>
      <c r="Q489" s="84">
        <v>40.880000000000003</v>
      </c>
      <c r="R489" s="84">
        <v>2283.7800000000002</v>
      </c>
      <c r="S489" s="84">
        <v>40.880000000000003</v>
      </c>
      <c r="T489" s="84">
        <v>2283.7800000000002</v>
      </c>
      <c r="U489" s="56">
        <v>1.7900148000245208E-2</v>
      </c>
      <c r="V489" s="15">
        <v>70.739999999999995</v>
      </c>
      <c r="W489" s="28">
        <v>1.2662564695373459</v>
      </c>
      <c r="X489" s="28">
        <v>1074.0088800147125</v>
      </c>
      <c r="Y489" s="99">
        <v>75.975388172240756</v>
      </c>
    </row>
    <row r="490" spans="1:25" s="63" customFormat="1" x14ac:dyDescent="0.2">
      <c r="A490" s="352"/>
      <c r="B490" s="257" t="s">
        <v>1025</v>
      </c>
      <c r="C490" s="175" t="s">
        <v>1026</v>
      </c>
      <c r="D490" s="175">
        <v>-1.6</v>
      </c>
      <c r="E490" s="178">
        <v>1.9269999999999999E-2</v>
      </c>
      <c r="F490" s="52">
        <v>1.237134</v>
      </c>
      <c r="G490" s="185">
        <v>607.6</v>
      </c>
      <c r="H490" s="79" t="s">
        <v>1036</v>
      </c>
      <c r="I490" s="79" t="s">
        <v>25</v>
      </c>
      <c r="J490" s="80">
        <v>45</v>
      </c>
      <c r="K490" s="80" t="s">
        <v>794</v>
      </c>
      <c r="L490" s="92">
        <v>52.228999999999999</v>
      </c>
      <c r="M490" s="92">
        <v>4.5449999999999999</v>
      </c>
      <c r="N490" s="92">
        <v>8.4220000000000006</v>
      </c>
      <c r="O490" s="92">
        <v>-0.21</v>
      </c>
      <c r="P490" s="92"/>
      <c r="Q490" s="92">
        <v>39.472000000000001</v>
      </c>
      <c r="R490" s="92">
        <v>2197.37</v>
      </c>
      <c r="S490" s="92">
        <v>39.472000000000001</v>
      </c>
      <c r="T490" s="92">
        <v>2197.37</v>
      </c>
      <c r="U490" s="56">
        <v>1.7963292481466483E-2</v>
      </c>
      <c r="V490" s="15">
        <v>64.2</v>
      </c>
      <c r="W490" s="28">
        <v>1.1532433773101483</v>
      </c>
      <c r="X490" s="28">
        <v>1077.797548887989</v>
      </c>
      <c r="Y490" s="99">
        <v>69.194602638608899</v>
      </c>
    </row>
    <row r="491" spans="1:25" s="63" customFormat="1" x14ac:dyDescent="0.2">
      <c r="A491" s="352"/>
      <c r="B491" s="257" t="s">
        <v>1025</v>
      </c>
      <c r="C491" s="175" t="s">
        <v>1026</v>
      </c>
      <c r="D491" s="175">
        <v>-1.6</v>
      </c>
      <c r="E491" s="178">
        <v>1.9269999999999999E-2</v>
      </c>
      <c r="F491" s="52">
        <v>1.237134</v>
      </c>
      <c r="G491" s="185">
        <v>607.6</v>
      </c>
      <c r="H491" s="79" t="s">
        <v>1032</v>
      </c>
      <c r="I491" s="79" t="s">
        <v>25</v>
      </c>
      <c r="J491" s="80">
        <v>25</v>
      </c>
      <c r="K491" s="80" t="s">
        <v>794</v>
      </c>
      <c r="L491" s="92">
        <v>32.835999999999999</v>
      </c>
      <c r="M491" s="92">
        <v>3.0139999999999998</v>
      </c>
      <c r="N491" s="92">
        <v>5.2370000000000001</v>
      </c>
      <c r="O491" s="92">
        <v>-0.158</v>
      </c>
      <c r="P491" s="92"/>
      <c r="Q491" s="92">
        <v>24.742999999999999</v>
      </c>
      <c r="R491" s="92">
        <v>1360.68</v>
      </c>
      <c r="S491" s="92">
        <v>24.742999999999999</v>
      </c>
      <c r="T491" s="92">
        <v>1360.68</v>
      </c>
      <c r="U491" s="56">
        <v>1.8184290207837257E-2</v>
      </c>
      <c r="V491" s="15">
        <v>64.2</v>
      </c>
      <c r="W491" s="28">
        <v>1.167431431343152</v>
      </c>
      <c r="X491" s="28">
        <v>1091.0574124702355</v>
      </c>
      <c r="Y491" s="99">
        <v>70.045885880589125</v>
      </c>
    </row>
    <row r="492" spans="1:25" x14ac:dyDescent="0.2">
      <c r="A492" s="352"/>
      <c r="B492" s="257" t="s">
        <v>609</v>
      </c>
      <c r="C492" s="175" t="s">
        <v>610</v>
      </c>
      <c r="D492" s="24">
        <v>-1.6</v>
      </c>
      <c r="E492" s="178">
        <v>1.7600000000000001E-2</v>
      </c>
      <c r="F492" s="52">
        <v>1.3569599999999999</v>
      </c>
      <c r="G492" s="88">
        <v>607.6</v>
      </c>
      <c r="H492" s="35" t="s">
        <v>633</v>
      </c>
      <c r="I492" s="79" t="s">
        <v>25</v>
      </c>
      <c r="J492" s="24">
        <v>14</v>
      </c>
      <c r="K492" s="80" t="s">
        <v>95</v>
      </c>
      <c r="L492" s="84">
        <v>13.849</v>
      </c>
      <c r="M492" s="84">
        <v>2.04</v>
      </c>
      <c r="N492" s="84">
        <v>0.14000000000000001</v>
      </c>
      <c r="O492" s="84">
        <v>0</v>
      </c>
      <c r="P492" s="84">
        <v>0</v>
      </c>
      <c r="Q492" s="84">
        <v>11.669</v>
      </c>
      <c r="R492" s="84">
        <v>635.91</v>
      </c>
      <c r="S492" s="84">
        <v>11.669</v>
      </c>
      <c r="T492" s="84">
        <v>635.91</v>
      </c>
      <c r="U492" s="56">
        <v>1.8350080986303096E-2</v>
      </c>
      <c r="V492" s="15">
        <v>77.099999999999994</v>
      </c>
      <c r="W492" s="28">
        <v>1.4147912440439685</v>
      </c>
      <c r="X492" s="28">
        <v>1101.0048591781858</v>
      </c>
      <c r="Y492" s="99">
        <v>84.887474642638111</v>
      </c>
    </row>
    <row r="493" spans="1:25" x14ac:dyDescent="0.2">
      <c r="A493" s="352"/>
      <c r="B493" s="257" t="s">
        <v>695</v>
      </c>
      <c r="C493" s="175" t="s">
        <v>696</v>
      </c>
      <c r="D493" s="175">
        <v>-1.9</v>
      </c>
      <c r="E493" s="176">
        <v>2.1177000000000001E-2</v>
      </c>
      <c r="F493" s="177">
        <v>1.15647597</v>
      </c>
      <c r="G493" s="185">
        <v>616.9</v>
      </c>
      <c r="H493" s="35" t="s">
        <v>715</v>
      </c>
      <c r="I493" s="79" t="s">
        <v>25</v>
      </c>
      <c r="J493" s="24">
        <v>50</v>
      </c>
      <c r="K493" s="80">
        <v>1975</v>
      </c>
      <c r="L493" s="84">
        <v>61.8</v>
      </c>
      <c r="M493" s="84">
        <v>3.1</v>
      </c>
      <c r="N493" s="84">
        <v>10.4</v>
      </c>
      <c r="O493" s="84">
        <v>0.2</v>
      </c>
      <c r="P493" s="84"/>
      <c r="Q493" s="84">
        <v>48.1</v>
      </c>
      <c r="R493" s="84">
        <v>2578.86</v>
      </c>
      <c r="S493" s="84">
        <v>48.1</v>
      </c>
      <c r="T493" s="84">
        <v>2578.86</v>
      </c>
      <c r="U493" s="56">
        <f>S493/T493</f>
        <v>1.865165228046501E-2</v>
      </c>
      <c r="V493" s="15">
        <v>54.61</v>
      </c>
      <c r="W493" s="28">
        <f>U493*V493</f>
        <v>1.0185667310361941</v>
      </c>
      <c r="X493" s="28">
        <f>U493*60*1000</f>
        <v>1119.0991368279006</v>
      </c>
      <c r="Y493" s="99">
        <f>X493*V493/1000</f>
        <v>61.11400386217165</v>
      </c>
    </row>
    <row r="494" spans="1:25" x14ac:dyDescent="0.2">
      <c r="A494" s="352"/>
      <c r="B494" s="257" t="s">
        <v>498</v>
      </c>
      <c r="C494" s="175" t="s">
        <v>499</v>
      </c>
      <c r="D494" s="24">
        <v>-2.5</v>
      </c>
      <c r="E494" s="178">
        <v>1.447E-2</v>
      </c>
      <c r="F494" s="52">
        <v>0.96</v>
      </c>
      <c r="G494" s="88">
        <v>635.5</v>
      </c>
      <c r="H494" s="35" t="s">
        <v>506</v>
      </c>
      <c r="I494" s="79" t="s">
        <v>25</v>
      </c>
      <c r="J494" s="24">
        <v>40</v>
      </c>
      <c r="K494" s="80">
        <v>1974</v>
      </c>
      <c r="L494" s="84">
        <v>52.628</v>
      </c>
      <c r="M494" s="84">
        <v>2.7370000000000001</v>
      </c>
      <c r="N494" s="84">
        <v>6.9489999999999998</v>
      </c>
      <c r="O494" s="84">
        <v>0.73099999999999998</v>
      </c>
      <c r="P494" s="84"/>
      <c r="Q494" s="84">
        <v>42.210999999999999</v>
      </c>
      <c r="R494" s="84">
        <v>2261.31</v>
      </c>
      <c r="S494" s="84">
        <v>42.210999999999999</v>
      </c>
      <c r="T494" s="84">
        <v>2261.31</v>
      </c>
      <c r="U494" s="56">
        <v>1.8666613600081369E-2</v>
      </c>
      <c r="V494" s="15">
        <v>66.599999999999994</v>
      </c>
      <c r="W494" s="28">
        <v>1.2431964657654191</v>
      </c>
      <c r="X494" s="28">
        <v>1119.996816004882</v>
      </c>
      <c r="Y494" s="99">
        <v>74.591787945925148</v>
      </c>
    </row>
    <row r="495" spans="1:25" x14ac:dyDescent="0.2">
      <c r="A495" s="352"/>
      <c r="B495" s="257" t="s">
        <v>180</v>
      </c>
      <c r="C495" s="175" t="s">
        <v>181</v>
      </c>
      <c r="D495" s="24">
        <v>-1.6</v>
      </c>
      <c r="E495" s="178">
        <v>1.9E-2</v>
      </c>
      <c r="F495" s="52">
        <v>1.1741999999999999</v>
      </c>
      <c r="G495" s="88">
        <v>607.6</v>
      </c>
      <c r="H495" s="35" t="s">
        <v>167</v>
      </c>
      <c r="I495" s="79"/>
      <c r="J495" s="24">
        <v>41</v>
      </c>
      <c r="K495" s="80">
        <v>1987</v>
      </c>
      <c r="L495" s="84">
        <v>55.09</v>
      </c>
      <c r="M495" s="84">
        <v>3.7026500000000002</v>
      </c>
      <c r="N495" s="84">
        <v>8.0789919999999995</v>
      </c>
      <c r="O495" s="84">
        <v>-8.1647999999999998E-2</v>
      </c>
      <c r="P495" s="84">
        <v>0</v>
      </c>
      <c r="Q495" s="84">
        <v>43.389999000000003</v>
      </c>
      <c r="R495" s="84">
        <v>2323.42</v>
      </c>
      <c r="S495" s="84">
        <v>30.966231134207334</v>
      </c>
      <c r="T495" s="84">
        <v>1658.16</v>
      </c>
      <c r="U495" s="56">
        <v>1.8675056167201796E-2</v>
      </c>
      <c r="V495" s="15">
        <v>61.8</v>
      </c>
      <c r="W495" s="28">
        <v>1.154118471133071</v>
      </c>
      <c r="X495" s="28">
        <v>1120.5033700321078</v>
      </c>
      <c r="Y495" s="99">
        <v>69.24710826798426</v>
      </c>
    </row>
    <row r="496" spans="1:25" x14ac:dyDescent="0.2">
      <c r="A496" s="352"/>
      <c r="B496" s="257" t="s">
        <v>498</v>
      </c>
      <c r="C496" s="175" t="s">
        <v>499</v>
      </c>
      <c r="D496" s="24">
        <v>-2.5</v>
      </c>
      <c r="E496" s="178">
        <v>1.447E-2</v>
      </c>
      <c r="F496" s="52">
        <v>0.96</v>
      </c>
      <c r="G496" s="88">
        <v>635.5</v>
      </c>
      <c r="H496" s="35" t="s">
        <v>507</v>
      </c>
      <c r="I496" s="79" t="s">
        <v>25</v>
      </c>
      <c r="J496" s="24">
        <v>30</v>
      </c>
      <c r="K496" s="80">
        <v>1992</v>
      </c>
      <c r="L496" s="84">
        <v>39.363</v>
      </c>
      <c r="M496" s="84">
        <v>1.895</v>
      </c>
      <c r="N496" s="84">
        <v>6.51</v>
      </c>
      <c r="O496" s="84">
        <v>0.247</v>
      </c>
      <c r="P496" s="84"/>
      <c r="Q496" s="84">
        <v>30.710999999999999</v>
      </c>
      <c r="R496" s="84">
        <v>1636.64</v>
      </c>
      <c r="S496" s="84">
        <v>30.710999999999999</v>
      </c>
      <c r="T496" s="84">
        <v>1636.64</v>
      </c>
      <c r="U496" s="56">
        <v>1.8764664190047901E-2</v>
      </c>
      <c r="V496" s="15">
        <v>66.599999999999994</v>
      </c>
      <c r="W496" s="28">
        <v>1.2497266350571901</v>
      </c>
      <c r="X496" s="28">
        <v>1125.879851402874</v>
      </c>
      <c r="Y496" s="99">
        <v>74.983598103431405</v>
      </c>
    </row>
    <row r="497" spans="1:25" x14ac:dyDescent="0.2">
      <c r="A497" s="352"/>
      <c r="B497" s="257" t="s">
        <v>789</v>
      </c>
      <c r="C497" s="175" t="s">
        <v>790</v>
      </c>
      <c r="D497" s="24">
        <v>-2.2999999999999998</v>
      </c>
      <c r="E497" s="178">
        <v>1.9800000000000002E-2</v>
      </c>
      <c r="F497" s="52">
        <v>1.4019999999999999</v>
      </c>
      <c r="G497" s="88">
        <v>529.29999999999995</v>
      </c>
      <c r="H497" s="179" t="s">
        <v>772</v>
      </c>
      <c r="I497" s="79" t="s">
        <v>25</v>
      </c>
      <c r="J497" s="24">
        <v>40</v>
      </c>
      <c r="K497" s="80">
        <v>1986</v>
      </c>
      <c r="L497" s="84">
        <v>53.999000000000002</v>
      </c>
      <c r="M497" s="84">
        <v>4.42</v>
      </c>
      <c r="N497" s="84">
        <v>4.8600000000000003</v>
      </c>
      <c r="O497" s="84">
        <v>2.11</v>
      </c>
      <c r="P497" s="84"/>
      <c r="Q497" s="84">
        <v>42.61</v>
      </c>
      <c r="R497" s="84">
        <v>2266.4699999999998</v>
      </c>
      <c r="S497" s="84">
        <v>42.61</v>
      </c>
      <c r="T497" s="84">
        <v>2266.4699999999998</v>
      </c>
      <c r="U497" s="56">
        <v>1.8800160602169897E-2</v>
      </c>
      <c r="V497" s="15">
        <v>70.739999999999995</v>
      </c>
      <c r="W497" s="28">
        <v>1.3299233609974985</v>
      </c>
      <c r="X497" s="28">
        <v>1128.0096361301939</v>
      </c>
      <c r="Y497" s="99">
        <v>79.795401659849915</v>
      </c>
    </row>
    <row r="498" spans="1:25" x14ac:dyDescent="0.2">
      <c r="A498" s="352"/>
      <c r="B498" s="257" t="s">
        <v>498</v>
      </c>
      <c r="C498" s="175" t="s">
        <v>499</v>
      </c>
      <c r="D498" s="24">
        <v>-2.5</v>
      </c>
      <c r="E498" s="178">
        <v>1.447E-2</v>
      </c>
      <c r="F498" s="52">
        <v>0.96</v>
      </c>
      <c r="G498" s="88">
        <v>635.5</v>
      </c>
      <c r="H498" s="35" t="s">
        <v>508</v>
      </c>
      <c r="I498" s="79" t="s">
        <v>25</v>
      </c>
      <c r="J498" s="24">
        <v>30</v>
      </c>
      <c r="K498" s="80">
        <v>1992</v>
      </c>
      <c r="L498" s="84">
        <v>38.75</v>
      </c>
      <c r="M498" s="84">
        <v>1.7889999999999999</v>
      </c>
      <c r="N498" s="84">
        <v>7.0010000000000003</v>
      </c>
      <c r="O498" s="84">
        <v>0.35299999999999998</v>
      </c>
      <c r="P498" s="84"/>
      <c r="Q498" s="84">
        <v>29.606999999999999</v>
      </c>
      <c r="R498" s="84">
        <v>1557.91</v>
      </c>
      <c r="S498" s="84">
        <v>29.606999999999999</v>
      </c>
      <c r="T498" s="84">
        <v>1557.91</v>
      </c>
      <c r="U498" s="56">
        <v>1.9004307052397119E-2</v>
      </c>
      <c r="V498" s="15">
        <v>66.599999999999994</v>
      </c>
      <c r="W498" s="28">
        <v>1.2656868496896481</v>
      </c>
      <c r="X498" s="28">
        <v>1140.258423143827</v>
      </c>
      <c r="Y498" s="99">
        <v>75.941210981378873</v>
      </c>
    </row>
    <row r="499" spans="1:25" x14ac:dyDescent="0.2">
      <c r="A499" s="352"/>
      <c r="B499" s="257" t="s">
        <v>789</v>
      </c>
      <c r="C499" s="175" t="s">
        <v>790</v>
      </c>
      <c r="D499" s="24">
        <v>-2.2999999999999998</v>
      </c>
      <c r="E499" s="178">
        <v>1.9800000000000002E-2</v>
      </c>
      <c r="F499" s="52">
        <v>1.4019999999999999</v>
      </c>
      <c r="G499" s="88">
        <v>529.29999999999995</v>
      </c>
      <c r="H499" s="179" t="s">
        <v>770</v>
      </c>
      <c r="I499" s="79" t="s">
        <v>25</v>
      </c>
      <c r="J499" s="24">
        <v>30</v>
      </c>
      <c r="K499" s="80">
        <v>1991</v>
      </c>
      <c r="L499" s="84">
        <v>39.646000000000001</v>
      </c>
      <c r="M499" s="84">
        <v>3.25</v>
      </c>
      <c r="N499" s="84">
        <v>5.78</v>
      </c>
      <c r="O499" s="84">
        <v>0</v>
      </c>
      <c r="P499" s="84"/>
      <c r="Q499" s="84">
        <v>30.61</v>
      </c>
      <c r="R499" s="84">
        <v>1605.58</v>
      </c>
      <c r="S499" s="84">
        <v>30.61</v>
      </c>
      <c r="T499" s="84">
        <v>1605.58</v>
      </c>
      <c r="U499" s="56">
        <v>1.9064761643767362E-2</v>
      </c>
      <c r="V499" s="15">
        <v>70.739999999999995</v>
      </c>
      <c r="W499" s="28">
        <v>1.348641238680103</v>
      </c>
      <c r="X499" s="28">
        <v>1143.8856986260416</v>
      </c>
      <c r="Y499" s="99">
        <v>80.918474320806183</v>
      </c>
    </row>
    <row r="500" spans="1:25" x14ac:dyDescent="0.2">
      <c r="A500" s="352"/>
      <c r="B500" s="257" t="s">
        <v>1025</v>
      </c>
      <c r="C500" s="175" t="s">
        <v>1026</v>
      </c>
      <c r="D500" s="175">
        <v>-1.6</v>
      </c>
      <c r="E500" s="178">
        <v>1.9269999999999999E-2</v>
      </c>
      <c r="F500" s="52">
        <v>1.237134</v>
      </c>
      <c r="G500" s="185">
        <v>607.6</v>
      </c>
      <c r="H500" s="79" t="s">
        <v>1035</v>
      </c>
      <c r="I500" s="79" t="s">
        <v>25</v>
      </c>
      <c r="J500" s="80">
        <v>60</v>
      </c>
      <c r="K500" s="80" t="s">
        <v>794</v>
      </c>
      <c r="L500" s="92">
        <v>74.176000000000002</v>
      </c>
      <c r="M500" s="92">
        <v>6.2409999999999997</v>
      </c>
      <c r="N500" s="92">
        <v>8.7720000000000002</v>
      </c>
      <c r="O500" s="92">
        <v>-1.0389999999999999</v>
      </c>
      <c r="P500" s="92"/>
      <c r="Q500" s="92">
        <v>60.201999999999998</v>
      </c>
      <c r="R500" s="92">
        <v>3153.72</v>
      </c>
      <c r="S500" s="92">
        <v>60.201999999999998</v>
      </c>
      <c r="T500" s="92">
        <v>3153.72</v>
      </c>
      <c r="U500" s="56">
        <v>1.9089202592493946E-2</v>
      </c>
      <c r="V500" s="15">
        <v>64.2</v>
      </c>
      <c r="W500" s="28">
        <v>1.2255268064381113</v>
      </c>
      <c r="X500" s="28">
        <v>1145.3521555496366</v>
      </c>
      <c r="Y500" s="99">
        <v>73.531608386286663</v>
      </c>
    </row>
    <row r="501" spans="1:25" x14ac:dyDescent="0.2">
      <c r="A501" s="352"/>
      <c r="B501" s="257" t="s">
        <v>358</v>
      </c>
      <c r="C501" s="175" t="s">
        <v>385</v>
      </c>
      <c r="D501" s="24">
        <v>-1.6</v>
      </c>
      <c r="E501" s="178">
        <v>1.6802600000000001E-2</v>
      </c>
      <c r="F501" s="52">
        <v>0.91024724980000005</v>
      </c>
      <c r="G501" s="88">
        <v>607.6</v>
      </c>
      <c r="H501" s="35" t="s">
        <v>372</v>
      </c>
      <c r="I501" s="79" t="s">
        <v>286</v>
      </c>
      <c r="J501" s="24">
        <v>100</v>
      </c>
      <c r="K501" s="80" t="s">
        <v>362</v>
      </c>
      <c r="L501" s="84">
        <v>112.409964</v>
      </c>
      <c r="M501" s="84">
        <v>5.2357500000000003</v>
      </c>
      <c r="N501" s="84">
        <v>13.401707999999999</v>
      </c>
      <c r="O501" s="84">
        <v>0.83325000000000005</v>
      </c>
      <c r="P501" s="84">
        <v>9.2939220000000002</v>
      </c>
      <c r="Q501" s="84">
        <v>83.645334000000005</v>
      </c>
      <c r="R501" s="84">
        <v>4378.1499999999996</v>
      </c>
      <c r="S501" s="84">
        <v>83.645334000000005</v>
      </c>
      <c r="T501" s="84">
        <v>4378.1499999999996</v>
      </c>
      <c r="U501" s="56">
        <v>1.9105177757728724E-2</v>
      </c>
      <c r="V501" s="15">
        <v>54.173000000000002</v>
      </c>
      <c r="W501" s="28">
        <v>1.0349847946694382</v>
      </c>
      <c r="X501" s="28">
        <v>1146.3106654637234</v>
      </c>
      <c r="Y501" s="99">
        <v>62.099087680166292</v>
      </c>
    </row>
    <row r="502" spans="1:25" x14ac:dyDescent="0.2">
      <c r="A502" s="352"/>
      <c r="B502" s="257" t="s">
        <v>224</v>
      </c>
      <c r="C502" s="175" t="s">
        <v>228</v>
      </c>
      <c r="D502" s="84">
        <v>-1.5</v>
      </c>
      <c r="E502" s="178">
        <v>1.6490000000000001E-2</v>
      </c>
      <c r="F502" s="52">
        <f>E502*V502</f>
        <v>0.94487699999999997</v>
      </c>
      <c r="G502" s="88">
        <v>604.5</v>
      </c>
      <c r="H502" s="25" t="s">
        <v>250</v>
      </c>
      <c r="I502" s="26"/>
      <c r="J502" s="46">
        <v>76</v>
      </c>
      <c r="K502" s="27" t="s">
        <v>95</v>
      </c>
      <c r="L502" s="86">
        <v>42.23</v>
      </c>
      <c r="M502" s="86">
        <v>5.29</v>
      </c>
      <c r="N502" s="86">
        <v>0</v>
      </c>
      <c r="O502" s="86">
        <v>0</v>
      </c>
      <c r="P502" s="86">
        <v>6.6491999999999996</v>
      </c>
      <c r="Q502" s="86">
        <v>30.290799999999997</v>
      </c>
      <c r="R502" s="87">
        <v>1931.61</v>
      </c>
      <c r="S502" s="86">
        <v>36.94</v>
      </c>
      <c r="T502" s="87">
        <v>1931.61</v>
      </c>
      <c r="U502" s="58">
        <f>S502/T502</f>
        <v>1.9123943239059644E-2</v>
      </c>
      <c r="V502" s="52">
        <v>57.3</v>
      </c>
      <c r="W502" s="28">
        <f>U502*V502</f>
        <v>1.0958019475981176</v>
      </c>
      <c r="X502" s="62">
        <f>U502*60*1000</f>
        <v>1147.4365943435787</v>
      </c>
      <c r="Y502" s="268">
        <f>X502*V502/1000</f>
        <v>65.748116855887062</v>
      </c>
    </row>
    <row r="503" spans="1:25" x14ac:dyDescent="0.2">
      <c r="A503" s="352"/>
      <c r="B503" s="257" t="s">
        <v>695</v>
      </c>
      <c r="C503" s="175" t="s">
        <v>696</v>
      </c>
      <c r="D503" s="175">
        <v>-1.9</v>
      </c>
      <c r="E503" s="176">
        <v>2.1177000000000001E-2</v>
      </c>
      <c r="F503" s="177">
        <v>1.15647597</v>
      </c>
      <c r="G503" s="185">
        <v>616.9</v>
      </c>
      <c r="H503" s="40" t="s">
        <v>713</v>
      </c>
      <c r="I503" s="79" t="s">
        <v>25</v>
      </c>
      <c r="J503" s="47">
        <v>50</v>
      </c>
      <c r="K503" s="17">
        <v>1973</v>
      </c>
      <c r="L503" s="84">
        <v>61.6</v>
      </c>
      <c r="M503" s="84">
        <v>3.3</v>
      </c>
      <c r="N503" s="84">
        <v>9.4</v>
      </c>
      <c r="O503" s="84">
        <v>0.6</v>
      </c>
      <c r="P503" s="84"/>
      <c r="Q503" s="84">
        <v>48.3</v>
      </c>
      <c r="R503" s="90">
        <v>2510.2199999999998</v>
      </c>
      <c r="S503" s="84">
        <v>48.3</v>
      </c>
      <c r="T503" s="90">
        <v>2510.1999999999998</v>
      </c>
      <c r="U503" s="56">
        <f>S503/T503</f>
        <v>1.9241494701617401E-2</v>
      </c>
      <c r="V503" s="15">
        <v>54.61</v>
      </c>
      <c r="W503" s="28">
        <f>U503*V503</f>
        <v>1.0507780256553263</v>
      </c>
      <c r="X503" s="28">
        <f>U503*60*1000</f>
        <v>1154.4896820970441</v>
      </c>
      <c r="Y503" s="99">
        <f>X503*V503/1000</f>
        <v>63.046681539319579</v>
      </c>
    </row>
    <row r="504" spans="1:25" x14ac:dyDescent="0.2">
      <c r="A504" s="352"/>
      <c r="B504" s="257" t="s">
        <v>789</v>
      </c>
      <c r="C504" s="175" t="s">
        <v>790</v>
      </c>
      <c r="D504" s="24">
        <v>-2.2999999999999998</v>
      </c>
      <c r="E504" s="178">
        <v>1.9800000000000002E-2</v>
      </c>
      <c r="F504" s="52">
        <v>1.4019999999999999</v>
      </c>
      <c r="G504" s="88">
        <v>529.29999999999995</v>
      </c>
      <c r="H504" s="179" t="s">
        <v>775</v>
      </c>
      <c r="I504" s="79" t="s">
        <v>25</v>
      </c>
      <c r="J504" s="24">
        <v>40</v>
      </c>
      <c r="K504" s="80">
        <v>1986</v>
      </c>
      <c r="L504" s="84">
        <v>54.511000000000003</v>
      </c>
      <c r="M504" s="84">
        <v>3.91</v>
      </c>
      <c r="N504" s="84">
        <v>7</v>
      </c>
      <c r="O504" s="84">
        <v>0</v>
      </c>
      <c r="P504" s="84"/>
      <c r="Q504" s="84">
        <v>43.6</v>
      </c>
      <c r="R504" s="84">
        <v>2258.5500000000002</v>
      </c>
      <c r="S504" s="84">
        <v>43.6</v>
      </c>
      <c r="T504" s="84">
        <v>2258.5500000000002</v>
      </c>
      <c r="U504" s="56">
        <v>1.9304420978061145E-2</v>
      </c>
      <c r="V504" s="15">
        <v>70.739999999999995</v>
      </c>
      <c r="W504" s="28">
        <v>1.3655947399880453</v>
      </c>
      <c r="X504" s="28">
        <v>1158.2652586836689</v>
      </c>
      <c r="Y504" s="99">
        <v>81.935684399282735</v>
      </c>
    </row>
    <row r="505" spans="1:25" x14ac:dyDescent="0.2">
      <c r="A505" s="352"/>
      <c r="B505" s="257" t="s">
        <v>224</v>
      </c>
      <c r="C505" s="175" t="s">
        <v>228</v>
      </c>
      <c r="D505" s="84">
        <v>-1.5</v>
      </c>
      <c r="E505" s="178">
        <v>1.6490000000000001E-2</v>
      </c>
      <c r="F505" s="52">
        <f>E505*V505</f>
        <v>0.94487699999999997</v>
      </c>
      <c r="G505" s="88">
        <v>604.5</v>
      </c>
      <c r="H505" s="25" t="s">
        <v>251</v>
      </c>
      <c r="I505" s="26"/>
      <c r="J505" s="46">
        <v>33</v>
      </c>
      <c r="K505" s="27" t="s">
        <v>95</v>
      </c>
      <c r="L505" s="86">
        <v>35.96</v>
      </c>
      <c r="M505" s="86">
        <v>2.2400000000000002</v>
      </c>
      <c r="N505" s="86">
        <v>6.21</v>
      </c>
      <c r="O505" s="86">
        <v>0</v>
      </c>
      <c r="P505" s="86">
        <v>4.9518000000000004</v>
      </c>
      <c r="Q505" s="86">
        <v>22.558199999999999</v>
      </c>
      <c r="R505" s="87">
        <v>1419.26</v>
      </c>
      <c r="S505" s="86">
        <v>27.51</v>
      </c>
      <c r="T505" s="87">
        <v>1419.26</v>
      </c>
      <c r="U505" s="58">
        <f>S505/T505</f>
        <v>1.9383340614122856E-2</v>
      </c>
      <c r="V505" s="52">
        <v>57.3</v>
      </c>
      <c r="W505" s="28">
        <f>U505*V505</f>
        <v>1.1106654171892396</v>
      </c>
      <c r="X505" s="62">
        <f>U505*60*1000</f>
        <v>1163.0004368473715</v>
      </c>
      <c r="Y505" s="268">
        <f>X505*V505/1000</f>
        <v>66.639925031354394</v>
      </c>
    </row>
    <row r="506" spans="1:25" x14ac:dyDescent="0.2">
      <c r="A506" s="352"/>
      <c r="B506" s="257" t="s">
        <v>1025</v>
      </c>
      <c r="C506" s="175" t="s">
        <v>1026</v>
      </c>
      <c r="D506" s="175">
        <v>-1.6</v>
      </c>
      <c r="E506" s="178">
        <v>1.9269999999999999E-2</v>
      </c>
      <c r="F506" s="52">
        <v>1.237134</v>
      </c>
      <c r="G506" s="185">
        <v>607.6</v>
      </c>
      <c r="H506" s="79" t="s">
        <v>1031</v>
      </c>
      <c r="I506" s="79" t="s">
        <v>25</v>
      </c>
      <c r="J506" s="80">
        <v>60</v>
      </c>
      <c r="K506" s="80" t="s">
        <v>794</v>
      </c>
      <c r="L506" s="92">
        <v>64.56</v>
      </c>
      <c r="M506" s="92">
        <v>6.2089999999999996</v>
      </c>
      <c r="N506" s="92">
        <v>9.032</v>
      </c>
      <c r="O506" s="92">
        <v>0.16600000000000001</v>
      </c>
      <c r="P506" s="92"/>
      <c r="Q506" s="92">
        <v>49.152999999999999</v>
      </c>
      <c r="R506" s="92">
        <v>2501.58</v>
      </c>
      <c r="S506" s="92">
        <v>49.152999999999999</v>
      </c>
      <c r="T506" s="92">
        <v>2501.58</v>
      </c>
      <c r="U506" s="56">
        <v>1.9648781969795089E-2</v>
      </c>
      <c r="V506" s="15">
        <v>64.2</v>
      </c>
      <c r="W506" s="28">
        <v>1.2614518024608448</v>
      </c>
      <c r="X506" s="28">
        <v>1178.9269181877053</v>
      </c>
      <c r="Y506" s="99">
        <v>75.687108147650676</v>
      </c>
    </row>
    <row r="507" spans="1:25" x14ac:dyDescent="0.2">
      <c r="A507" s="352"/>
      <c r="B507" s="257" t="s">
        <v>1025</v>
      </c>
      <c r="C507" s="175" t="s">
        <v>1026</v>
      </c>
      <c r="D507" s="175">
        <v>-1.6</v>
      </c>
      <c r="E507" s="178">
        <v>1.9269999999999999E-2</v>
      </c>
      <c r="F507" s="52">
        <v>1.237134</v>
      </c>
      <c r="G507" s="185">
        <v>607.6</v>
      </c>
      <c r="H507" s="79" t="s">
        <v>1038</v>
      </c>
      <c r="I507" s="79" t="s">
        <v>25</v>
      </c>
      <c r="J507" s="80">
        <v>25</v>
      </c>
      <c r="K507" s="80" t="s">
        <v>794</v>
      </c>
      <c r="L507" s="92">
        <v>32.911000000000001</v>
      </c>
      <c r="M507" s="92">
        <v>3.9750000000000001</v>
      </c>
      <c r="N507" s="92">
        <v>3.6749999999999998</v>
      </c>
      <c r="O507" s="92">
        <v>-1.3740000000000001</v>
      </c>
      <c r="P507" s="92"/>
      <c r="Q507" s="92">
        <v>26.635000000000002</v>
      </c>
      <c r="R507" s="92">
        <v>1351.97</v>
      </c>
      <c r="S507" s="92">
        <v>26.635000000000002</v>
      </c>
      <c r="T507" s="92">
        <v>1351.97</v>
      </c>
      <c r="U507" s="56">
        <v>1.9700880936707178E-2</v>
      </c>
      <c r="V507" s="15">
        <v>64.2</v>
      </c>
      <c r="W507" s="28">
        <v>1.2647965561366008</v>
      </c>
      <c r="X507" s="28">
        <v>1182.0528562024306</v>
      </c>
      <c r="Y507" s="99">
        <v>75.887793368196043</v>
      </c>
    </row>
    <row r="508" spans="1:25" x14ac:dyDescent="0.2">
      <c r="A508" s="352"/>
      <c r="B508" s="257" t="s">
        <v>925</v>
      </c>
      <c r="C508" s="175" t="s">
        <v>926</v>
      </c>
      <c r="D508" s="24">
        <v>-1.4</v>
      </c>
      <c r="E508" s="176"/>
      <c r="F508" s="52"/>
      <c r="G508" s="88">
        <v>601.4</v>
      </c>
      <c r="H508" s="79" t="s">
        <v>947</v>
      </c>
      <c r="I508" s="79" t="s">
        <v>25</v>
      </c>
      <c r="J508" s="80">
        <v>7</v>
      </c>
      <c r="K508" s="80">
        <v>1977</v>
      </c>
      <c r="L508" s="92">
        <v>28.266010000000001</v>
      </c>
      <c r="M508" s="92">
        <v>3.1066199999999999</v>
      </c>
      <c r="N508" s="92">
        <v>3.2206000000000001</v>
      </c>
      <c r="O508" s="92">
        <v>4.3819999999999996E-3</v>
      </c>
      <c r="P508" s="92">
        <v>0</v>
      </c>
      <c r="Q508" s="92">
        <v>21.9344</v>
      </c>
      <c r="R508" s="92">
        <v>1110.7</v>
      </c>
      <c r="S508" s="92">
        <v>21.9344</v>
      </c>
      <c r="T508" s="92">
        <v>1110.7</v>
      </c>
      <c r="U508" s="56">
        <v>1.9748266858737731E-2</v>
      </c>
      <c r="V508" s="15">
        <v>55.045000000000002</v>
      </c>
      <c r="W508" s="28">
        <v>1.0870433492392184</v>
      </c>
      <c r="X508" s="28">
        <v>1184.8960115242639</v>
      </c>
      <c r="Y508" s="99">
        <v>65.222600954353112</v>
      </c>
    </row>
    <row r="509" spans="1:25" x14ac:dyDescent="0.2">
      <c r="A509" s="352"/>
      <c r="B509" s="257" t="s">
        <v>1025</v>
      </c>
      <c r="C509" s="175" t="s">
        <v>1026</v>
      </c>
      <c r="D509" s="175">
        <v>-1.6</v>
      </c>
      <c r="E509" s="178">
        <v>1.9269999999999999E-2</v>
      </c>
      <c r="F509" s="52">
        <v>1.237134</v>
      </c>
      <c r="G509" s="185">
        <v>607.6</v>
      </c>
      <c r="H509" s="79" t="s">
        <v>1040</v>
      </c>
      <c r="I509" s="79" t="s">
        <v>25</v>
      </c>
      <c r="J509" s="80">
        <v>25</v>
      </c>
      <c r="K509" s="80" t="s">
        <v>794</v>
      </c>
      <c r="L509" s="92">
        <v>35.811999999999998</v>
      </c>
      <c r="M509" s="92">
        <v>3.05</v>
      </c>
      <c r="N509" s="92">
        <v>5.1310000000000002</v>
      </c>
      <c r="O509" s="92">
        <v>-9.1999999999999998E-2</v>
      </c>
      <c r="P509" s="92"/>
      <c r="Q509" s="92">
        <v>27.722999999999999</v>
      </c>
      <c r="R509" s="92">
        <v>1377.99</v>
      </c>
      <c r="S509" s="92">
        <v>27.722999999999999</v>
      </c>
      <c r="T509" s="92">
        <v>1377.99</v>
      </c>
      <c r="U509" s="56">
        <v>2.0118433370343761E-2</v>
      </c>
      <c r="V509" s="15">
        <v>64.2</v>
      </c>
      <c r="W509" s="28">
        <v>1.2916034223760695</v>
      </c>
      <c r="X509" s="28">
        <v>1207.1060022206257</v>
      </c>
      <c r="Y509" s="99">
        <v>77.496205342564167</v>
      </c>
    </row>
    <row r="510" spans="1:25" x14ac:dyDescent="0.2">
      <c r="A510" s="352"/>
      <c r="B510" s="257" t="s">
        <v>652</v>
      </c>
      <c r="C510" s="175" t="s">
        <v>653</v>
      </c>
      <c r="D510" s="24">
        <v>-1.7</v>
      </c>
      <c r="E510" s="178">
        <v>1.949E-2</v>
      </c>
      <c r="F510" s="52">
        <v>1.23</v>
      </c>
      <c r="G510" s="88">
        <v>610.70000000000005</v>
      </c>
      <c r="H510" s="180" t="s">
        <v>686</v>
      </c>
      <c r="I510" s="175" t="s">
        <v>25</v>
      </c>
      <c r="J510" s="181">
        <v>26</v>
      </c>
      <c r="K510" s="182">
        <v>1998</v>
      </c>
      <c r="L510" s="84">
        <v>47.07</v>
      </c>
      <c r="M510" s="84">
        <v>2.0470600000000001</v>
      </c>
      <c r="N510" s="84">
        <v>5.3148109999999997</v>
      </c>
      <c r="O510" s="84">
        <v>1.369939</v>
      </c>
      <c r="P510" s="84">
        <v>0</v>
      </c>
      <c r="Q510" s="84">
        <v>38.338189</v>
      </c>
      <c r="R510" s="183">
        <v>1901.47</v>
      </c>
      <c r="S510" s="84">
        <v>38.338189</v>
      </c>
      <c r="T510" s="183">
        <v>1901.47</v>
      </c>
      <c r="U510" s="56">
        <v>2.0162394883958202E-2</v>
      </c>
      <c r="V510" s="15">
        <v>63.110999999999997</v>
      </c>
      <c r="W510" s="28">
        <v>1.272468903521486</v>
      </c>
      <c r="X510" s="28">
        <v>1209.743693037492</v>
      </c>
      <c r="Y510" s="99">
        <v>76.348134211289164</v>
      </c>
    </row>
    <row r="511" spans="1:25" x14ac:dyDescent="0.2">
      <c r="A511" s="352"/>
      <c r="B511" s="257" t="s">
        <v>424</v>
      </c>
      <c r="C511" s="175" t="s">
        <v>425</v>
      </c>
      <c r="D511" s="24">
        <v>-2.1</v>
      </c>
      <c r="E511" s="176">
        <v>1.6272999999999999E-2</v>
      </c>
      <c r="F511" s="177">
        <f>E511*V511</f>
        <v>1.5396210759999998</v>
      </c>
      <c r="G511" s="88">
        <v>623.1</v>
      </c>
      <c r="H511" s="38" t="s">
        <v>446</v>
      </c>
      <c r="I511" s="79" t="s">
        <v>25</v>
      </c>
      <c r="J511" s="24">
        <v>16</v>
      </c>
      <c r="K511" s="80">
        <v>1930</v>
      </c>
      <c r="L511" s="84">
        <v>19.98</v>
      </c>
      <c r="M511" s="84">
        <v>0.96899999999999997</v>
      </c>
      <c r="N511" s="84">
        <v>3.4754999999999998</v>
      </c>
      <c r="O511" s="84"/>
      <c r="P511" s="84">
        <v>2.7963900000000002</v>
      </c>
      <c r="Q511" s="84">
        <v>12.73911</v>
      </c>
      <c r="R511" s="84">
        <v>899</v>
      </c>
      <c r="S511" s="84">
        <v>11.81</v>
      </c>
      <c r="T511" s="84">
        <v>584.14</v>
      </c>
      <c r="U511" s="56">
        <f>S511/T511</f>
        <v>2.021775601739309E-2</v>
      </c>
      <c r="V511" s="15">
        <v>94.611999999999995</v>
      </c>
      <c r="W511" s="28">
        <f>U511*V511</f>
        <v>1.9128423323175949</v>
      </c>
      <c r="X511" s="28">
        <f>U511*60*1000</f>
        <v>1213.0653610435854</v>
      </c>
      <c r="Y511" s="99">
        <f>X511*V511/1000</f>
        <v>114.77053993905569</v>
      </c>
    </row>
    <row r="512" spans="1:25" x14ac:dyDescent="0.2">
      <c r="A512" s="352"/>
      <c r="B512" s="257" t="s">
        <v>512</v>
      </c>
      <c r="C512" s="175" t="s">
        <v>513</v>
      </c>
      <c r="D512" s="24">
        <v>-1.6</v>
      </c>
      <c r="E512" s="178">
        <v>1.5933699725758369E-2</v>
      </c>
      <c r="F512" s="52">
        <v>0.80065247751963231</v>
      </c>
      <c r="G512" s="88">
        <v>607.6</v>
      </c>
      <c r="H512" s="35" t="s">
        <v>534</v>
      </c>
      <c r="I512" s="79" t="s">
        <v>286</v>
      </c>
      <c r="J512" s="24">
        <v>45</v>
      </c>
      <c r="K512" s="80">
        <v>1977</v>
      </c>
      <c r="L512" s="84">
        <v>60.227000000000004</v>
      </c>
      <c r="M512" s="84">
        <v>5.508</v>
      </c>
      <c r="N512" s="84">
        <v>7.2</v>
      </c>
      <c r="O512" s="84">
        <v>-0.158</v>
      </c>
      <c r="P512" s="84"/>
      <c r="Q512" s="84">
        <v>47.677</v>
      </c>
      <c r="R512" s="84">
        <v>2330.41</v>
      </c>
      <c r="S512" s="84">
        <v>47.677</v>
      </c>
      <c r="T512" s="84">
        <v>2330.41</v>
      </c>
      <c r="U512" s="56">
        <v>2.0458631742912192E-2</v>
      </c>
      <c r="V512" s="15">
        <v>50.249000000000002</v>
      </c>
      <c r="W512" s="28">
        <v>1.0280257864495947</v>
      </c>
      <c r="X512" s="28">
        <v>1227.5179045747316</v>
      </c>
      <c r="Y512" s="99">
        <v>61.681547186975685</v>
      </c>
    </row>
    <row r="513" spans="1:25" x14ac:dyDescent="0.2">
      <c r="A513" s="352"/>
      <c r="B513" s="257" t="s">
        <v>512</v>
      </c>
      <c r="C513" s="175" t="s">
        <v>513</v>
      </c>
      <c r="D513" s="24">
        <v>-1.6</v>
      </c>
      <c r="E513" s="178">
        <v>1.5933699725758369E-2</v>
      </c>
      <c r="F513" s="52">
        <v>0.80065247751963231</v>
      </c>
      <c r="G513" s="88">
        <v>607.6</v>
      </c>
      <c r="H513" s="35" t="s">
        <v>535</v>
      </c>
      <c r="I513" s="79" t="s">
        <v>286</v>
      </c>
      <c r="J513" s="24">
        <v>40</v>
      </c>
      <c r="K513" s="80" t="s">
        <v>95</v>
      </c>
      <c r="L513" s="84">
        <v>54.281019999999998</v>
      </c>
      <c r="M513" s="84">
        <v>6.7320000000000002</v>
      </c>
      <c r="N513" s="84">
        <v>4.5343099999999996</v>
      </c>
      <c r="O513" s="84">
        <v>0.89602000000000004</v>
      </c>
      <c r="P513" s="84"/>
      <c r="Q513" s="84">
        <v>42.118690000000001</v>
      </c>
      <c r="R513" s="84">
        <v>2052.7200000000003</v>
      </c>
      <c r="S513" s="84">
        <v>42.118690000000001</v>
      </c>
      <c r="T513" s="84">
        <v>2052.7200000000003</v>
      </c>
      <c r="U513" s="56">
        <v>2.0518477921976693E-2</v>
      </c>
      <c r="V513" s="15">
        <v>50.249000000000002</v>
      </c>
      <c r="W513" s="28">
        <v>1.0310329971014069</v>
      </c>
      <c r="X513" s="28">
        <v>1231.1086753186016</v>
      </c>
      <c r="Y513" s="99">
        <v>61.861979826084415</v>
      </c>
    </row>
    <row r="514" spans="1:25" x14ac:dyDescent="0.2">
      <c r="A514" s="352"/>
      <c r="B514" s="257" t="s">
        <v>388</v>
      </c>
      <c r="C514" s="175" t="s">
        <v>389</v>
      </c>
      <c r="D514" s="24">
        <v>-1.9</v>
      </c>
      <c r="E514" s="178">
        <v>2.09055E-2</v>
      </c>
      <c r="F514" s="52">
        <v>1.4014001924999999</v>
      </c>
      <c r="G514" s="88">
        <v>616.9</v>
      </c>
      <c r="H514" s="35" t="s">
        <v>409</v>
      </c>
      <c r="I514" s="79" t="s">
        <v>25</v>
      </c>
      <c r="J514" s="24">
        <v>49</v>
      </c>
      <c r="K514" s="80">
        <v>1968</v>
      </c>
      <c r="L514" s="84">
        <v>64.87</v>
      </c>
      <c r="M514" s="84">
        <v>3.423915</v>
      </c>
      <c r="N514" s="84">
        <v>8.8161909999999999</v>
      </c>
      <c r="O514" s="84">
        <v>-0.312915</v>
      </c>
      <c r="P514" s="84">
        <v>0</v>
      </c>
      <c r="Q514" s="84">
        <v>52.942808999999997</v>
      </c>
      <c r="R514" s="84">
        <v>2579.2399999999998</v>
      </c>
      <c r="S514" s="84">
        <v>52.942808999999997</v>
      </c>
      <c r="T514" s="84">
        <v>2579.2399999999998</v>
      </c>
      <c r="U514" s="56">
        <v>2.0526515175012795E-2</v>
      </c>
      <c r="V514" s="15">
        <v>67.034999999999997</v>
      </c>
      <c r="W514" s="28">
        <v>1.3759949447569826</v>
      </c>
      <c r="X514" s="28">
        <v>1231.5909105007677</v>
      </c>
      <c r="Y514" s="99">
        <v>82.559696685418956</v>
      </c>
    </row>
    <row r="515" spans="1:25" x14ac:dyDescent="0.2">
      <c r="A515" s="352"/>
      <c r="B515" s="257" t="s">
        <v>512</v>
      </c>
      <c r="C515" s="175" t="s">
        <v>513</v>
      </c>
      <c r="D515" s="24">
        <v>-1.6</v>
      </c>
      <c r="E515" s="178">
        <v>1.5933699725758369E-2</v>
      </c>
      <c r="F515" s="52">
        <v>0.80065247751963231</v>
      </c>
      <c r="G515" s="88">
        <v>607.6</v>
      </c>
      <c r="H515" s="35" t="s">
        <v>536</v>
      </c>
      <c r="I515" s="79" t="s">
        <v>286</v>
      </c>
      <c r="J515" s="24">
        <v>65</v>
      </c>
      <c r="K515" s="80">
        <v>1985</v>
      </c>
      <c r="L515" s="84">
        <v>61.171160000000008</v>
      </c>
      <c r="M515" s="84">
        <v>4.9470000000000001</v>
      </c>
      <c r="N515" s="84">
        <v>10.4</v>
      </c>
      <c r="O515" s="84">
        <v>-2.07884</v>
      </c>
      <c r="P515" s="84"/>
      <c r="Q515" s="84">
        <v>47.903000000000006</v>
      </c>
      <c r="R515" s="84">
        <v>2333.5100000000002</v>
      </c>
      <c r="S515" s="84">
        <v>47.903000000000006</v>
      </c>
      <c r="T515" s="84">
        <v>2333.5100000000002</v>
      </c>
      <c r="U515" s="56">
        <v>2.0528302857069393E-2</v>
      </c>
      <c r="V515" s="15">
        <v>50.249000000000002</v>
      </c>
      <c r="W515" s="28">
        <v>1.0315266902648799</v>
      </c>
      <c r="X515" s="28">
        <v>1231.6981714241635</v>
      </c>
      <c r="Y515" s="99">
        <v>61.891601415892794</v>
      </c>
    </row>
    <row r="516" spans="1:25" x14ac:dyDescent="0.2">
      <c r="A516" s="352"/>
      <c r="B516" s="257" t="s">
        <v>925</v>
      </c>
      <c r="C516" s="175" t="s">
        <v>926</v>
      </c>
      <c r="D516" s="24">
        <v>-1.4</v>
      </c>
      <c r="E516" s="176"/>
      <c r="F516" s="52"/>
      <c r="G516" s="88">
        <v>601.4</v>
      </c>
      <c r="H516" s="79" t="s">
        <v>948</v>
      </c>
      <c r="I516" s="79" t="s">
        <v>25</v>
      </c>
      <c r="J516" s="80">
        <v>20</v>
      </c>
      <c r="K516" s="80">
        <v>1990</v>
      </c>
      <c r="L516" s="92">
        <v>27.708600000000001</v>
      </c>
      <c r="M516" s="92">
        <v>2.2949999999999999</v>
      </c>
      <c r="N516" s="92">
        <v>2.9917069999999999</v>
      </c>
      <c r="O516" s="92">
        <v>0</v>
      </c>
      <c r="P516" s="92">
        <v>0</v>
      </c>
      <c r="Q516" s="92">
        <v>22.421890000000001</v>
      </c>
      <c r="R516" s="92">
        <v>1069.77</v>
      </c>
      <c r="S516" s="92">
        <v>22.042189</v>
      </c>
      <c r="T516" s="92">
        <v>1069.77</v>
      </c>
      <c r="U516" s="56">
        <v>2.0604605662899504E-2</v>
      </c>
      <c r="V516" s="15">
        <v>55.045000000000002</v>
      </c>
      <c r="W516" s="28">
        <v>1.1341805187143033</v>
      </c>
      <c r="X516" s="28">
        <v>1236.2763397739702</v>
      </c>
      <c r="Y516" s="99">
        <v>68.050831122858185</v>
      </c>
    </row>
    <row r="517" spans="1:25" x14ac:dyDescent="0.2">
      <c r="A517" s="352"/>
      <c r="B517" s="257" t="s">
        <v>789</v>
      </c>
      <c r="C517" s="175" t="s">
        <v>790</v>
      </c>
      <c r="D517" s="24">
        <v>-2.2999999999999998</v>
      </c>
      <c r="E517" s="178">
        <v>1.9800000000000002E-2</v>
      </c>
      <c r="F517" s="52">
        <v>1.4019999999999999</v>
      </c>
      <c r="G517" s="88">
        <v>529.29999999999995</v>
      </c>
      <c r="H517" s="179" t="s">
        <v>771</v>
      </c>
      <c r="I517" s="79" t="s">
        <v>25</v>
      </c>
      <c r="J517" s="24">
        <v>50</v>
      </c>
      <c r="K517" s="80">
        <v>1974</v>
      </c>
      <c r="L517" s="84">
        <v>64.284999999999997</v>
      </c>
      <c r="M517" s="84">
        <v>5.77</v>
      </c>
      <c r="N517" s="84">
        <v>7.52</v>
      </c>
      <c r="O517" s="84">
        <v>-0.1</v>
      </c>
      <c r="P517" s="84"/>
      <c r="Q517" s="84">
        <v>51.1</v>
      </c>
      <c r="R517" s="84">
        <v>2478.85</v>
      </c>
      <c r="S517" s="84">
        <v>51.1</v>
      </c>
      <c r="T517" s="84">
        <v>2478.85</v>
      </c>
      <c r="U517" s="56">
        <v>2.0614397805433973E-2</v>
      </c>
      <c r="V517" s="15">
        <v>70.739999999999995</v>
      </c>
      <c r="W517" s="28">
        <v>1.4582625007563992</v>
      </c>
      <c r="X517" s="28">
        <v>1236.8638683260385</v>
      </c>
      <c r="Y517" s="99">
        <v>87.495750045383957</v>
      </c>
    </row>
    <row r="518" spans="1:25" x14ac:dyDescent="0.2">
      <c r="A518" s="352"/>
      <c r="B518" s="257" t="s">
        <v>982</v>
      </c>
      <c r="C518" s="175" t="s">
        <v>983</v>
      </c>
      <c r="D518" s="175">
        <v>-1.8</v>
      </c>
      <c r="E518" s="176">
        <v>1.7000000000000001E-2</v>
      </c>
      <c r="F518" s="175">
        <v>1.3430000000000002</v>
      </c>
      <c r="G518" s="185">
        <v>613.17999999999995</v>
      </c>
      <c r="H518" s="79" t="s">
        <v>1004</v>
      </c>
      <c r="I518" s="79" t="s">
        <v>25</v>
      </c>
      <c r="J518" s="80">
        <v>34</v>
      </c>
      <c r="K518" s="80">
        <v>1974</v>
      </c>
      <c r="L518" s="92">
        <v>47.075000000000003</v>
      </c>
      <c r="M518" s="92">
        <v>3.06</v>
      </c>
      <c r="N518" s="92">
        <v>5.52</v>
      </c>
      <c r="O518" s="92">
        <v>0.05</v>
      </c>
      <c r="P518" s="92">
        <v>0</v>
      </c>
      <c r="Q518" s="92">
        <v>38.450000000000003</v>
      </c>
      <c r="R518" s="92">
        <v>1864.9</v>
      </c>
      <c r="S518" s="92">
        <v>38.450000000000003</v>
      </c>
      <c r="T518" s="92">
        <v>1864.9</v>
      </c>
      <c r="U518" s="56">
        <v>2.0617727492090728E-2</v>
      </c>
      <c r="V518" s="15">
        <v>79</v>
      </c>
      <c r="W518" s="28">
        <v>1.6288004718751676</v>
      </c>
      <c r="X518" s="28">
        <v>1237.0636495254437</v>
      </c>
      <c r="Y518" s="99">
        <v>97.728028312510048</v>
      </c>
    </row>
    <row r="519" spans="1:25" x14ac:dyDescent="0.2">
      <c r="A519" s="352"/>
      <c r="B519" s="257" t="s">
        <v>609</v>
      </c>
      <c r="C519" s="175" t="s">
        <v>610</v>
      </c>
      <c r="D519" s="24">
        <v>-1.6</v>
      </c>
      <c r="E519" s="178">
        <v>1.7600000000000001E-2</v>
      </c>
      <c r="F519" s="52">
        <v>1.3569599999999999</v>
      </c>
      <c r="G519" s="88">
        <v>607.6</v>
      </c>
      <c r="H519" s="35" t="s">
        <v>634</v>
      </c>
      <c r="I519" s="79" t="s">
        <v>25</v>
      </c>
      <c r="J519" s="24">
        <v>18</v>
      </c>
      <c r="K519" s="80" t="s">
        <v>95</v>
      </c>
      <c r="L519" s="84">
        <v>23.615760000000002</v>
      </c>
      <c r="M519" s="84">
        <v>1.2110000000000001</v>
      </c>
      <c r="N519" s="84">
        <v>3.3279999999999998</v>
      </c>
      <c r="O519" s="84">
        <v>0.42075999999999997</v>
      </c>
      <c r="P519" s="84">
        <v>0</v>
      </c>
      <c r="Q519" s="84">
        <v>18.655999999999999</v>
      </c>
      <c r="R519" s="84">
        <v>902.29</v>
      </c>
      <c r="S519" s="84">
        <v>18.655999999999999</v>
      </c>
      <c r="T519" s="84">
        <v>902.29</v>
      </c>
      <c r="U519" s="56">
        <v>2.0676279245032084E-2</v>
      </c>
      <c r="V519" s="15">
        <v>77.099999999999994</v>
      </c>
      <c r="W519" s="28">
        <v>1.5941411297919736</v>
      </c>
      <c r="X519" s="28">
        <v>1240.576754701925</v>
      </c>
      <c r="Y519" s="99">
        <v>95.648467787518413</v>
      </c>
    </row>
    <row r="520" spans="1:25" x14ac:dyDescent="0.2">
      <c r="A520" s="352"/>
      <c r="B520" s="257" t="s">
        <v>512</v>
      </c>
      <c r="C520" s="175" t="s">
        <v>513</v>
      </c>
      <c r="D520" s="24">
        <v>-1.6</v>
      </c>
      <c r="E520" s="178">
        <v>1.5933699725758369E-2</v>
      </c>
      <c r="F520" s="52">
        <v>0.80065247751963231</v>
      </c>
      <c r="G520" s="88">
        <v>607.6</v>
      </c>
      <c r="H520" s="35" t="s">
        <v>537</v>
      </c>
      <c r="I520" s="79" t="s">
        <v>286</v>
      </c>
      <c r="J520" s="24">
        <v>18</v>
      </c>
      <c r="K520" s="80" t="s">
        <v>95</v>
      </c>
      <c r="L520" s="84">
        <v>24.643719999999998</v>
      </c>
      <c r="M520" s="84">
        <v>1.887</v>
      </c>
      <c r="N520" s="84">
        <v>2.88</v>
      </c>
      <c r="O520" s="84">
        <v>-1.3992800000000001</v>
      </c>
      <c r="P520" s="84"/>
      <c r="Q520" s="84">
        <v>21.276</v>
      </c>
      <c r="R520" s="84">
        <v>1026.6600000000001</v>
      </c>
      <c r="S520" s="84">
        <v>21.276</v>
      </c>
      <c r="T520" s="84">
        <v>1026.6600000000001</v>
      </c>
      <c r="U520" s="56">
        <v>2.0723511191631114E-2</v>
      </c>
      <c r="V520" s="15">
        <v>50.249000000000002</v>
      </c>
      <c r="W520" s="28">
        <v>1.041335713868272</v>
      </c>
      <c r="X520" s="28">
        <v>1243.4106714978668</v>
      </c>
      <c r="Y520" s="99">
        <v>62.480142832096313</v>
      </c>
    </row>
    <row r="521" spans="1:25" x14ac:dyDescent="0.2">
      <c r="A521" s="352"/>
      <c r="B521" s="257" t="s">
        <v>180</v>
      </c>
      <c r="C521" s="175" t="s">
        <v>181</v>
      </c>
      <c r="D521" s="24">
        <v>-1.6</v>
      </c>
      <c r="E521" s="178">
        <v>1.9E-2</v>
      </c>
      <c r="F521" s="52">
        <v>1.1741999999999999</v>
      </c>
      <c r="G521" s="88">
        <v>607.6</v>
      </c>
      <c r="H521" s="35" t="s">
        <v>162</v>
      </c>
      <c r="I521" s="79"/>
      <c r="J521" s="24">
        <v>57</v>
      </c>
      <c r="K521" s="80">
        <v>1982</v>
      </c>
      <c r="L521" s="84">
        <v>97.18</v>
      </c>
      <c r="M521" s="84">
        <v>10.149016</v>
      </c>
      <c r="N521" s="84">
        <v>14.680980999999999</v>
      </c>
      <c r="O521" s="84">
        <v>0</v>
      </c>
      <c r="P521" s="84">
        <v>0</v>
      </c>
      <c r="Q521" s="84">
        <v>72.350003000000001</v>
      </c>
      <c r="R521" s="84">
        <v>3486.09</v>
      </c>
      <c r="S521" s="84">
        <v>72.350003000000001</v>
      </c>
      <c r="T521" s="84">
        <v>3486.09</v>
      </c>
      <c r="U521" s="56">
        <v>2.0753911402172635E-2</v>
      </c>
      <c r="V521" s="15">
        <v>61.8</v>
      </c>
      <c r="W521" s="28">
        <v>1.2825917246542688</v>
      </c>
      <c r="X521" s="28">
        <v>1245.2346841303581</v>
      </c>
      <c r="Y521" s="99">
        <v>76.955503479256137</v>
      </c>
    </row>
    <row r="522" spans="1:25" x14ac:dyDescent="0.2">
      <c r="A522" s="352"/>
      <c r="B522" s="257" t="s">
        <v>358</v>
      </c>
      <c r="C522" s="175" t="s">
        <v>385</v>
      </c>
      <c r="D522" s="24">
        <v>-1.6</v>
      </c>
      <c r="E522" s="178">
        <v>1.6802600000000001E-2</v>
      </c>
      <c r="F522" s="52">
        <v>0.91024724980000005</v>
      </c>
      <c r="G522" s="88">
        <v>607.6</v>
      </c>
      <c r="H522" s="35" t="s">
        <v>376</v>
      </c>
      <c r="I522" s="79" t="s">
        <v>286</v>
      </c>
      <c r="J522" s="24">
        <v>102</v>
      </c>
      <c r="K522" s="80" t="s">
        <v>362</v>
      </c>
      <c r="L522" s="84">
        <v>108.40196640000001</v>
      </c>
      <c r="M522" s="84">
        <v>4.2703920000000002</v>
      </c>
      <c r="N522" s="84">
        <v>12.415004400000001</v>
      </c>
      <c r="O522" s="84">
        <v>0.319608</v>
      </c>
      <c r="P522" s="84">
        <v>9.1396909999999991</v>
      </c>
      <c r="Q522" s="84">
        <v>82.257271000000003</v>
      </c>
      <c r="R522" s="84">
        <v>4390.7700000000004</v>
      </c>
      <c r="S522" s="84">
        <v>91.396962000000002</v>
      </c>
      <c r="T522" s="84">
        <v>4390.7700000000004</v>
      </c>
      <c r="U522" s="56">
        <v>2.0815702484985547E-2</v>
      </c>
      <c r="V522" s="15">
        <v>54.173000000000002</v>
      </c>
      <c r="W522" s="28">
        <v>1.1276490507191221</v>
      </c>
      <c r="X522" s="28">
        <v>1248.9421490991328</v>
      </c>
      <c r="Y522" s="99">
        <v>67.658943043147332</v>
      </c>
    </row>
    <row r="523" spans="1:25" x14ac:dyDescent="0.2">
      <c r="A523" s="352"/>
      <c r="B523" s="257" t="s">
        <v>982</v>
      </c>
      <c r="C523" s="175" t="s">
        <v>983</v>
      </c>
      <c r="D523" s="175">
        <v>-1.8</v>
      </c>
      <c r="E523" s="176">
        <v>1.7000000000000001E-2</v>
      </c>
      <c r="F523" s="175">
        <v>1.3430000000000002</v>
      </c>
      <c r="G523" s="185">
        <v>613.17999999999995</v>
      </c>
      <c r="H523" s="79" t="s">
        <v>1005</v>
      </c>
      <c r="I523" s="79" t="s">
        <v>25</v>
      </c>
      <c r="J523" s="80">
        <v>43</v>
      </c>
      <c r="K523" s="80">
        <v>1971</v>
      </c>
      <c r="L523" s="92">
        <v>36.771999999999998</v>
      </c>
      <c r="M523" s="92">
        <v>0</v>
      </c>
      <c r="N523" s="92">
        <v>0</v>
      </c>
      <c r="O523" s="92">
        <v>0</v>
      </c>
      <c r="P523" s="92">
        <v>0</v>
      </c>
      <c r="Q523" s="92">
        <v>36.771999999999998</v>
      </c>
      <c r="R523" s="92">
        <v>1846.49</v>
      </c>
      <c r="S523" s="92">
        <v>36.771999999999998</v>
      </c>
      <c r="T523" s="92">
        <v>1765.69</v>
      </c>
      <c r="U523" s="56">
        <v>2.082585278276481E-2</v>
      </c>
      <c r="V523" s="15">
        <v>79</v>
      </c>
      <c r="W523" s="28">
        <v>1.64524236983842</v>
      </c>
      <c r="X523" s="28">
        <v>1249.5511669658886</v>
      </c>
      <c r="Y523" s="99">
        <v>98.714542190305195</v>
      </c>
    </row>
    <row r="524" spans="1:25" x14ac:dyDescent="0.2">
      <c r="A524" s="352"/>
      <c r="B524" s="257" t="s">
        <v>967</v>
      </c>
      <c r="C524" s="175" t="s">
        <v>968</v>
      </c>
      <c r="D524" s="24">
        <v>-1.7</v>
      </c>
      <c r="E524" s="178">
        <v>2.0559999999999998E-2</v>
      </c>
      <c r="F524" s="52">
        <v>1.19</v>
      </c>
      <c r="G524" s="88">
        <v>610.70000000000005</v>
      </c>
      <c r="H524" s="79" t="s">
        <v>977</v>
      </c>
      <c r="I524" s="79" t="s">
        <v>25</v>
      </c>
      <c r="J524" s="80">
        <v>27</v>
      </c>
      <c r="K524" s="80">
        <v>1988</v>
      </c>
      <c r="L524" s="92">
        <v>37</v>
      </c>
      <c r="M524" s="92">
        <v>2.8210000000000002</v>
      </c>
      <c r="N524" s="92">
        <v>4.6020000000000003</v>
      </c>
      <c r="O524" s="92">
        <v>0.28899999999999998</v>
      </c>
      <c r="P524" s="92">
        <v>0</v>
      </c>
      <c r="Q524" s="92">
        <v>29.286999999999999</v>
      </c>
      <c r="R524" s="92">
        <v>1405.56</v>
      </c>
      <c r="S524" s="92">
        <v>29.286999999999999</v>
      </c>
      <c r="T524" s="92">
        <v>1405.56</v>
      </c>
      <c r="U524" s="56">
        <v>2.0836534904237456E-2</v>
      </c>
      <c r="V524" s="15">
        <v>58.1</v>
      </c>
      <c r="W524" s="28">
        <v>1.2106026779361962</v>
      </c>
      <c r="X524" s="28">
        <v>1250.1920942542472</v>
      </c>
      <c r="Y524" s="99">
        <v>72.63616067617177</v>
      </c>
    </row>
    <row r="525" spans="1:25" x14ac:dyDescent="0.2">
      <c r="A525" s="352"/>
      <c r="B525" s="257" t="s">
        <v>652</v>
      </c>
      <c r="C525" s="175" t="s">
        <v>653</v>
      </c>
      <c r="D525" s="24">
        <v>-1.7</v>
      </c>
      <c r="E525" s="178">
        <v>1.949E-2</v>
      </c>
      <c r="F525" s="52">
        <v>1.23</v>
      </c>
      <c r="G525" s="88">
        <v>610.70000000000005</v>
      </c>
      <c r="H525" s="180" t="s">
        <v>682</v>
      </c>
      <c r="I525" s="175" t="s">
        <v>25</v>
      </c>
      <c r="J525" s="181">
        <v>20</v>
      </c>
      <c r="K525" s="175">
        <v>1994</v>
      </c>
      <c r="L525" s="84">
        <v>33.520000000000003</v>
      </c>
      <c r="M525" s="84">
        <v>1.8854500000000001</v>
      </c>
      <c r="N525" s="84">
        <v>3.6725189999999999</v>
      </c>
      <c r="O525" s="84">
        <v>0.256548</v>
      </c>
      <c r="P525" s="84">
        <v>4.9869839999999996</v>
      </c>
      <c r="Q525" s="84">
        <v>22.718494</v>
      </c>
      <c r="R525" s="183">
        <v>1120.8599999999999</v>
      </c>
      <c r="S525" s="84">
        <v>27.705477999999999</v>
      </c>
      <c r="T525" s="183">
        <v>1326.57</v>
      </c>
      <c r="U525" s="56">
        <v>2.0885047905500654E-2</v>
      </c>
      <c r="V525" s="15">
        <v>63.110999999999997</v>
      </c>
      <c r="W525" s="28">
        <v>1.3180762583640517</v>
      </c>
      <c r="X525" s="28">
        <v>1253.1028743300392</v>
      </c>
      <c r="Y525" s="99">
        <v>79.084575501843091</v>
      </c>
    </row>
    <row r="526" spans="1:25" x14ac:dyDescent="0.2">
      <c r="A526" s="352"/>
      <c r="B526" s="257" t="s">
        <v>358</v>
      </c>
      <c r="C526" s="175" t="s">
        <v>385</v>
      </c>
      <c r="D526" s="24">
        <v>-1.6</v>
      </c>
      <c r="E526" s="178">
        <v>1.6802600000000001E-2</v>
      </c>
      <c r="F526" s="52">
        <v>0.91024724980000005</v>
      </c>
      <c r="G526" s="88">
        <v>607.6</v>
      </c>
      <c r="H526" s="35" t="s">
        <v>375</v>
      </c>
      <c r="I526" s="79" t="s">
        <v>286</v>
      </c>
      <c r="J526" s="24">
        <v>46</v>
      </c>
      <c r="K526" s="80" t="s">
        <v>362</v>
      </c>
      <c r="L526" s="84">
        <v>57.923017999999999</v>
      </c>
      <c r="M526" s="84">
        <v>2.0752899999999999</v>
      </c>
      <c r="N526" s="84">
        <v>6.5449999999999999</v>
      </c>
      <c r="O526" s="84">
        <v>0.72970999999999997</v>
      </c>
      <c r="P526" s="84">
        <v>0</v>
      </c>
      <c r="Q526" s="84">
        <v>48.573017999999998</v>
      </c>
      <c r="R526" s="84">
        <v>2322.89</v>
      </c>
      <c r="S526" s="84">
        <v>48.573017999999998</v>
      </c>
      <c r="T526" s="84">
        <v>2322.89</v>
      </c>
      <c r="U526" s="56">
        <v>2.0910597574573052E-2</v>
      </c>
      <c r="V526" s="15">
        <v>54.173000000000002</v>
      </c>
      <c r="W526" s="28">
        <v>1.1327898024073459</v>
      </c>
      <c r="X526" s="28">
        <v>1254.6358544743832</v>
      </c>
      <c r="Y526" s="99">
        <v>67.967388144440761</v>
      </c>
    </row>
    <row r="527" spans="1:25" x14ac:dyDescent="0.2">
      <c r="A527" s="352"/>
      <c r="B527" s="257" t="s">
        <v>652</v>
      </c>
      <c r="C527" s="175" t="s">
        <v>653</v>
      </c>
      <c r="D527" s="24">
        <v>-1.7</v>
      </c>
      <c r="E527" s="178">
        <v>1.949E-2</v>
      </c>
      <c r="F527" s="52">
        <v>1.23</v>
      </c>
      <c r="G527" s="88">
        <v>610.70000000000005</v>
      </c>
      <c r="H527" s="180" t="s">
        <v>680</v>
      </c>
      <c r="I527" s="175" t="s">
        <v>25</v>
      </c>
      <c r="J527" s="181">
        <v>50</v>
      </c>
      <c r="K527" s="175">
        <v>1988</v>
      </c>
      <c r="L527" s="84">
        <v>61.68</v>
      </c>
      <c r="M527" s="84">
        <v>3.82477</v>
      </c>
      <c r="N527" s="84">
        <v>7.5250329999999996</v>
      </c>
      <c r="O527" s="84">
        <v>0.35723199999999999</v>
      </c>
      <c r="P527" s="84">
        <v>8.9951310000000007</v>
      </c>
      <c r="Q527" s="84">
        <v>40.977831999999999</v>
      </c>
      <c r="R527" s="183">
        <v>2389.81</v>
      </c>
      <c r="S527" s="84">
        <v>49.972963</v>
      </c>
      <c r="T527" s="183">
        <v>2389.81</v>
      </c>
      <c r="U527" s="56">
        <v>2.0910851908729145E-2</v>
      </c>
      <c r="V527" s="15">
        <v>63.110999999999997</v>
      </c>
      <c r="W527" s="28">
        <v>1.3197047748118049</v>
      </c>
      <c r="X527" s="28">
        <v>1254.6511145237487</v>
      </c>
      <c r="Y527" s="99">
        <v>79.1822864887083</v>
      </c>
    </row>
    <row r="528" spans="1:25" x14ac:dyDescent="0.2">
      <c r="A528" s="352"/>
      <c r="B528" s="257" t="s">
        <v>789</v>
      </c>
      <c r="C528" s="175" t="s">
        <v>790</v>
      </c>
      <c r="D528" s="24">
        <v>-2.2999999999999998</v>
      </c>
      <c r="E528" s="178">
        <v>1.9800000000000002E-2</v>
      </c>
      <c r="F528" s="52">
        <v>1.4019999999999999</v>
      </c>
      <c r="G528" s="88">
        <v>529.29999999999995</v>
      </c>
      <c r="H528" s="179" t="s">
        <v>778</v>
      </c>
      <c r="I528" s="79" t="s">
        <v>25</v>
      </c>
      <c r="J528" s="24">
        <v>30</v>
      </c>
      <c r="K528" s="80">
        <v>1990</v>
      </c>
      <c r="L528" s="84">
        <v>42.475000000000001</v>
      </c>
      <c r="M528" s="84">
        <v>3.63</v>
      </c>
      <c r="N528" s="84">
        <v>5.44</v>
      </c>
      <c r="O528" s="84">
        <v>0.96</v>
      </c>
      <c r="P528" s="84"/>
      <c r="Q528" s="84">
        <v>32.450000000000003</v>
      </c>
      <c r="R528" s="84">
        <v>1550.85</v>
      </c>
      <c r="S528" s="84">
        <v>32.450000000000003</v>
      </c>
      <c r="T528" s="84">
        <v>1550.85</v>
      </c>
      <c r="U528" s="56">
        <v>2.0924009414192219E-2</v>
      </c>
      <c r="V528" s="15">
        <v>70.739999999999995</v>
      </c>
      <c r="W528" s="28">
        <v>1.4801644259599576</v>
      </c>
      <c r="X528" s="28">
        <v>1255.4405648515333</v>
      </c>
      <c r="Y528" s="99">
        <v>88.809865557597462</v>
      </c>
    </row>
    <row r="529" spans="1:25" x14ac:dyDescent="0.2">
      <c r="A529" s="352"/>
      <c r="B529" s="257" t="s">
        <v>224</v>
      </c>
      <c r="C529" s="184" t="s">
        <v>243</v>
      </c>
      <c r="D529" s="185">
        <v>-2.1</v>
      </c>
      <c r="E529" s="176">
        <v>1.7899999999999999E-2</v>
      </c>
      <c r="F529" s="52">
        <f>E529*V529</f>
        <v>1.0256699999999999</v>
      </c>
      <c r="G529" s="88">
        <v>623</v>
      </c>
      <c r="H529" s="25" t="s">
        <v>252</v>
      </c>
      <c r="I529" s="26"/>
      <c r="J529" s="46">
        <v>45</v>
      </c>
      <c r="K529" s="27" t="s">
        <v>95</v>
      </c>
      <c r="L529" s="86">
        <v>61.16</v>
      </c>
      <c r="M529" s="86">
        <v>3.38</v>
      </c>
      <c r="N529" s="86">
        <v>8.57</v>
      </c>
      <c r="O529" s="86">
        <v>-0.01</v>
      </c>
      <c r="P529" s="86">
        <v>8.8595999999999986</v>
      </c>
      <c r="Q529" s="86">
        <v>40.360399999999998</v>
      </c>
      <c r="R529" s="87">
        <v>2350.1</v>
      </c>
      <c r="S529" s="86">
        <v>49.22</v>
      </c>
      <c r="T529" s="87">
        <v>2350.1</v>
      </c>
      <c r="U529" s="58">
        <f>S529/T529</f>
        <v>2.0943789625973364E-2</v>
      </c>
      <c r="V529" s="52">
        <v>57.3</v>
      </c>
      <c r="W529" s="28">
        <f>U529*V529</f>
        <v>1.2000791455682738</v>
      </c>
      <c r="X529" s="62">
        <f>U529*60*1000</f>
        <v>1256.6273775584018</v>
      </c>
      <c r="Y529" s="268">
        <f>X529*V529/1000</f>
        <v>72.00474873409641</v>
      </c>
    </row>
    <row r="530" spans="1:25" x14ac:dyDescent="0.2">
      <c r="A530" s="352"/>
      <c r="B530" s="257" t="s">
        <v>925</v>
      </c>
      <c r="C530" s="175" t="s">
        <v>926</v>
      </c>
      <c r="D530" s="24">
        <v>-1.4</v>
      </c>
      <c r="E530" s="176"/>
      <c r="F530" s="52"/>
      <c r="G530" s="88">
        <v>601.4</v>
      </c>
      <c r="H530" s="79" t="s">
        <v>949</v>
      </c>
      <c r="I530" s="79" t="s">
        <v>25</v>
      </c>
      <c r="J530" s="80">
        <v>38</v>
      </c>
      <c r="K530" s="80">
        <v>1990</v>
      </c>
      <c r="L530" s="92">
        <v>53.436300000000003</v>
      </c>
      <c r="M530" s="92">
        <v>3.0933339000000002</v>
      </c>
      <c r="N530" s="92">
        <v>8.4070060000000009</v>
      </c>
      <c r="O530" s="92">
        <v>1.7957999999999998E-2</v>
      </c>
      <c r="P530" s="92">
        <v>0</v>
      </c>
      <c r="Q530" s="92">
        <v>41.917999999999999</v>
      </c>
      <c r="R530" s="92">
        <v>1999.63</v>
      </c>
      <c r="S530" s="92">
        <v>41.917999999999999</v>
      </c>
      <c r="T530" s="92">
        <v>1999.63</v>
      </c>
      <c r="U530" s="56">
        <v>2.0962878132454503E-2</v>
      </c>
      <c r="V530" s="15">
        <v>55.045000000000002</v>
      </c>
      <c r="W530" s="28">
        <v>1.1539016268009581</v>
      </c>
      <c r="X530" s="28">
        <v>1257.7726879472702</v>
      </c>
      <c r="Y530" s="99">
        <v>69.234097608057496</v>
      </c>
    </row>
    <row r="531" spans="1:25" x14ac:dyDescent="0.2">
      <c r="A531" s="352"/>
      <c r="B531" s="257" t="s">
        <v>388</v>
      </c>
      <c r="C531" s="175" t="s">
        <v>389</v>
      </c>
      <c r="D531" s="24">
        <v>-1.9</v>
      </c>
      <c r="E531" s="178">
        <v>2.09055E-2</v>
      </c>
      <c r="F531" s="52">
        <v>1.4014001924999999</v>
      </c>
      <c r="G531" s="88">
        <v>616.9</v>
      </c>
      <c r="H531" s="35" t="s">
        <v>411</v>
      </c>
      <c r="I531" s="79" t="s">
        <v>25</v>
      </c>
      <c r="J531" s="24">
        <v>50</v>
      </c>
      <c r="K531" s="80">
        <v>1972</v>
      </c>
      <c r="L531" s="84">
        <v>64.736999999999995</v>
      </c>
      <c r="M531" s="84">
        <v>2.584308</v>
      </c>
      <c r="N531" s="84">
        <v>8.2601130000000005</v>
      </c>
      <c r="O531" s="84">
        <v>0.11869200000000001</v>
      </c>
      <c r="P531" s="84">
        <v>0</v>
      </c>
      <c r="Q531" s="84">
        <v>53.773887000000002</v>
      </c>
      <c r="R531" s="84">
        <v>2563.5100000000002</v>
      </c>
      <c r="S531" s="84">
        <v>53.773887000000002</v>
      </c>
      <c r="T531" s="84">
        <v>2563.5100000000002</v>
      </c>
      <c r="U531" s="56">
        <v>2.0976663636966503E-2</v>
      </c>
      <c r="V531" s="15">
        <v>67.034999999999997</v>
      </c>
      <c r="W531" s="28">
        <v>1.4061706469040496</v>
      </c>
      <c r="X531" s="28">
        <v>1258.5998182179903</v>
      </c>
      <c r="Y531" s="99">
        <v>84.370238814242981</v>
      </c>
    </row>
    <row r="532" spans="1:25" x14ac:dyDescent="0.2">
      <c r="A532" s="352"/>
      <c r="B532" s="257" t="s">
        <v>388</v>
      </c>
      <c r="C532" s="175" t="s">
        <v>389</v>
      </c>
      <c r="D532" s="24">
        <v>-1.9</v>
      </c>
      <c r="E532" s="178">
        <v>2.09055E-2</v>
      </c>
      <c r="F532" s="52">
        <v>1.4014001924999999</v>
      </c>
      <c r="G532" s="88">
        <v>616.9</v>
      </c>
      <c r="H532" s="35" t="s">
        <v>412</v>
      </c>
      <c r="I532" s="79" t="s">
        <v>25</v>
      </c>
      <c r="J532" s="24">
        <v>50</v>
      </c>
      <c r="K532" s="80">
        <v>1978</v>
      </c>
      <c r="L532" s="84">
        <v>68.388999999999996</v>
      </c>
      <c r="M532" s="84">
        <v>4.137734</v>
      </c>
      <c r="N532" s="84">
        <v>9.7926280000000006</v>
      </c>
      <c r="O532" s="84">
        <v>-0.46573399999999998</v>
      </c>
      <c r="P532" s="84">
        <v>0</v>
      </c>
      <c r="Q532" s="84">
        <v>54.924371999999998</v>
      </c>
      <c r="R532" s="84">
        <v>2617.85</v>
      </c>
      <c r="S532" s="84">
        <v>54.924371999999998</v>
      </c>
      <c r="T532" s="84">
        <v>2617.85</v>
      </c>
      <c r="U532" s="56">
        <v>2.0980717764577803E-2</v>
      </c>
      <c r="V532" s="15">
        <v>67.034999999999997</v>
      </c>
      <c r="W532" s="28">
        <v>1.4064424153484729</v>
      </c>
      <c r="X532" s="28">
        <v>1258.8430658746681</v>
      </c>
      <c r="Y532" s="99">
        <v>84.386544920908378</v>
      </c>
    </row>
    <row r="533" spans="1:25" x14ac:dyDescent="0.2">
      <c r="A533" s="352"/>
      <c r="B533" s="257" t="s">
        <v>358</v>
      </c>
      <c r="C533" s="175" t="s">
        <v>385</v>
      </c>
      <c r="D533" s="24">
        <v>-1.6</v>
      </c>
      <c r="E533" s="178">
        <v>1.6802600000000001E-2</v>
      </c>
      <c r="F533" s="52">
        <v>0.91024724980000005</v>
      </c>
      <c r="G533" s="88">
        <v>607.6</v>
      </c>
      <c r="H533" s="35" t="s">
        <v>374</v>
      </c>
      <c r="I533" s="79" t="s">
        <v>286</v>
      </c>
      <c r="J533" s="24">
        <v>55</v>
      </c>
      <c r="K533" s="80" t="s">
        <v>362</v>
      </c>
      <c r="L533" s="84">
        <v>68.213988000000001</v>
      </c>
      <c r="M533" s="84">
        <v>2.50068</v>
      </c>
      <c r="N533" s="84">
        <v>7.1787369999999999</v>
      </c>
      <c r="O533" s="84">
        <v>0.86531999999999998</v>
      </c>
      <c r="P533" s="84">
        <v>0</v>
      </c>
      <c r="Q533" s="84">
        <v>57.669251000000003</v>
      </c>
      <c r="R533" s="84">
        <v>2747.31</v>
      </c>
      <c r="S533" s="84">
        <v>57.669251000000003</v>
      </c>
      <c r="T533" s="84">
        <v>2747.31</v>
      </c>
      <c r="U533" s="56">
        <v>2.0991169908019119E-2</v>
      </c>
      <c r="V533" s="15">
        <v>54.173000000000002</v>
      </c>
      <c r="W533" s="28">
        <v>1.1371546474271197</v>
      </c>
      <c r="X533" s="28">
        <v>1259.470194481147</v>
      </c>
      <c r="Y533" s="99">
        <v>68.229278845627178</v>
      </c>
    </row>
    <row r="534" spans="1:25" x14ac:dyDescent="0.2">
      <c r="A534" s="352"/>
      <c r="B534" s="257" t="s">
        <v>388</v>
      </c>
      <c r="C534" s="175" t="s">
        <v>389</v>
      </c>
      <c r="D534" s="24">
        <v>-1.9</v>
      </c>
      <c r="E534" s="178">
        <v>2.09055E-2</v>
      </c>
      <c r="F534" s="52">
        <v>1.4014001924999999</v>
      </c>
      <c r="G534" s="88">
        <v>616.9</v>
      </c>
      <c r="H534" s="35" t="s">
        <v>413</v>
      </c>
      <c r="I534" s="79" t="s">
        <v>25</v>
      </c>
      <c r="J534" s="24">
        <v>21</v>
      </c>
      <c r="K534" s="80">
        <v>1987</v>
      </c>
      <c r="L534" s="84">
        <v>29.861000000000001</v>
      </c>
      <c r="M534" s="84">
        <v>1.615594</v>
      </c>
      <c r="N534" s="84">
        <v>3.5936789999999998</v>
      </c>
      <c r="O534" s="84">
        <v>0.42440600000000001</v>
      </c>
      <c r="P534" s="84">
        <v>0</v>
      </c>
      <c r="Q534" s="84">
        <v>24.227321</v>
      </c>
      <c r="R534" s="84">
        <v>1153.83</v>
      </c>
      <c r="S534" s="84">
        <v>24.227321</v>
      </c>
      <c r="T534" s="84">
        <v>1153.83</v>
      </c>
      <c r="U534" s="56">
        <v>2.0997305495610272E-2</v>
      </c>
      <c r="V534" s="15">
        <v>67.034999999999997</v>
      </c>
      <c r="W534" s="28">
        <v>1.4075543738982346</v>
      </c>
      <c r="X534" s="28">
        <v>1259.8383297366163</v>
      </c>
      <c r="Y534" s="99">
        <v>84.453262433894068</v>
      </c>
    </row>
    <row r="535" spans="1:25" x14ac:dyDescent="0.2">
      <c r="A535" s="352"/>
      <c r="B535" s="257" t="s">
        <v>512</v>
      </c>
      <c r="C535" s="175" t="s">
        <v>513</v>
      </c>
      <c r="D535" s="24">
        <v>-1.6</v>
      </c>
      <c r="E535" s="178">
        <v>1.5933699725758369E-2</v>
      </c>
      <c r="F535" s="52">
        <v>0.80065247751963231</v>
      </c>
      <c r="G535" s="88">
        <v>607.6</v>
      </c>
      <c r="H535" s="35" t="s">
        <v>538</v>
      </c>
      <c r="I535" s="79" t="s">
        <v>286</v>
      </c>
      <c r="J535" s="24">
        <v>45</v>
      </c>
      <c r="K535" s="80">
        <v>1975</v>
      </c>
      <c r="L535" s="84">
        <v>62.967710999999994</v>
      </c>
      <c r="M535" s="84">
        <v>5.8140000000000001</v>
      </c>
      <c r="N535" s="84">
        <v>7.2</v>
      </c>
      <c r="O535" s="84">
        <v>0.67471100000000006</v>
      </c>
      <c r="P535" s="84"/>
      <c r="Q535" s="84">
        <v>49.278999999999996</v>
      </c>
      <c r="R535" s="84">
        <v>2346.7600000000002</v>
      </c>
      <c r="S535" s="84">
        <v>49.278999999999996</v>
      </c>
      <c r="T535" s="84">
        <v>2346.7600000000002</v>
      </c>
      <c r="U535" s="56">
        <v>2.099873868652951E-2</v>
      </c>
      <c r="V535" s="15">
        <v>50.249000000000002</v>
      </c>
      <c r="W535" s="28">
        <v>1.0551656202594213</v>
      </c>
      <c r="X535" s="28">
        <v>1259.9243211917706</v>
      </c>
      <c r="Y535" s="99">
        <v>63.309937215565284</v>
      </c>
    </row>
    <row r="536" spans="1:25" x14ac:dyDescent="0.2">
      <c r="A536" s="352"/>
      <c r="B536" s="257" t="s">
        <v>925</v>
      </c>
      <c r="C536" s="175" t="s">
        <v>926</v>
      </c>
      <c r="D536" s="24">
        <v>-1.4</v>
      </c>
      <c r="E536" s="176"/>
      <c r="F536" s="52"/>
      <c r="G536" s="88">
        <v>601.4</v>
      </c>
      <c r="H536" s="79" t="s">
        <v>950</v>
      </c>
      <c r="I536" s="79" t="s">
        <v>25</v>
      </c>
      <c r="J536" s="80">
        <v>14</v>
      </c>
      <c r="K536" s="80">
        <v>1992</v>
      </c>
      <c r="L536" s="92">
        <v>23.611999999999998</v>
      </c>
      <c r="M536" s="92">
        <v>1.881505</v>
      </c>
      <c r="N536" s="92">
        <v>2.5395249999999998</v>
      </c>
      <c r="O536" s="92">
        <v>5.4949999999999999E-3</v>
      </c>
      <c r="P536" s="92">
        <v>0</v>
      </c>
      <c r="Q536" s="92">
        <v>19.185469999999999</v>
      </c>
      <c r="R536" s="92">
        <v>912.76</v>
      </c>
      <c r="S536" s="92">
        <v>19.185469999999999</v>
      </c>
      <c r="T536" s="92">
        <v>912.8</v>
      </c>
      <c r="U536" s="56">
        <v>2.1018262489044696E-2</v>
      </c>
      <c r="V536" s="15">
        <v>55.045000000000002</v>
      </c>
      <c r="W536" s="28">
        <v>1.1569502587094653</v>
      </c>
      <c r="X536" s="28">
        <v>1261.0957493426818</v>
      </c>
      <c r="Y536" s="99">
        <v>69.417015522567922</v>
      </c>
    </row>
    <row r="537" spans="1:25" x14ac:dyDescent="0.2">
      <c r="A537" s="352"/>
      <c r="B537" s="257" t="s">
        <v>967</v>
      </c>
      <c r="C537" s="175" t="s">
        <v>968</v>
      </c>
      <c r="D537" s="24">
        <v>-1.7</v>
      </c>
      <c r="E537" s="178">
        <v>2.0559999999999998E-2</v>
      </c>
      <c r="F537" s="52">
        <v>1.19</v>
      </c>
      <c r="G537" s="88">
        <v>610.70000000000005</v>
      </c>
      <c r="H537" s="79" t="s">
        <v>976</v>
      </c>
      <c r="I537" s="79" t="s">
        <v>25</v>
      </c>
      <c r="J537" s="80">
        <v>28</v>
      </c>
      <c r="K537" s="80">
        <v>1974</v>
      </c>
      <c r="L537" s="92">
        <v>37.299999999999997</v>
      </c>
      <c r="M537" s="92">
        <v>2.3330000000000002</v>
      </c>
      <c r="N537" s="92">
        <v>5.7560000000000002</v>
      </c>
      <c r="O537" s="92">
        <v>-3.7999999999999999E-2</v>
      </c>
      <c r="P537" s="92">
        <v>0</v>
      </c>
      <c r="Q537" s="92">
        <v>29.248000000000001</v>
      </c>
      <c r="R537" s="92">
        <v>1391</v>
      </c>
      <c r="S537" s="92">
        <v>29.248000000000001</v>
      </c>
      <c r="T537" s="92">
        <v>1391</v>
      </c>
      <c r="U537" s="56">
        <v>2.1026599568655643E-2</v>
      </c>
      <c r="V537" s="15">
        <v>58.1</v>
      </c>
      <c r="W537" s="28">
        <v>1.221645434938893</v>
      </c>
      <c r="X537" s="28">
        <v>1261.5959741193385</v>
      </c>
      <c r="Y537" s="99">
        <v>73.298726096333567</v>
      </c>
    </row>
    <row r="538" spans="1:25" x14ac:dyDescent="0.2">
      <c r="A538" s="352"/>
      <c r="B538" s="257" t="s">
        <v>791</v>
      </c>
      <c r="C538" s="175" t="s">
        <v>792</v>
      </c>
      <c r="D538" s="24">
        <v>-2.2999999999999998</v>
      </c>
      <c r="E538" s="178">
        <v>2.0734499999999999E-2</v>
      </c>
      <c r="F538" s="52">
        <f>E538*V538</f>
        <v>1.5716751</v>
      </c>
      <c r="G538" s="88">
        <v>629.29999999999995</v>
      </c>
      <c r="H538" s="35" t="s">
        <v>814</v>
      </c>
      <c r="I538" s="79" t="s">
        <v>25</v>
      </c>
      <c r="J538" s="24">
        <v>40</v>
      </c>
      <c r="K538" s="80">
        <v>1983</v>
      </c>
      <c r="L538" s="84">
        <v>60</v>
      </c>
      <c r="M538" s="84">
        <v>3.4</v>
      </c>
      <c r="N538" s="84">
        <v>8.36</v>
      </c>
      <c r="O538" s="84">
        <v>0.36699999999999999</v>
      </c>
      <c r="P538" s="84">
        <v>0</v>
      </c>
      <c r="Q538" s="84">
        <v>47.85</v>
      </c>
      <c r="R538" s="84">
        <v>2271.88</v>
      </c>
      <c r="S538" s="84">
        <v>47.85</v>
      </c>
      <c r="T538" s="84">
        <v>2271.88</v>
      </c>
      <c r="U538" s="56">
        <f>S538/T538</f>
        <v>2.1061851858372799E-2</v>
      </c>
      <c r="V538" s="15">
        <v>75.8</v>
      </c>
      <c r="W538" s="28">
        <f>U538*V538</f>
        <v>1.5964883708646582</v>
      </c>
      <c r="X538" s="28">
        <f>U538*60*1000</f>
        <v>1263.7111115023681</v>
      </c>
      <c r="Y538" s="99">
        <f>X538*V538/1000</f>
        <v>95.789302251879505</v>
      </c>
    </row>
    <row r="539" spans="1:25" x14ac:dyDescent="0.2">
      <c r="A539" s="352"/>
      <c r="B539" s="257" t="s">
        <v>512</v>
      </c>
      <c r="C539" s="175" t="s">
        <v>513</v>
      </c>
      <c r="D539" s="24">
        <v>-1.6</v>
      </c>
      <c r="E539" s="178">
        <v>1.5933699725758369E-2</v>
      </c>
      <c r="F539" s="52">
        <v>0.80065247751963231</v>
      </c>
      <c r="G539" s="88">
        <v>607.6</v>
      </c>
      <c r="H539" s="35" t="s">
        <v>539</v>
      </c>
      <c r="I539" s="79" t="s">
        <v>286</v>
      </c>
      <c r="J539" s="24">
        <v>54</v>
      </c>
      <c r="K539" s="80">
        <v>1989</v>
      </c>
      <c r="L539" s="84">
        <v>79.310419999999993</v>
      </c>
      <c r="M539" s="84">
        <v>6.7829999999999995</v>
      </c>
      <c r="N539" s="84">
        <v>8.64</v>
      </c>
      <c r="O539" s="84">
        <v>0.38042000000000004</v>
      </c>
      <c r="P539" s="84"/>
      <c r="Q539" s="84">
        <v>63.506999999999998</v>
      </c>
      <c r="R539" s="84">
        <v>3010.51</v>
      </c>
      <c r="S539" s="84">
        <v>63.506999999999998</v>
      </c>
      <c r="T539" s="84">
        <v>3010.51</v>
      </c>
      <c r="U539" s="56">
        <v>2.1095096844056322E-2</v>
      </c>
      <c r="V539" s="15">
        <v>50.249000000000002</v>
      </c>
      <c r="W539" s="28">
        <v>1.0600075213169862</v>
      </c>
      <c r="X539" s="28">
        <v>1265.7058106433794</v>
      </c>
      <c r="Y539" s="99">
        <v>63.600451279019175</v>
      </c>
    </row>
    <row r="540" spans="1:25" x14ac:dyDescent="0.2">
      <c r="A540" s="352"/>
      <c r="B540" s="257" t="s">
        <v>982</v>
      </c>
      <c r="C540" s="175" t="s">
        <v>983</v>
      </c>
      <c r="D540" s="175">
        <v>-1.8</v>
      </c>
      <c r="E540" s="176">
        <v>1.7000000000000001E-2</v>
      </c>
      <c r="F540" s="175">
        <v>1.3430000000000002</v>
      </c>
      <c r="G540" s="185">
        <v>613.17999999999995</v>
      </c>
      <c r="H540" s="79" t="s">
        <v>1009</v>
      </c>
      <c r="I540" s="79" t="s">
        <v>25</v>
      </c>
      <c r="J540" s="80">
        <v>45</v>
      </c>
      <c r="K540" s="80">
        <v>1972</v>
      </c>
      <c r="L540" s="92">
        <v>51.017000000000003</v>
      </c>
      <c r="M540" s="92">
        <v>3.39</v>
      </c>
      <c r="N540" s="92">
        <v>7.48</v>
      </c>
      <c r="O540" s="92">
        <v>0.18</v>
      </c>
      <c r="P540" s="92">
        <v>0</v>
      </c>
      <c r="Q540" s="92">
        <v>39.97</v>
      </c>
      <c r="R540" s="92">
        <v>1889.72</v>
      </c>
      <c r="S540" s="92">
        <v>39.97</v>
      </c>
      <c r="T540" s="92">
        <v>1889.72</v>
      </c>
      <c r="U540" s="56">
        <v>2.115128167135872E-2</v>
      </c>
      <c r="V540" s="15">
        <v>79</v>
      </c>
      <c r="W540" s="28">
        <v>1.6709512520373389</v>
      </c>
      <c r="X540" s="28">
        <v>1269.0769002815232</v>
      </c>
      <c r="Y540" s="99">
        <v>100.25707512224034</v>
      </c>
    </row>
    <row r="541" spans="1:25" x14ac:dyDescent="0.2">
      <c r="A541" s="352"/>
      <c r="B541" s="257" t="s">
        <v>358</v>
      </c>
      <c r="C541" s="175" t="s">
        <v>367</v>
      </c>
      <c r="D541" s="24">
        <v>-1.6</v>
      </c>
      <c r="E541" s="178">
        <v>1.6802600000000001E-2</v>
      </c>
      <c r="F541" s="52">
        <v>0.91024724980000005</v>
      </c>
      <c r="G541" s="88">
        <v>607.6</v>
      </c>
      <c r="H541" s="35" t="s">
        <v>373</v>
      </c>
      <c r="I541" s="79" t="s">
        <v>286</v>
      </c>
      <c r="J541" s="24">
        <v>54</v>
      </c>
      <c r="K541" s="80" t="s">
        <v>362</v>
      </c>
      <c r="L541" s="84">
        <v>75.78027800000001</v>
      </c>
      <c r="M541" s="84">
        <v>5.4543090000000003</v>
      </c>
      <c r="N541" s="84">
        <v>8.3831819999999997</v>
      </c>
      <c r="O541" s="84">
        <v>0.66596100000000003</v>
      </c>
      <c r="P541" s="84">
        <v>6.1276830000000002</v>
      </c>
      <c r="Q541" s="84">
        <v>55.149143000000002</v>
      </c>
      <c r="R541" s="84">
        <v>2895.04</v>
      </c>
      <c r="S541" s="84">
        <v>61.276826</v>
      </c>
      <c r="T541" s="84">
        <v>2895.04</v>
      </c>
      <c r="U541" s="56">
        <v>2.1166141400464241E-2</v>
      </c>
      <c r="V541" s="15">
        <v>54.173000000000002</v>
      </c>
      <c r="W541" s="28">
        <v>1.1466333780873494</v>
      </c>
      <c r="X541" s="28">
        <v>1269.9684840278544</v>
      </c>
      <c r="Y541" s="99">
        <v>68.798002685240959</v>
      </c>
    </row>
    <row r="542" spans="1:25" x14ac:dyDescent="0.2">
      <c r="A542" s="352"/>
      <c r="B542" s="257" t="s">
        <v>512</v>
      </c>
      <c r="C542" s="175" t="s">
        <v>513</v>
      </c>
      <c r="D542" s="24">
        <v>-1.6</v>
      </c>
      <c r="E542" s="178">
        <v>1.5933699725758369E-2</v>
      </c>
      <c r="F542" s="52">
        <v>0.80065247751963231</v>
      </c>
      <c r="G542" s="88">
        <v>607.6</v>
      </c>
      <c r="H542" s="35" t="s">
        <v>540</v>
      </c>
      <c r="I542" s="79" t="s">
        <v>286</v>
      </c>
      <c r="J542" s="24">
        <v>12</v>
      </c>
      <c r="K542" s="80">
        <v>1983</v>
      </c>
      <c r="L542" s="84">
        <v>19.085160000000002</v>
      </c>
      <c r="M542" s="84">
        <v>1.4790000000000001</v>
      </c>
      <c r="N542" s="84">
        <v>1.92</v>
      </c>
      <c r="O542" s="84">
        <v>0.11916</v>
      </c>
      <c r="P542" s="84"/>
      <c r="Q542" s="84">
        <v>15.567</v>
      </c>
      <c r="R542" s="84">
        <v>733.91</v>
      </c>
      <c r="S542" s="84">
        <v>15.567</v>
      </c>
      <c r="T542" s="84">
        <v>733.91</v>
      </c>
      <c r="U542" s="56">
        <v>2.1211047676145577E-2</v>
      </c>
      <c r="V542" s="15">
        <v>50.249000000000002</v>
      </c>
      <c r="W542" s="28">
        <v>1.0658339346786392</v>
      </c>
      <c r="X542" s="28">
        <v>1272.6628605687347</v>
      </c>
      <c r="Y542" s="99">
        <v>63.950036080718355</v>
      </c>
    </row>
    <row r="543" spans="1:25" x14ac:dyDescent="0.2">
      <c r="A543" s="352"/>
      <c r="B543" s="257" t="s">
        <v>982</v>
      </c>
      <c r="C543" s="175" t="s">
        <v>1010</v>
      </c>
      <c r="D543" s="175">
        <v>-1.8</v>
      </c>
      <c r="E543" s="176">
        <v>1.7000000000000001E-2</v>
      </c>
      <c r="F543" s="175">
        <v>1.3430000000000002</v>
      </c>
      <c r="G543" s="185">
        <v>613.17999999999995</v>
      </c>
      <c r="H543" s="79" t="s">
        <v>1011</v>
      </c>
      <c r="I543" s="79" t="s">
        <v>25</v>
      </c>
      <c r="J543" s="80">
        <v>21</v>
      </c>
      <c r="K543" s="80">
        <v>1977</v>
      </c>
      <c r="L543" s="92">
        <v>27.173999999999999</v>
      </c>
      <c r="M543" s="92">
        <v>1.82</v>
      </c>
      <c r="N543" s="92">
        <v>3.48</v>
      </c>
      <c r="O543" s="92">
        <v>0.12</v>
      </c>
      <c r="P543" s="92">
        <v>0</v>
      </c>
      <c r="Q543" s="92">
        <v>21.75</v>
      </c>
      <c r="R543" s="92">
        <v>1024.81</v>
      </c>
      <c r="S543" s="92">
        <v>21.75</v>
      </c>
      <c r="T543" s="92">
        <v>1024.81</v>
      </c>
      <c r="U543" s="56">
        <v>2.122344629736244E-2</v>
      </c>
      <c r="V543" s="15">
        <v>79</v>
      </c>
      <c r="W543" s="28">
        <v>1.6766522574916327</v>
      </c>
      <c r="X543" s="28">
        <v>1273.4067778417464</v>
      </c>
      <c r="Y543" s="99">
        <v>100.59913544949796</v>
      </c>
    </row>
    <row r="544" spans="1:25" x14ac:dyDescent="0.2">
      <c r="A544" s="352"/>
      <c r="B544" s="257" t="s">
        <v>512</v>
      </c>
      <c r="C544" s="175" t="s">
        <v>513</v>
      </c>
      <c r="D544" s="24">
        <v>-1.6</v>
      </c>
      <c r="E544" s="178">
        <v>1.5933699725758369E-2</v>
      </c>
      <c r="F544" s="52">
        <v>0.80065247751963231</v>
      </c>
      <c r="G544" s="88">
        <v>607.6</v>
      </c>
      <c r="H544" s="35" t="s">
        <v>541</v>
      </c>
      <c r="I544" s="79" t="s">
        <v>286</v>
      </c>
      <c r="J544" s="24">
        <v>38</v>
      </c>
      <c r="K544" s="80">
        <v>1986</v>
      </c>
      <c r="L544" s="84">
        <v>54.533400000000007</v>
      </c>
      <c r="M544" s="84">
        <v>4.08</v>
      </c>
      <c r="N544" s="84">
        <v>6.08</v>
      </c>
      <c r="O544" s="84">
        <v>0.68040000000000012</v>
      </c>
      <c r="P544" s="84"/>
      <c r="Q544" s="84">
        <v>43.693000000000005</v>
      </c>
      <c r="R544" s="84">
        <v>2058.4</v>
      </c>
      <c r="S544" s="84">
        <v>43.693000000000005</v>
      </c>
      <c r="T544" s="84">
        <v>2058.4</v>
      </c>
      <c r="U544" s="56">
        <v>2.1226680917217258E-2</v>
      </c>
      <c r="V544" s="15">
        <v>50.249000000000002</v>
      </c>
      <c r="W544" s="28">
        <v>1.06661948940925</v>
      </c>
      <c r="X544" s="28">
        <v>1273.6008550330355</v>
      </c>
      <c r="Y544" s="99">
        <v>63.997169364555006</v>
      </c>
    </row>
    <row r="545" spans="1:25" x14ac:dyDescent="0.2">
      <c r="A545" s="352"/>
      <c r="B545" s="257" t="s">
        <v>358</v>
      </c>
      <c r="C545" s="175" t="s">
        <v>385</v>
      </c>
      <c r="D545" s="24">
        <v>-1.6</v>
      </c>
      <c r="E545" s="178">
        <v>1.6802600000000001E-2</v>
      </c>
      <c r="F545" s="52">
        <v>0.91024724980000005</v>
      </c>
      <c r="G545" s="88">
        <v>607.6</v>
      </c>
      <c r="H545" s="35" t="s">
        <v>371</v>
      </c>
      <c r="I545" s="79" t="s">
        <v>286</v>
      </c>
      <c r="J545" s="24">
        <v>51</v>
      </c>
      <c r="K545" s="80" t="s">
        <v>362</v>
      </c>
      <c r="L545" s="84">
        <v>64.700004000000007</v>
      </c>
      <c r="M545" s="84">
        <v>2.0390160000000002</v>
      </c>
      <c r="N545" s="84">
        <v>6.7667869999999999</v>
      </c>
      <c r="O545" s="84">
        <v>0.61298399999999997</v>
      </c>
      <c r="P545" s="84">
        <v>0</v>
      </c>
      <c r="Q545" s="84">
        <v>55.281216999999998</v>
      </c>
      <c r="R545" s="84">
        <v>2603.2199999999998</v>
      </c>
      <c r="S545" s="84">
        <v>55.281216999999998</v>
      </c>
      <c r="T545" s="84">
        <v>2603.2199999999998</v>
      </c>
      <c r="U545" s="56">
        <v>2.123570693218399E-2</v>
      </c>
      <c r="V545" s="15">
        <v>54.173000000000002</v>
      </c>
      <c r="W545" s="28">
        <v>1.1504019516372033</v>
      </c>
      <c r="X545" s="28">
        <v>1274.1424159310393</v>
      </c>
      <c r="Y545" s="99">
        <v>69.024117098232196</v>
      </c>
    </row>
    <row r="546" spans="1:25" x14ac:dyDescent="0.2">
      <c r="A546" s="352"/>
      <c r="B546" s="257" t="s">
        <v>982</v>
      </c>
      <c r="C546" s="175" t="s">
        <v>1010</v>
      </c>
      <c r="D546" s="175">
        <v>-1.8</v>
      </c>
      <c r="E546" s="176">
        <v>1.7000000000000001E-2</v>
      </c>
      <c r="F546" s="175">
        <v>1.3430000000000002</v>
      </c>
      <c r="G546" s="185">
        <v>613.17999999999995</v>
      </c>
      <c r="H546" s="79" t="s">
        <v>1012</v>
      </c>
      <c r="I546" s="79" t="s">
        <v>25</v>
      </c>
      <c r="J546" s="80">
        <v>24</v>
      </c>
      <c r="K546" s="80">
        <v>1993</v>
      </c>
      <c r="L546" s="92">
        <v>34.929000000000002</v>
      </c>
      <c r="M546" s="92">
        <v>2.34</v>
      </c>
      <c r="N546" s="92">
        <v>4.04</v>
      </c>
      <c r="O546" s="92">
        <v>-0.14000000000000001</v>
      </c>
      <c r="P546" s="92">
        <v>0</v>
      </c>
      <c r="Q546" s="92">
        <v>28.7</v>
      </c>
      <c r="R546" s="92">
        <v>1351.27</v>
      </c>
      <c r="S546" s="92">
        <v>28.7</v>
      </c>
      <c r="T546" s="92">
        <v>1351.27</v>
      </c>
      <c r="U546" s="56">
        <v>2.1239278604571993E-2</v>
      </c>
      <c r="V546" s="15">
        <v>79</v>
      </c>
      <c r="W546" s="28">
        <v>1.6779030097611876</v>
      </c>
      <c r="X546" s="28">
        <v>1274.3567162743198</v>
      </c>
      <c r="Y546" s="99">
        <v>100.67418058567127</v>
      </c>
    </row>
    <row r="547" spans="1:25" x14ac:dyDescent="0.2">
      <c r="A547" s="352"/>
      <c r="B547" s="257" t="s">
        <v>424</v>
      </c>
      <c r="C547" s="175" t="s">
        <v>425</v>
      </c>
      <c r="D547" s="175">
        <v>-2.1</v>
      </c>
      <c r="E547" s="176">
        <v>1.6272999999999999E-2</v>
      </c>
      <c r="F547" s="177">
        <f>E547*V547</f>
        <v>1.5396210759999998</v>
      </c>
      <c r="G547" s="185">
        <v>623.1</v>
      </c>
      <c r="H547" s="38" t="s">
        <v>449</v>
      </c>
      <c r="I547" s="79" t="s">
        <v>25</v>
      </c>
      <c r="J547" s="24">
        <v>22</v>
      </c>
      <c r="K547" s="80">
        <v>1992</v>
      </c>
      <c r="L547" s="84">
        <v>31.091000000000001</v>
      </c>
      <c r="M547" s="84">
        <v>2.2949999999999999</v>
      </c>
      <c r="N547" s="84">
        <v>3.1303000000000001</v>
      </c>
      <c r="O547" s="84"/>
      <c r="P547" s="84"/>
      <c r="Q547" s="84">
        <v>25.665700000000001</v>
      </c>
      <c r="R547" s="84">
        <v>1207.7</v>
      </c>
      <c r="S547" s="84">
        <v>25.665700000000001</v>
      </c>
      <c r="T547" s="84">
        <v>1207.7</v>
      </c>
      <c r="U547" s="56">
        <f>S547/T547</f>
        <v>2.1251718141922664E-2</v>
      </c>
      <c r="V547" s="15">
        <v>94.611999999999995</v>
      </c>
      <c r="W547" s="28">
        <f>U547*V547</f>
        <v>2.010667556843587</v>
      </c>
      <c r="X547" s="28">
        <f>U547*60*1000</f>
        <v>1275.1030885153598</v>
      </c>
      <c r="Y547" s="99">
        <f>X547*V547/1000</f>
        <v>120.64005341061522</v>
      </c>
    </row>
    <row r="548" spans="1:25" x14ac:dyDescent="0.2">
      <c r="A548" s="352"/>
      <c r="B548" s="257" t="s">
        <v>652</v>
      </c>
      <c r="C548" s="175" t="s">
        <v>653</v>
      </c>
      <c r="D548" s="24">
        <v>-1.7</v>
      </c>
      <c r="E548" s="178">
        <v>1.949E-2</v>
      </c>
      <c r="F548" s="52">
        <v>1.23</v>
      </c>
      <c r="G548" s="88">
        <v>610.70000000000005</v>
      </c>
      <c r="H548" s="180" t="s">
        <v>685</v>
      </c>
      <c r="I548" s="175" t="s">
        <v>25</v>
      </c>
      <c r="J548" s="181">
        <v>42</v>
      </c>
      <c r="K548" s="175">
        <v>1994</v>
      </c>
      <c r="L548" s="84">
        <v>56.06</v>
      </c>
      <c r="M548" s="84">
        <v>2.6934999999999998</v>
      </c>
      <c r="N548" s="84">
        <v>6.3516279999999998</v>
      </c>
      <c r="O548" s="84">
        <v>0.41749999999999998</v>
      </c>
      <c r="P548" s="84">
        <v>6.5236299999999998</v>
      </c>
      <c r="Q548" s="84">
        <v>40.073742000000003</v>
      </c>
      <c r="R548" s="183">
        <v>1808.75</v>
      </c>
      <c r="S548" s="84">
        <v>46.597372</v>
      </c>
      <c r="T548" s="183">
        <v>2189.9699999999998</v>
      </c>
      <c r="U548" s="56">
        <v>2.1277630287172885E-2</v>
      </c>
      <c r="V548" s="15">
        <v>63.110999999999997</v>
      </c>
      <c r="W548" s="28">
        <v>1.342852525053768</v>
      </c>
      <c r="X548" s="28">
        <v>1276.657817230373</v>
      </c>
      <c r="Y548" s="99">
        <v>80.571151503226062</v>
      </c>
    </row>
    <row r="549" spans="1:25" x14ac:dyDescent="0.2">
      <c r="A549" s="352"/>
      <c r="B549" s="257" t="s">
        <v>925</v>
      </c>
      <c r="C549" s="175" t="s">
        <v>926</v>
      </c>
      <c r="D549" s="24">
        <v>-1.4</v>
      </c>
      <c r="E549" s="176"/>
      <c r="F549" s="52"/>
      <c r="G549" s="88">
        <v>601.4</v>
      </c>
      <c r="H549" s="79" t="s">
        <v>951</v>
      </c>
      <c r="I549" s="79" t="s">
        <v>25</v>
      </c>
      <c r="J549" s="80">
        <v>57</v>
      </c>
      <c r="K549" s="80">
        <v>1965</v>
      </c>
      <c r="L549" s="92">
        <v>69.216989999999996</v>
      </c>
      <c r="M549" s="92">
        <v>4.9063429999999997</v>
      </c>
      <c r="N549" s="92">
        <v>10.819050000000001</v>
      </c>
      <c r="O549" s="92">
        <v>-0.36734099999999997</v>
      </c>
      <c r="P549" s="92">
        <v>0</v>
      </c>
      <c r="Q549" s="92">
        <v>53.858939999999997</v>
      </c>
      <c r="R549" s="92">
        <v>2530.33</v>
      </c>
      <c r="S549" s="92">
        <v>53.858939999999997</v>
      </c>
      <c r="T549" s="92">
        <v>2530.33</v>
      </c>
      <c r="U549" s="56">
        <v>2.1285342228088824E-2</v>
      </c>
      <c r="V549" s="15">
        <v>55.045000000000002</v>
      </c>
      <c r="W549" s="28">
        <v>1.1716516629451494</v>
      </c>
      <c r="X549" s="28">
        <v>1277.1205336853295</v>
      </c>
      <c r="Y549" s="99">
        <v>70.299099776708971</v>
      </c>
    </row>
    <row r="550" spans="1:25" x14ac:dyDescent="0.2">
      <c r="A550" s="352"/>
      <c r="B550" s="257" t="s">
        <v>358</v>
      </c>
      <c r="C550" s="175" t="s">
        <v>367</v>
      </c>
      <c r="D550" s="24">
        <v>-1.6</v>
      </c>
      <c r="E550" s="178">
        <v>1.6802600000000001E-2</v>
      </c>
      <c r="F550" s="52">
        <v>0.91024724980000005</v>
      </c>
      <c r="G550" s="88">
        <v>607.6</v>
      </c>
      <c r="H550" s="35" t="s">
        <v>370</v>
      </c>
      <c r="I550" s="79" t="s">
        <v>286</v>
      </c>
      <c r="J550" s="24">
        <v>41</v>
      </c>
      <c r="K550" s="80" t="s">
        <v>362</v>
      </c>
      <c r="L550" s="84">
        <v>57.230013</v>
      </c>
      <c r="M550" s="84">
        <v>3.1629299999999998</v>
      </c>
      <c r="N550" s="84">
        <v>6.023879</v>
      </c>
      <c r="O550" s="84">
        <v>0.30507000000000001</v>
      </c>
      <c r="P550" s="84">
        <v>0</v>
      </c>
      <c r="Q550" s="84">
        <v>47.738134000000002</v>
      </c>
      <c r="R550" s="84">
        <v>2242.31</v>
      </c>
      <c r="S550" s="84">
        <v>47.738134000000002</v>
      </c>
      <c r="T550" s="84">
        <v>2242.31</v>
      </c>
      <c r="U550" s="56">
        <v>2.1289711948838476E-2</v>
      </c>
      <c r="V550" s="15">
        <v>54.173000000000002</v>
      </c>
      <c r="W550" s="28">
        <v>1.1533275654044268</v>
      </c>
      <c r="X550" s="28">
        <v>1277.3827169303086</v>
      </c>
      <c r="Y550" s="99">
        <v>69.199653924265618</v>
      </c>
    </row>
    <row r="551" spans="1:25" x14ac:dyDescent="0.2">
      <c r="A551" s="352"/>
      <c r="B551" s="257" t="s">
        <v>512</v>
      </c>
      <c r="C551" s="175" t="s">
        <v>513</v>
      </c>
      <c r="D551" s="24">
        <v>-1.6</v>
      </c>
      <c r="E551" s="178">
        <v>1.5933699725758369E-2</v>
      </c>
      <c r="F551" s="52">
        <v>0.80065247751963231</v>
      </c>
      <c r="G551" s="88">
        <v>607.6</v>
      </c>
      <c r="H551" s="35" t="s">
        <v>542</v>
      </c>
      <c r="I551" s="79" t="s">
        <v>286</v>
      </c>
      <c r="J551" s="24">
        <v>45</v>
      </c>
      <c r="K551" s="80">
        <v>1975</v>
      </c>
      <c r="L551" s="84">
        <v>62.497639999999997</v>
      </c>
      <c r="M551" s="84">
        <v>5.61</v>
      </c>
      <c r="N551" s="84">
        <v>7.2</v>
      </c>
      <c r="O551" s="84">
        <v>0.17064000000000001</v>
      </c>
      <c r="P551" s="84"/>
      <c r="Q551" s="84">
        <v>49.516999999999996</v>
      </c>
      <c r="R551" s="84">
        <v>2322.44</v>
      </c>
      <c r="S551" s="84">
        <v>49.516999999999996</v>
      </c>
      <c r="T551" s="84">
        <v>2322.44</v>
      </c>
      <c r="U551" s="56">
        <v>2.1321110556139229E-2</v>
      </c>
      <c r="V551" s="15">
        <v>50.249000000000002</v>
      </c>
      <c r="W551" s="28">
        <v>1.0713644843354402</v>
      </c>
      <c r="X551" s="28">
        <v>1279.2666333683537</v>
      </c>
      <c r="Y551" s="99">
        <v>64.281869060126411</v>
      </c>
    </row>
    <row r="552" spans="1:25" x14ac:dyDescent="0.2">
      <c r="A552" s="352"/>
      <c r="B552" s="257" t="s">
        <v>38</v>
      </c>
      <c r="C552" s="175" t="s">
        <v>39</v>
      </c>
      <c r="D552" s="24">
        <v>-0.1</v>
      </c>
      <c r="E552" s="178">
        <v>1.77E-2</v>
      </c>
      <c r="F552" s="52">
        <f>E552*V552</f>
        <v>1.01244</v>
      </c>
      <c r="G552" s="88">
        <v>561.1</v>
      </c>
      <c r="H552" s="35" t="s">
        <v>71</v>
      </c>
      <c r="I552" s="79"/>
      <c r="J552" s="24">
        <v>60</v>
      </c>
      <c r="K552" s="80">
        <v>1984</v>
      </c>
      <c r="L552" s="84">
        <v>106.56359999999999</v>
      </c>
      <c r="M552" s="84">
        <v>14.8506</v>
      </c>
      <c r="N552" s="84">
        <v>5.97</v>
      </c>
      <c r="O552" s="84">
        <v>2.0306000000000002</v>
      </c>
      <c r="P552" s="84">
        <v>0</v>
      </c>
      <c r="Q552" s="84">
        <v>83.712400000000002</v>
      </c>
      <c r="R552" s="84">
        <v>3918.14</v>
      </c>
      <c r="S552" s="84">
        <v>83.712400000000002</v>
      </c>
      <c r="T552" s="84">
        <v>3918.14</v>
      </c>
      <c r="U552" s="56">
        <f>S552/T552</f>
        <v>2.1365341718264281E-2</v>
      </c>
      <c r="V552" s="15">
        <v>57.2</v>
      </c>
      <c r="W552" s="28">
        <f>U552*V552</f>
        <v>1.222097546284717</v>
      </c>
      <c r="X552" s="28">
        <f>U552*60*1000</f>
        <v>1281.9205030958569</v>
      </c>
      <c r="Y552" s="99">
        <f>X552*V552/1000</f>
        <v>73.325852777083028</v>
      </c>
    </row>
    <row r="553" spans="1:25" x14ac:dyDescent="0.2">
      <c r="A553" s="352"/>
      <c r="B553" s="257" t="s">
        <v>982</v>
      </c>
      <c r="C553" s="175" t="s">
        <v>983</v>
      </c>
      <c r="D553" s="175">
        <v>-1.8</v>
      </c>
      <c r="E553" s="176">
        <v>1.7000000000000001E-2</v>
      </c>
      <c r="F553" s="175">
        <v>1.3430000000000002</v>
      </c>
      <c r="G553" s="185">
        <v>613.17999999999995</v>
      </c>
      <c r="H553" s="79" t="s">
        <v>1007</v>
      </c>
      <c r="I553" s="79" t="s">
        <v>25</v>
      </c>
      <c r="J553" s="80">
        <v>44</v>
      </c>
      <c r="K553" s="80">
        <v>1974</v>
      </c>
      <c r="L553" s="92">
        <v>34.033999999999999</v>
      </c>
      <c r="M553" s="92">
        <v>0</v>
      </c>
      <c r="N553" s="92">
        <v>0</v>
      </c>
      <c r="O553" s="92">
        <v>0</v>
      </c>
      <c r="P553" s="92">
        <v>6.13</v>
      </c>
      <c r="Q553" s="92">
        <v>27.91</v>
      </c>
      <c r="R553" s="92">
        <v>1719.2</v>
      </c>
      <c r="S553" s="92">
        <v>34.04</v>
      </c>
      <c r="T553" s="92">
        <v>1592.47</v>
      </c>
      <c r="U553" s="56">
        <v>2.1375598912381395E-2</v>
      </c>
      <c r="V553" s="15">
        <v>79</v>
      </c>
      <c r="W553" s="28">
        <v>1.6886723140781301</v>
      </c>
      <c r="X553" s="28">
        <v>1282.5359347428837</v>
      </c>
      <c r="Y553" s="99">
        <v>101.32033884468781</v>
      </c>
    </row>
    <row r="554" spans="1:25" x14ac:dyDescent="0.2">
      <c r="A554" s="352"/>
      <c r="B554" s="257" t="s">
        <v>925</v>
      </c>
      <c r="C554" s="175" t="s">
        <v>926</v>
      </c>
      <c r="D554" s="24">
        <v>-1.4</v>
      </c>
      <c r="E554" s="176"/>
      <c r="F554" s="52"/>
      <c r="G554" s="88">
        <v>601.4</v>
      </c>
      <c r="H554" s="79" t="s">
        <v>952</v>
      </c>
      <c r="I554" s="79" t="s">
        <v>25</v>
      </c>
      <c r="J554" s="80">
        <v>20</v>
      </c>
      <c r="K554" s="80">
        <v>1985</v>
      </c>
      <c r="L554" s="92">
        <v>30.046019999999999</v>
      </c>
      <c r="M554" s="92">
        <v>2.0084759999999999</v>
      </c>
      <c r="N554" s="92">
        <v>4.4457199999999997</v>
      </c>
      <c r="O554" s="92">
        <v>8.2530000000000006E-2</v>
      </c>
      <c r="P554" s="92">
        <v>0</v>
      </c>
      <c r="Q554" s="92">
        <v>23.50929</v>
      </c>
      <c r="R554" s="92">
        <v>1099.8</v>
      </c>
      <c r="S554" s="92">
        <v>23.50929</v>
      </c>
      <c r="T554" s="92">
        <v>1099.8</v>
      </c>
      <c r="U554" s="56">
        <v>2.1375968357883253E-2</v>
      </c>
      <c r="V554" s="15">
        <v>55.045000000000002</v>
      </c>
      <c r="W554" s="28">
        <v>1.1766401782596836</v>
      </c>
      <c r="X554" s="28">
        <v>1282.5581014729953</v>
      </c>
      <c r="Y554" s="99">
        <v>70.598410695581023</v>
      </c>
    </row>
    <row r="555" spans="1:25" x14ac:dyDescent="0.2">
      <c r="A555" s="352"/>
      <c r="B555" s="257" t="s">
        <v>512</v>
      </c>
      <c r="C555" s="175" t="s">
        <v>513</v>
      </c>
      <c r="D555" s="24">
        <v>-1.6</v>
      </c>
      <c r="E555" s="178">
        <v>1.5933699725758369E-2</v>
      </c>
      <c r="F555" s="52">
        <v>0.80065247751963231</v>
      </c>
      <c r="G555" s="88">
        <v>607.6</v>
      </c>
      <c r="H555" s="35" t="s">
        <v>543</v>
      </c>
      <c r="I555" s="79" t="s">
        <v>286</v>
      </c>
      <c r="J555" s="24">
        <v>30</v>
      </c>
      <c r="K555" s="80">
        <v>1991</v>
      </c>
      <c r="L555" s="84">
        <v>41.385900000000007</v>
      </c>
      <c r="M555" s="84">
        <v>4.7939999999999996</v>
      </c>
      <c r="N555" s="84">
        <v>4.4704360000000003</v>
      </c>
      <c r="O555" s="84">
        <v>-2.2100000000000002E-2</v>
      </c>
      <c r="P555" s="84"/>
      <c r="Q555" s="84">
        <v>32.143564000000005</v>
      </c>
      <c r="R555" s="84">
        <v>1503.31</v>
      </c>
      <c r="S555" s="84">
        <v>32.143564000000005</v>
      </c>
      <c r="T555" s="84">
        <v>1503.31</v>
      </c>
      <c r="U555" s="56">
        <v>2.1381860028869631E-2</v>
      </c>
      <c r="V555" s="15">
        <v>50.249000000000002</v>
      </c>
      <c r="W555" s="28">
        <v>1.0744170845906702</v>
      </c>
      <c r="X555" s="28">
        <v>1282.9116017321778</v>
      </c>
      <c r="Y555" s="99">
        <v>64.465025075440209</v>
      </c>
    </row>
    <row r="556" spans="1:25" x14ac:dyDescent="0.2">
      <c r="A556" s="352"/>
      <c r="B556" s="257" t="s">
        <v>388</v>
      </c>
      <c r="C556" s="175" t="s">
        <v>389</v>
      </c>
      <c r="D556" s="24">
        <v>-1.9</v>
      </c>
      <c r="E556" s="178">
        <v>2.09055E-2</v>
      </c>
      <c r="F556" s="52">
        <v>1.4014001924999999</v>
      </c>
      <c r="G556" s="88">
        <v>616.9</v>
      </c>
      <c r="H556" s="35" t="s">
        <v>414</v>
      </c>
      <c r="I556" s="79" t="s">
        <v>25</v>
      </c>
      <c r="J556" s="24">
        <v>48</v>
      </c>
      <c r="K556" s="80">
        <v>1977</v>
      </c>
      <c r="L556" s="84">
        <v>66.221000000000004</v>
      </c>
      <c r="M556" s="84">
        <v>3.2308249999999998</v>
      </c>
      <c r="N556" s="84">
        <v>9.2719090000000008</v>
      </c>
      <c r="O556" s="84">
        <v>-0.32382499999999997</v>
      </c>
      <c r="P556" s="84">
        <v>0</v>
      </c>
      <c r="Q556" s="84">
        <v>54.042090999999999</v>
      </c>
      <c r="R556" s="84">
        <v>2523.8200000000002</v>
      </c>
      <c r="S556" s="84">
        <v>54.042090999999999</v>
      </c>
      <c r="T556" s="84">
        <v>2523.8200000000002</v>
      </c>
      <c r="U556" s="56">
        <v>2.1412815097748648E-2</v>
      </c>
      <c r="V556" s="15">
        <v>67.034999999999997</v>
      </c>
      <c r="W556" s="28">
        <v>1.4354080600775805</v>
      </c>
      <c r="X556" s="28">
        <v>1284.7689058649187</v>
      </c>
      <c r="Y556" s="99">
        <v>86.124483604654813</v>
      </c>
    </row>
    <row r="557" spans="1:25" x14ac:dyDescent="0.2">
      <c r="A557" s="352"/>
      <c r="B557" s="257" t="s">
        <v>791</v>
      </c>
      <c r="C557" s="175" t="s">
        <v>792</v>
      </c>
      <c r="D557" s="24">
        <v>-2.2999999999999998</v>
      </c>
      <c r="E557" s="178">
        <v>2.0734499999999999E-2</v>
      </c>
      <c r="F557" s="52">
        <f>E557*V557</f>
        <v>1.5716751</v>
      </c>
      <c r="G557" s="88">
        <v>629.29999999999995</v>
      </c>
      <c r="H557" s="35" t="s">
        <v>815</v>
      </c>
      <c r="I557" s="79" t="s">
        <v>25</v>
      </c>
      <c r="J557" s="24">
        <v>30</v>
      </c>
      <c r="K557" s="80">
        <v>1987</v>
      </c>
      <c r="L557" s="84">
        <v>34</v>
      </c>
      <c r="M557" s="84">
        <v>0</v>
      </c>
      <c r="N557" s="84">
        <v>0</v>
      </c>
      <c r="O557" s="84">
        <v>0</v>
      </c>
      <c r="P557" s="84">
        <v>0</v>
      </c>
      <c r="Q557" s="84">
        <v>34</v>
      </c>
      <c r="R557" s="84">
        <v>1585.13</v>
      </c>
      <c r="S557" s="84">
        <v>34</v>
      </c>
      <c r="T557" s="84">
        <v>1585.13</v>
      </c>
      <c r="U557" s="56">
        <f>S557/T557</f>
        <v>2.1449344848687487E-2</v>
      </c>
      <c r="V557" s="15">
        <v>75.8</v>
      </c>
      <c r="W557" s="28">
        <f>U557*V557</f>
        <v>1.6258603395305113</v>
      </c>
      <c r="X557" s="28">
        <f>U557*60*1000</f>
        <v>1286.9606909212491</v>
      </c>
      <c r="Y557" s="99">
        <f>X557*V557/1000</f>
        <v>97.55162037183068</v>
      </c>
    </row>
    <row r="558" spans="1:25" x14ac:dyDescent="0.2">
      <c r="A558" s="352"/>
      <c r="B558" s="257" t="s">
        <v>791</v>
      </c>
      <c r="C558" s="175" t="s">
        <v>792</v>
      </c>
      <c r="D558" s="24">
        <v>-2.2999999999999998</v>
      </c>
      <c r="E558" s="178">
        <v>2.0734499999999999E-2</v>
      </c>
      <c r="F558" s="52">
        <f>E558*V558</f>
        <v>1.5716751</v>
      </c>
      <c r="G558" s="88">
        <v>629.29999999999995</v>
      </c>
      <c r="H558" s="35" t="s">
        <v>816</v>
      </c>
      <c r="I558" s="79" t="s">
        <v>25</v>
      </c>
      <c r="J558" s="24">
        <v>52</v>
      </c>
      <c r="K558" s="80">
        <v>1966</v>
      </c>
      <c r="L558" s="84">
        <v>72.650000000000006</v>
      </c>
      <c r="M558" s="84">
        <v>5.21</v>
      </c>
      <c r="N558" s="84">
        <v>10.08</v>
      </c>
      <c r="O558" s="84">
        <v>0.34799999999999998</v>
      </c>
      <c r="P558" s="84">
        <v>0</v>
      </c>
      <c r="Q558" s="84">
        <v>57</v>
      </c>
      <c r="R558" s="84">
        <v>2657</v>
      </c>
      <c r="S558" s="84">
        <v>57</v>
      </c>
      <c r="T558" s="84">
        <v>2657</v>
      </c>
      <c r="U558" s="56">
        <f>S558/T558</f>
        <v>2.1452766277756868E-2</v>
      </c>
      <c r="V558" s="15">
        <v>75.8</v>
      </c>
      <c r="W558" s="28">
        <f>U558*V558</f>
        <v>1.6261196838539704</v>
      </c>
      <c r="X558" s="28">
        <f>U558*60*1000</f>
        <v>1287.165976665412</v>
      </c>
      <c r="Y558" s="99">
        <f>X558*V558/1000</f>
        <v>97.567181031238235</v>
      </c>
    </row>
    <row r="559" spans="1:25" x14ac:dyDescent="0.2">
      <c r="A559" s="352"/>
      <c r="B559" s="257" t="s">
        <v>982</v>
      </c>
      <c r="C559" s="175" t="s">
        <v>983</v>
      </c>
      <c r="D559" s="175">
        <v>-1.8</v>
      </c>
      <c r="E559" s="176">
        <v>1.7000000000000001E-2</v>
      </c>
      <c r="F559" s="175">
        <v>1.3430000000000002</v>
      </c>
      <c r="G559" s="185">
        <v>613.17999999999995</v>
      </c>
      <c r="H559" s="79" t="s">
        <v>1006</v>
      </c>
      <c r="I559" s="79" t="s">
        <v>25</v>
      </c>
      <c r="J559" s="80">
        <v>49</v>
      </c>
      <c r="K559" s="80">
        <v>1969</v>
      </c>
      <c r="L559" s="92">
        <v>53.048000000000002</v>
      </c>
      <c r="M559" s="92">
        <v>0</v>
      </c>
      <c r="N559" s="92">
        <v>0</v>
      </c>
      <c r="O559" s="92">
        <v>0</v>
      </c>
      <c r="P559" s="92">
        <v>9.5500000000000007</v>
      </c>
      <c r="Q559" s="92">
        <v>43.5</v>
      </c>
      <c r="R559" s="92">
        <v>2599.4899999999998</v>
      </c>
      <c r="S559" s="92">
        <v>53.05</v>
      </c>
      <c r="T559" s="92">
        <v>2467.25</v>
      </c>
      <c r="U559" s="56">
        <v>2.1501671901915088E-2</v>
      </c>
      <c r="V559" s="15">
        <v>79</v>
      </c>
      <c r="W559" s="28">
        <v>1.698632080251292</v>
      </c>
      <c r="X559" s="28">
        <v>1290.1003141149051</v>
      </c>
      <c r="Y559" s="99">
        <v>101.91792481507751</v>
      </c>
    </row>
    <row r="560" spans="1:25" x14ac:dyDescent="0.2">
      <c r="A560" s="352"/>
      <c r="B560" s="257" t="s">
        <v>925</v>
      </c>
      <c r="C560" s="175" t="s">
        <v>926</v>
      </c>
      <c r="D560" s="24">
        <v>-1.4</v>
      </c>
      <c r="E560" s="176"/>
      <c r="F560" s="52"/>
      <c r="G560" s="88">
        <v>601.4</v>
      </c>
      <c r="H560" s="79" t="s">
        <v>953</v>
      </c>
      <c r="I560" s="79" t="s">
        <v>25</v>
      </c>
      <c r="J560" s="80">
        <v>24</v>
      </c>
      <c r="K560" s="80">
        <v>1973</v>
      </c>
      <c r="L560" s="92">
        <v>66.778000000000006</v>
      </c>
      <c r="M560" s="92">
        <v>3.1723889999999999</v>
      </c>
      <c r="N560" s="92">
        <v>4.6780530000000002</v>
      </c>
      <c r="O560" s="92">
        <v>-0.31638899999999998</v>
      </c>
      <c r="P560" s="92">
        <v>0</v>
      </c>
      <c r="Q560" s="92">
        <v>49.243944999999997</v>
      </c>
      <c r="R560" s="92">
        <v>2476.96</v>
      </c>
      <c r="S560" s="92">
        <v>34.822110000000002</v>
      </c>
      <c r="T560" s="92">
        <v>1618.4</v>
      </c>
      <c r="U560" s="56">
        <v>2.1516380375679683E-2</v>
      </c>
      <c r="V560" s="15">
        <v>55.045000000000002</v>
      </c>
      <c r="W560" s="28">
        <v>1.1843691577792883</v>
      </c>
      <c r="X560" s="28">
        <v>1290.9828225407809</v>
      </c>
      <c r="Y560" s="99">
        <v>71.06214946675729</v>
      </c>
    </row>
    <row r="561" spans="1:25" x14ac:dyDescent="0.2">
      <c r="A561" s="352"/>
      <c r="B561" s="257" t="s">
        <v>925</v>
      </c>
      <c r="C561" s="175" t="s">
        <v>926</v>
      </c>
      <c r="D561" s="24">
        <v>-1.4</v>
      </c>
      <c r="E561" s="176"/>
      <c r="F561" s="52"/>
      <c r="G561" s="88">
        <v>601.4</v>
      </c>
      <c r="H561" s="79" t="s">
        <v>954</v>
      </c>
      <c r="I561" s="79" t="s">
        <v>25</v>
      </c>
      <c r="J561" s="80">
        <v>50</v>
      </c>
      <c r="K561" s="80">
        <v>1987</v>
      </c>
      <c r="L561" s="92">
        <v>49.145000000000003</v>
      </c>
      <c r="M561" s="92">
        <v>4.6269929999999997</v>
      </c>
      <c r="N561" s="92">
        <v>2.7425299999999999</v>
      </c>
      <c r="O561" s="92">
        <v>-0.24099000000000001</v>
      </c>
      <c r="P561" s="92">
        <v>0</v>
      </c>
      <c r="Q561" s="92">
        <v>42.016469999999998</v>
      </c>
      <c r="R561" s="92">
        <v>1951.32</v>
      </c>
      <c r="S561" s="92">
        <v>42.016469999999998</v>
      </c>
      <c r="T561" s="92">
        <v>1951.32</v>
      </c>
      <c r="U561" s="56">
        <v>2.1532331959904064E-2</v>
      </c>
      <c r="V561" s="15">
        <v>55.045000000000002</v>
      </c>
      <c r="W561" s="28">
        <v>1.1852472127329192</v>
      </c>
      <c r="X561" s="28">
        <v>1291.939917594244</v>
      </c>
      <c r="Y561" s="99">
        <v>71.114832763975173</v>
      </c>
    </row>
    <row r="562" spans="1:25" x14ac:dyDescent="0.2">
      <c r="A562" s="352"/>
      <c r="B562" s="257" t="s">
        <v>967</v>
      </c>
      <c r="C562" s="175" t="s">
        <v>968</v>
      </c>
      <c r="D562" s="24">
        <v>-1.7</v>
      </c>
      <c r="E562" s="178">
        <v>2.0559999999999998E-2</v>
      </c>
      <c r="F562" s="52">
        <v>1.19</v>
      </c>
      <c r="G562" s="88">
        <v>610.70000000000005</v>
      </c>
      <c r="H562" s="79" t="s">
        <v>978</v>
      </c>
      <c r="I562" s="79" t="s">
        <v>25</v>
      </c>
      <c r="J562" s="80">
        <v>29</v>
      </c>
      <c r="K562" s="80">
        <v>1974</v>
      </c>
      <c r="L562" s="92">
        <v>38.200000000000003</v>
      </c>
      <c r="M562" s="92">
        <v>2.8210000000000002</v>
      </c>
      <c r="N562" s="92">
        <v>6.1289999999999996</v>
      </c>
      <c r="O562" s="92">
        <v>-1.18E-2</v>
      </c>
      <c r="P562" s="92">
        <v>0</v>
      </c>
      <c r="Q562" s="92">
        <v>29.367000000000001</v>
      </c>
      <c r="R562" s="92">
        <v>1358.8</v>
      </c>
      <c r="S562" s="92">
        <v>29.367000000000001</v>
      </c>
      <c r="T562" s="92">
        <v>1358.8</v>
      </c>
      <c r="U562" s="56">
        <v>2.1612452163673832E-2</v>
      </c>
      <c r="V562" s="15">
        <v>58.1</v>
      </c>
      <c r="W562" s="28">
        <v>1.2556834707094497</v>
      </c>
      <c r="X562" s="28">
        <v>1296.7471298204298</v>
      </c>
      <c r="Y562" s="99">
        <v>75.341008242566971</v>
      </c>
    </row>
    <row r="563" spans="1:25" x14ac:dyDescent="0.2">
      <c r="A563" s="352"/>
      <c r="B563" s="257" t="s">
        <v>791</v>
      </c>
      <c r="C563" s="175" t="s">
        <v>792</v>
      </c>
      <c r="D563" s="24">
        <v>-2.2999999999999998</v>
      </c>
      <c r="E563" s="178">
        <v>2.0734499999999999E-2</v>
      </c>
      <c r="F563" s="52">
        <f>E563*V563</f>
        <v>1.5716751</v>
      </c>
      <c r="G563" s="88">
        <v>629.29999999999995</v>
      </c>
      <c r="H563" s="35" t="s">
        <v>817</v>
      </c>
      <c r="I563" s="79" t="s">
        <v>25</v>
      </c>
      <c r="J563" s="24">
        <v>13</v>
      </c>
      <c r="K563" s="80">
        <v>1969</v>
      </c>
      <c r="L563" s="84">
        <v>19.25</v>
      </c>
      <c r="M563" s="84">
        <v>1.63</v>
      </c>
      <c r="N563" s="84">
        <v>2.46</v>
      </c>
      <c r="O563" s="84">
        <v>0.19</v>
      </c>
      <c r="P563" s="84">
        <v>0</v>
      </c>
      <c r="Q563" s="84">
        <v>14.94</v>
      </c>
      <c r="R563" s="84">
        <v>690.38</v>
      </c>
      <c r="S563" s="84">
        <v>14.94</v>
      </c>
      <c r="T563" s="84">
        <v>690.38</v>
      </c>
      <c r="U563" s="56">
        <f>S563/T563</f>
        <v>2.1640256090848516E-2</v>
      </c>
      <c r="V563" s="15">
        <v>75.8</v>
      </c>
      <c r="W563" s="28">
        <f>U563*V563</f>
        <v>1.6403314116863175</v>
      </c>
      <c r="X563" s="28">
        <f>U563*60*1000</f>
        <v>1298.4153654509109</v>
      </c>
      <c r="Y563" s="99">
        <f>X563*V563/1000</f>
        <v>98.419884701179043</v>
      </c>
    </row>
    <row r="564" spans="1:25" x14ac:dyDescent="0.2">
      <c r="A564" s="352"/>
      <c r="B564" s="257" t="s">
        <v>791</v>
      </c>
      <c r="C564" s="175" t="s">
        <v>792</v>
      </c>
      <c r="D564" s="24">
        <v>-2.2999999999999998</v>
      </c>
      <c r="E564" s="178">
        <v>2.0734499999999999E-2</v>
      </c>
      <c r="F564" s="52">
        <f>E564*V564</f>
        <v>1.5716751</v>
      </c>
      <c r="G564" s="88">
        <v>629.29999999999995</v>
      </c>
      <c r="H564" s="35" t="s">
        <v>818</v>
      </c>
      <c r="I564" s="79" t="s">
        <v>25</v>
      </c>
      <c r="J564" s="24">
        <v>35</v>
      </c>
      <c r="K564" s="80">
        <v>1985</v>
      </c>
      <c r="L564" s="84">
        <v>52</v>
      </c>
      <c r="M564" s="84">
        <v>4.6900000000000004</v>
      </c>
      <c r="N564" s="84">
        <v>8.24</v>
      </c>
      <c r="O564" s="84">
        <v>-0.76500000000000001</v>
      </c>
      <c r="P564" s="84">
        <v>0</v>
      </c>
      <c r="Q564" s="84">
        <v>39.82</v>
      </c>
      <c r="R564" s="84">
        <v>1839.16</v>
      </c>
      <c r="S564" s="84">
        <v>39.82</v>
      </c>
      <c r="T564" s="84">
        <v>1839.16</v>
      </c>
      <c r="U564" s="56">
        <f>S564/T564</f>
        <v>2.1651188586093651E-2</v>
      </c>
      <c r="V564" s="15">
        <v>75.8</v>
      </c>
      <c r="W564" s="28">
        <f>U564*V564</f>
        <v>1.6411600948258986</v>
      </c>
      <c r="X564" s="28">
        <f>U564*60*1000</f>
        <v>1299.0713151656191</v>
      </c>
      <c r="Y564" s="99">
        <f>X564*V564/1000</f>
        <v>98.469605689553916</v>
      </c>
    </row>
    <row r="565" spans="1:25" x14ac:dyDescent="0.2">
      <c r="A565" s="352"/>
      <c r="B565" s="257" t="s">
        <v>388</v>
      </c>
      <c r="C565" s="175" t="s">
        <v>389</v>
      </c>
      <c r="D565" s="24">
        <v>-1.9</v>
      </c>
      <c r="E565" s="178">
        <v>2.09055E-2</v>
      </c>
      <c r="F565" s="52">
        <v>1.4014001924999999</v>
      </c>
      <c r="G565" s="88">
        <v>616.9</v>
      </c>
      <c r="H565" s="35" t="s">
        <v>408</v>
      </c>
      <c r="I565" s="79" t="s">
        <v>25</v>
      </c>
      <c r="J565" s="24">
        <v>22</v>
      </c>
      <c r="K565" s="80">
        <v>1986</v>
      </c>
      <c r="L565" s="84">
        <v>31.398</v>
      </c>
      <c r="M565" s="84">
        <v>2.6713640000000001</v>
      </c>
      <c r="N565" s="84">
        <v>3.765984</v>
      </c>
      <c r="O565" s="84">
        <v>-7.0363999999999996E-2</v>
      </c>
      <c r="P565" s="84">
        <v>0</v>
      </c>
      <c r="Q565" s="84">
        <v>25.031016000000001</v>
      </c>
      <c r="R565" s="84">
        <v>1153.1600000000001</v>
      </c>
      <c r="S565" s="84">
        <v>25.031016000000001</v>
      </c>
      <c r="T565" s="84">
        <v>1153.1600000000001</v>
      </c>
      <c r="U565" s="56">
        <v>2.1706455305421625E-2</v>
      </c>
      <c r="V565" s="15">
        <v>67.034999999999997</v>
      </c>
      <c r="W565" s="28">
        <v>1.4550922313989385</v>
      </c>
      <c r="X565" s="28">
        <v>1302.3873183252974</v>
      </c>
      <c r="Y565" s="99">
        <v>87.305533883936306</v>
      </c>
    </row>
    <row r="566" spans="1:25" x14ac:dyDescent="0.2">
      <c r="A566" s="352"/>
      <c r="B566" s="257" t="s">
        <v>791</v>
      </c>
      <c r="C566" s="175" t="s">
        <v>792</v>
      </c>
      <c r="D566" s="24">
        <v>-2.2999999999999998</v>
      </c>
      <c r="E566" s="178">
        <v>2.0734499999999999E-2</v>
      </c>
      <c r="F566" s="52">
        <f>E566*V566</f>
        <v>1.5716751</v>
      </c>
      <c r="G566" s="88">
        <v>629.29999999999995</v>
      </c>
      <c r="H566" s="35" t="s">
        <v>819</v>
      </c>
      <c r="I566" s="79" t="s">
        <v>25</v>
      </c>
      <c r="J566" s="24">
        <v>8</v>
      </c>
      <c r="K566" s="80">
        <v>1970</v>
      </c>
      <c r="L566" s="84">
        <v>14.78</v>
      </c>
      <c r="M566" s="84">
        <v>0.65500000000000003</v>
      </c>
      <c r="N566" s="84">
        <v>2.41</v>
      </c>
      <c r="O566" s="84">
        <v>0.26200000000000001</v>
      </c>
      <c r="P566" s="84">
        <v>0</v>
      </c>
      <c r="Q566" s="84">
        <v>11.44</v>
      </c>
      <c r="R566" s="84">
        <v>526.13</v>
      </c>
      <c r="S566" s="84">
        <v>11.44</v>
      </c>
      <c r="T566" s="84">
        <v>526.13</v>
      </c>
      <c r="U566" s="56">
        <f>S566/T566</f>
        <v>2.1743675517457661E-2</v>
      </c>
      <c r="V566" s="15">
        <v>75.8</v>
      </c>
      <c r="W566" s="28">
        <f>U566*V566</f>
        <v>1.6481706042232906</v>
      </c>
      <c r="X566" s="28">
        <f>U566*60*1000</f>
        <v>1304.6205310474597</v>
      </c>
      <c r="Y566" s="99">
        <f>X566*V566/1000</f>
        <v>98.890236253397433</v>
      </c>
    </row>
    <row r="567" spans="1:25" x14ac:dyDescent="0.2">
      <c r="A567" s="352"/>
      <c r="B567" s="257" t="s">
        <v>388</v>
      </c>
      <c r="C567" s="175" t="s">
        <v>389</v>
      </c>
      <c r="D567" s="24">
        <v>-1.9</v>
      </c>
      <c r="E567" s="178">
        <v>2.09055E-2</v>
      </c>
      <c r="F567" s="52">
        <v>1.4014001924999999</v>
      </c>
      <c r="G567" s="88">
        <v>616.9</v>
      </c>
      <c r="H567" s="35" t="s">
        <v>415</v>
      </c>
      <c r="I567" s="79" t="s">
        <v>25</v>
      </c>
      <c r="J567" s="24">
        <v>22</v>
      </c>
      <c r="K567" s="80">
        <v>1988</v>
      </c>
      <c r="L567" s="84">
        <v>31.896999999999998</v>
      </c>
      <c r="M567" s="84">
        <v>2.2468159999999999</v>
      </c>
      <c r="N567" s="84">
        <v>3.8276319999999999</v>
      </c>
      <c r="O567" s="84">
        <v>4.8183999999999998E-2</v>
      </c>
      <c r="P567" s="84">
        <v>0</v>
      </c>
      <c r="Q567" s="84">
        <v>25.774367999999999</v>
      </c>
      <c r="R567" s="84">
        <v>1183.99</v>
      </c>
      <c r="S567" s="84">
        <v>25.774367999999999</v>
      </c>
      <c r="T567" s="84">
        <v>1183.99</v>
      </c>
      <c r="U567" s="56">
        <v>2.176907575232899E-2</v>
      </c>
      <c r="V567" s="15">
        <v>67.034999999999997</v>
      </c>
      <c r="W567" s="28">
        <v>1.4592899930573737</v>
      </c>
      <c r="X567" s="28">
        <v>1306.1445451397394</v>
      </c>
      <c r="Y567" s="99">
        <v>87.557399583442432</v>
      </c>
    </row>
    <row r="568" spans="1:25" x14ac:dyDescent="0.2">
      <c r="A568" s="352"/>
      <c r="B568" s="257" t="s">
        <v>224</v>
      </c>
      <c r="C568" s="175" t="s">
        <v>228</v>
      </c>
      <c r="D568" s="84">
        <v>-1.5</v>
      </c>
      <c r="E568" s="178">
        <v>1.6490000000000001E-2</v>
      </c>
      <c r="F568" s="52">
        <f>E568*V568</f>
        <v>0.94487699999999997</v>
      </c>
      <c r="G568" s="88">
        <v>604.5</v>
      </c>
      <c r="H568" s="25" t="s">
        <v>253</v>
      </c>
      <c r="I568" s="26"/>
      <c r="J568" s="46">
        <v>108</v>
      </c>
      <c r="K568" s="27" t="s">
        <v>95</v>
      </c>
      <c r="L568" s="86">
        <v>80.599999999999994</v>
      </c>
      <c r="M568" s="86">
        <v>5.17</v>
      </c>
      <c r="N568" s="86">
        <v>19.27</v>
      </c>
      <c r="O568" s="86">
        <v>0.39</v>
      </c>
      <c r="P568" s="86">
        <v>10.0404</v>
      </c>
      <c r="Q568" s="86">
        <v>45.73</v>
      </c>
      <c r="R568" s="87">
        <v>2561.06</v>
      </c>
      <c r="S568" s="86">
        <v>55.77</v>
      </c>
      <c r="T568" s="87">
        <v>2561.06</v>
      </c>
      <c r="U568" s="58">
        <f>S568/T568</f>
        <v>2.1776139567210452E-2</v>
      </c>
      <c r="V568" s="52">
        <v>57.3</v>
      </c>
      <c r="W568" s="28">
        <f>U568*V568</f>
        <v>1.2477727972011587</v>
      </c>
      <c r="X568" s="62">
        <f>U568*60*1000</f>
        <v>1306.5683740326269</v>
      </c>
      <c r="Y568" s="268">
        <f>X568*V568/1000</f>
        <v>74.866367832069514</v>
      </c>
    </row>
    <row r="569" spans="1:25" x14ac:dyDescent="0.2">
      <c r="A569" s="352"/>
      <c r="B569" s="257" t="s">
        <v>925</v>
      </c>
      <c r="C569" s="175" t="s">
        <v>926</v>
      </c>
      <c r="D569" s="24">
        <v>-1.4</v>
      </c>
      <c r="E569" s="176"/>
      <c r="F569" s="52"/>
      <c r="G569" s="88">
        <v>601.4</v>
      </c>
      <c r="H569" s="79" t="s">
        <v>955</v>
      </c>
      <c r="I569" s="79" t="s">
        <v>25</v>
      </c>
      <c r="J569" s="80">
        <v>22</v>
      </c>
      <c r="K569" s="80">
        <v>1980</v>
      </c>
      <c r="L569" s="92">
        <v>31.558009999999999</v>
      </c>
      <c r="M569" s="92">
        <v>1.8400890000000001</v>
      </c>
      <c r="N569" s="92">
        <v>4.1206659999999999</v>
      </c>
      <c r="O569" s="92">
        <v>-5.5086999999999997E-2</v>
      </c>
      <c r="P569" s="92">
        <v>0</v>
      </c>
      <c r="Q569" s="92">
        <v>25.652339999999999</v>
      </c>
      <c r="R569" s="92">
        <v>1177.53</v>
      </c>
      <c r="S569" s="92">
        <v>25.652339999999999</v>
      </c>
      <c r="T569" s="92">
        <v>1177.53</v>
      </c>
      <c r="U569" s="56">
        <v>2.1784871723013424E-2</v>
      </c>
      <c r="V569" s="15">
        <v>55.045000000000002</v>
      </c>
      <c r="W569" s="28">
        <v>1.199148263993274</v>
      </c>
      <c r="X569" s="28">
        <v>1307.0923033808056</v>
      </c>
      <c r="Y569" s="99">
        <v>71.948895839596446</v>
      </c>
    </row>
    <row r="570" spans="1:25" x14ac:dyDescent="0.2">
      <c r="A570" s="352"/>
      <c r="B570" s="257" t="s">
        <v>925</v>
      </c>
      <c r="C570" s="175" t="s">
        <v>926</v>
      </c>
      <c r="D570" s="24">
        <v>-1.4</v>
      </c>
      <c r="E570" s="176"/>
      <c r="F570" s="52"/>
      <c r="G570" s="88">
        <v>601.4</v>
      </c>
      <c r="H570" s="79" t="s">
        <v>956</v>
      </c>
      <c r="I570" s="79" t="s">
        <v>25</v>
      </c>
      <c r="J570" s="80">
        <v>21</v>
      </c>
      <c r="K570" s="80">
        <v>1981</v>
      </c>
      <c r="L570" s="92">
        <v>28.18899</v>
      </c>
      <c r="M570" s="92">
        <v>1.6371</v>
      </c>
      <c r="N570" s="92">
        <v>3.770661</v>
      </c>
      <c r="O570" s="92">
        <v>0.19889699999999999</v>
      </c>
      <c r="P570" s="92">
        <v>0</v>
      </c>
      <c r="Q570" s="92">
        <v>22.582329999999999</v>
      </c>
      <c r="R570" s="92">
        <v>1035.25</v>
      </c>
      <c r="S570" s="92">
        <v>22.582329999999999</v>
      </c>
      <c r="T570" s="92">
        <v>1035.25</v>
      </c>
      <c r="U570" s="56">
        <v>2.1813407389519437E-2</v>
      </c>
      <c r="V570" s="15">
        <v>55.045000000000002</v>
      </c>
      <c r="W570" s="28">
        <v>1.2007190097560976</v>
      </c>
      <c r="X570" s="28">
        <v>1308.8044433711664</v>
      </c>
      <c r="Y570" s="99">
        <v>72.043140585365848</v>
      </c>
    </row>
    <row r="571" spans="1:25" x14ac:dyDescent="0.2">
      <c r="A571" s="352"/>
      <c r="B571" s="257" t="s">
        <v>388</v>
      </c>
      <c r="C571" s="175" t="s">
        <v>389</v>
      </c>
      <c r="D571" s="24">
        <v>-1.9</v>
      </c>
      <c r="E571" s="178">
        <v>2.09055E-2</v>
      </c>
      <c r="F571" s="52">
        <v>1.4014001924999999</v>
      </c>
      <c r="G571" s="88">
        <v>616.9</v>
      </c>
      <c r="H571" s="35" t="s">
        <v>410</v>
      </c>
      <c r="I571" s="79" t="s">
        <v>25</v>
      </c>
      <c r="J571" s="24">
        <v>48</v>
      </c>
      <c r="K571" s="80">
        <v>1975</v>
      </c>
      <c r="L571" s="84">
        <v>65.403999999999996</v>
      </c>
      <c r="M571" s="84">
        <v>3.431692</v>
      </c>
      <c r="N571" s="84">
        <v>9.2038019999999996</v>
      </c>
      <c r="O571" s="84">
        <v>-0.37169200000000002</v>
      </c>
      <c r="P571" s="84">
        <v>9.5652360000000005</v>
      </c>
      <c r="Q571" s="84">
        <v>43.574962999999997</v>
      </c>
      <c r="R571" s="84">
        <v>2435.25</v>
      </c>
      <c r="S571" s="84">
        <v>53.140199000000003</v>
      </c>
      <c r="T571" s="84">
        <v>2435.25</v>
      </c>
      <c r="U571" s="56">
        <v>2.1821249974335283E-2</v>
      </c>
      <c r="V571" s="15">
        <v>67.034999999999997</v>
      </c>
      <c r="W571" s="28">
        <v>1.4627874920295656</v>
      </c>
      <c r="X571" s="28">
        <v>1309.2749984601171</v>
      </c>
      <c r="Y571" s="99">
        <v>87.767249521773948</v>
      </c>
    </row>
    <row r="572" spans="1:25" x14ac:dyDescent="0.2">
      <c r="A572" s="352"/>
      <c r="B572" s="257" t="s">
        <v>791</v>
      </c>
      <c r="C572" s="175" t="s">
        <v>792</v>
      </c>
      <c r="D572" s="24">
        <v>-2.2999999999999998</v>
      </c>
      <c r="E572" s="178">
        <v>2.0734499999999999E-2</v>
      </c>
      <c r="F572" s="52">
        <f>E572*V572</f>
        <v>1.5716751</v>
      </c>
      <c r="G572" s="88">
        <v>629.29999999999995</v>
      </c>
      <c r="H572" s="35" t="s">
        <v>820</v>
      </c>
      <c r="I572" s="79" t="s">
        <v>25</v>
      </c>
      <c r="J572" s="24">
        <v>70</v>
      </c>
      <c r="K572" s="80">
        <v>1978</v>
      </c>
      <c r="L572" s="84">
        <v>89.9</v>
      </c>
      <c r="M572" s="84">
        <v>5.34</v>
      </c>
      <c r="N572" s="84">
        <v>13.05</v>
      </c>
      <c r="O572" s="84">
        <v>0.98</v>
      </c>
      <c r="P572" s="84">
        <v>0</v>
      </c>
      <c r="Q572" s="84">
        <v>70.52</v>
      </c>
      <c r="R572" s="84">
        <v>3231.2</v>
      </c>
      <c r="S572" s="84">
        <v>70.52</v>
      </c>
      <c r="T572" s="84">
        <v>3231.2</v>
      </c>
      <c r="U572" s="56">
        <f>S572/T572</f>
        <v>2.1824709086407528E-2</v>
      </c>
      <c r="V572" s="15">
        <v>75.8</v>
      </c>
      <c r="W572" s="28">
        <f>U572*V572</f>
        <v>1.6543129487496906</v>
      </c>
      <c r="X572" s="28">
        <f>U572*60*1000</f>
        <v>1309.4825451844515</v>
      </c>
      <c r="Y572" s="99">
        <f>X572*V572/1000</f>
        <v>99.258776924981419</v>
      </c>
    </row>
    <row r="573" spans="1:25" x14ac:dyDescent="0.2">
      <c r="A573" s="352"/>
      <c r="B573" s="257" t="s">
        <v>388</v>
      </c>
      <c r="C573" s="175" t="s">
        <v>389</v>
      </c>
      <c r="D573" s="24">
        <v>-1.9</v>
      </c>
      <c r="E573" s="178">
        <v>2.09055E-2</v>
      </c>
      <c r="F573" s="52">
        <v>1.4014001924999999</v>
      </c>
      <c r="G573" s="88">
        <v>616.9</v>
      </c>
      <c r="H573" s="35" t="s">
        <v>407</v>
      </c>
      <c r="I573" s="79" t="s">
        <v>25</v>
      </c>
      <c r="J573" s="24">
        <v>32</v>
      </c>
      <c r="K573" s="80">
        <v>1987</v>
      </c>
      <c r="L573" s="84">
        <v>40.908999999999999</v>
      </c>
      <c r="M573" s="84">
        <v>3.1260370000000002</v>
      </c>
      <c r="N573" s="84">
        <v>1.1419889999999999</v>
      </c>
      <c r="O573" s="84">
        <v>-0.16803599999999999</v>
      </c>
      <c r="P573" s="84">
        <v>3.680901</v>
      </c>
      <c r="Q573" s="84">
        <v>37.341011000000002</v>
      </c>
      <c r="R573" s="84">
        <v>1710.95</v>
      </c>
      <c r="S573" s="84">
        <v>37.341011000000002</v>
      </c>
      <c r="T573" s="84">
        <v>1710.95</v>
      </c>
      <c r="U573" s="56">
        <v>2.1824723691516411E-2</v>
      </c>
      <c r="V573" s="15">
        <v>67.034999999999997</v>
      </c>
      <c r="W573" s="28">
        <v>1.4630203526608025</v>
      </c>
      <c r="X573" s="28">
        <v>1309.4834214909847</v>
      </c>
      <c r="Y573" s="99">
        <v>87.781221159648155</v>
      </c>
    </row>
    <row r="574" spans="1:25" x14ac:dyDescent="0.2">
      <c r="A574" s="352"/>
      <c r="B574" s="257" t="s">
        <v>424</v>
      </c>
      <c r="C574" s="175" t="s">
        <v>425</v>
      </c>
      <c r="D574" s="175">
        <v>-2.1</v>
      </c>
      <c r="E574" s="176">
        <v>1.6272999999999999E-2</v>
      </c>
      <c r="F574" s="177">
        <f>E574*V574</f>
        <v>1.5396210759999998</v>
      </c>
      <c r="G574" s="185">
        <v>623.1</v>
      </c>
      <c r="H574" s="38" t="s">
        <v>451</v>
      </c>
      <c r="I574" s="79" t="s">
        <v>25</v>
      </c>
      <c r="J574" s="24">
        <v>15</v>
      </c>
      <c r="K574" s="80">
        <v>1987</v>
      </c>
      <c r="L574" s="84">
        <v>18.294</v>
      </c>
      <c r="M574" s="84">
        <v>1.02</v>
      </c>
      <c r="N574" s="84">
        <v>1.871</v>
      </c>
      <c r="O574" s="84"/>
      <c r="P574" s="84"/>
      <c r="Q574" s="84">
        <v>15.403</v>
      </c>
      <c r="R574" s="84">
        <v>704.83</v>
      </c>
      <c r="S574" s="84">
        <v>15.403</v>
      </c>
      <c r="T574" s="84">
        <v>704.83</v>
      </c>
      <c r="U574" s="56">
        <f>S574/T574</f>
        <v>2.1853496587829688E-2</v>
      </c>
      <c r="V574" s="15">
        <v>94.611999999999995</v>
      </c>
      <c r="W574" s="28">
        <f>U574*V574</f>
        <v>2.0676030191677421</v>
      </c>
      <c r="X574" s="28">
        <f>U574*60*1000</f>
        <v>1311.2097952697811</v>
      </c>
      <c r="Y574" s="99">
        <f>X574*V574/1000</f>
        <v>124.05618115006453</v>
      </c>
    </row>
    <row r="575" spans="1:25" x14ac:dyDescent="0.2">
      <c r="A575" s="352"/>
      <c r="B575" s="257" t="s">
        <v>967</v>
      </c>
      <c r="C575" s="175" t="s">
        <v>968</v>
      </c>
      <c r="D575" s="24">
        <v>-1.7</v>
      </c>
      <c r="E575" s="178">
        <v>2.0559999999999998E-2</v>
      </c>
      <c r="F575" s="52">
        <v>1.19</v>
      </c>
      <c r="G575" s="88">
        <v>610.70000000000005</v>
      </c>
      <c r="H575" s="79" t="s">
        <v>979</v>
      </c>
      <c r="I575" s="79" t="s">
        <v>25</v>
      </c>
      <c r="J575" s="80">
        <v>24</v>
      </c>
      <c r="K575" s="80">
        <v>1978</v>
      </c>
      <c r="L575" s="92">
        <v>39</v>
      </c>
      <c r="M575" s="92">
        <v>1.5189999999999999</v>
      </c>
      <c r="N575" s="92">
        <v>5.6769999999999996</v>
      </c>
      <c r="O575" s="92">
        <v>0.57099999999999995</v>
      </c>
      <c r="P575" s="92">
        <v>0</v>
      </c>
      <c r="Q575" s="92">
        <v>31.231000000000002</v>
      </c>
      <c r="R575" s="92">
        <v>1429</v>
      </c>
      <c r="S575" s="92">
        <v>31.231000000000002</v>
      </c>
      <c r="T575" s="92">
        <v>1429</v>
      </c>
      <c r="U575" s="56">
        <v>2.1855143456962912E-2</v>
      </c>
      <c r="V575" s="15">
        <v>58.1</v>
      </c>
      <c r="W575" s="28">
        <v>1.2697838348495452</v>
      </c>
      <c r="X575" s="28">
        <v>1311.3086074177747</v>
      </c>
      <c r="Y575" s="99">
        <v>76.187030090972712</v>
      </c>
    </row>
    <row r="576" spans="1:25" x14ac:dyDescent="0.2">
      <c r="A576" s="352"/>
      <c r="B576" s="257" t="s">
        <v>791</v>
      </c>
      <c r="C576" s="175" t="s">
        <v>792</v>
      </c>
      <c r="D576" s="24">
        <v>-2.2999999999999998</v>
      </c>
      <c r="E576" s="178">
        <v>2.0734499999999999E-2</v>
      </c>
      <c r="F576" s="52">
        <f>E576*V576</f>
        <v>1.5716751</v>
      </c>
      <c r="G576" s="88">
        <v>629.29999999999995</v>
      </c>
      <c r="H576" s="35" t="s">
        <v>821</v>
      </c>
      <c r="I576" s="79" t="s">
        <v>25</v>
      </c>
      <c r="J576" s="24">
        <v>22</v>
      </c>
      <c r="K576" s="80">
        <v>1977</v>
      </c>
      <c r="L576" s="84">
        <v>3</v>
      </c>
      <c r="M576" s="84">
        <v>2.5499999999999998</v>
      </c>
      <c r="N576" s="84">
        <v>4.66</v>
      </c>
      <c r="O576" s="84">
        <v>-0.104</v>
      </c>
      <c r="P576" s="84">
        <v>0</v>
      </c>
      <c r="Q576" s="84">
        <v>24.71</v>
      </c>
      <c r="R576" s="84">
        <v>1130.1500000000001</v>
      </c>
      <c r="S576" s="84">
        <v>24.71</v>
      </c>
      <c r="T576" s="84">
        <v>1130.1500000000001</v>
      </c>
      <c r="U576" s="56">
        <f>S576/T576</f>
        <v>2.1864354289253637E-2</v>
      </c>
      <c r="V576" s="15">
        <v>75.8</v>
      </c>
      <c r="W576" s="28">
        <f>U576*V576</f>
        <v>1.6573180551254256</v>
      </c>
      <c r="X576" s="28">
        <f>U576*60*1000</f>
        <v>1311.8612573552182</v>
      </c>
      <c r="Y576" s="99">
        <f>X576*V576/1000</f>
        <v>99.439083307525536</v>
      </c>
    </row>
    <row r="577" spans="1:25" x14ac:dyDescent="0.2">
      <c r="A577" s="352"/>
      <c r="B577" s="257" t="s">
        <v>791</v>
      </c>
      <c r="C577" s="175" t="s">
        <v>792</v>
      </c>
      <c r="D577" s="24">
        <v>-2.2999999999999998</v>
      </c>
      <c r="E577" s="178">
        <v>2.0734499999999999E-2</v>
      </c>
      <c r="F577" s="52">
        <f>E577*V577</f>
        <v>1.5716751</v>
      </c>
      <c r="G577" s="88">
        <v>629.29999999999995</v>
      </c>
      <c r="H577" s="35" t="s">
        <v>822</v>
      </c>
      <c r="I577" s="79" t="s">
        <v>25</v>
      </c>
      <c r="J577" s="24">
        <v>40</v>
      </c>
      <c r="K577" s="80">
        <v>1991</v>
      </c>
      <c r="L577" s="84">
        <v>31.83</v>
      </c>
      <c r="M577" s="84">
        <v>3.22</v>
      </c>
      <c r="N577" s="84">
        <v>7.68</v>
      </c>
      <c r="O577" s="84">
        <v>0.95</v>
      </c>
      <c r="P577" s="84">
        <v>0</v>
      </c>
      <c r="Q577" s="84">
        <v>49.73</v>
      </c>
      <c r="R577" s="84">
        <v>2274.15</v>
      </c>
      <c r="S577" s="84">
        <v>49.73</v>
      </c>
      <c r="T577" s="84">
        <v>2274.15</v>
      </c>
      <c r="U577" s="56">
        <f>S577/T577</f>
        <v>2.1867510938152715E-2</v>
      </c>
      <c r="V577" s="15">
        <v>75.8</v>
      </c>
      <c r="W577" s="28">
        <f>U577*V577</f>
        <v>1.6575573291119758</v>
      </c>
      <c r="X577" s="28">
        <f>U577*60*1000</f>
        <v>1312.050656289163</v>
      </c>
      <c r="Y577" s="99">
        <f>X577*V577/1000</f>
        <v>99.453439746718544</v>
      </c>
    </row>
    <row r="578" spans="1:25" x14ac:dyDescent="0.2">
      <c r="A578" s="352"/>
      <c r="B578" s="257" t="s">
        <v>272</v>
      </c>
      <c r="C578" s="175" t="s">
        <v>273</v>
      </c>
      <c r="D578" s="24">
        <v>-1.9</v>
      </c>
      <c r="E578" s="178">
        <v>2.0060000000000001E-2</v>
      </c>
      <c r="F578" s="52">
        <v>0.87</v>
      </c>
      <c r="G578" s="88">
        <v>656.7</v>
      </c>
      <c r="H578" s="35" t="s">
        <v>296</v>
      </c>
      <c r="I578" s="79" t="s">
        <v>286</v>
      </c>
      <c r="J578" s="24">
        <v>12</v>
      </c>
      <c r="K578" s="80" t="s">
        <v>95</v>
      </c>
      <c r="L578" s="84">
        <f>SUM(M578:Q578)</f>
        <v>19.600000000000001</v>
      </c>
      <c r="M578" s="84">
        <v>1.6254</v>
      </c>
      <c r="N578" s="84">
        <v>2.7290000000000001</v>
      </c>
      <c r="O578" s="84">
        <v>-0.1464</v>
      </c>
      <c r="P578" s="84">
        <v>0</v>
      </c>
      <c r="Q578" s="84">
        <v>15.391999999999999</v>
      </c>
      <c r="R578" s="84">
        <v>703.77</v>
      </c>
      <c r="S578" s="84">
        <f>Q578</f>
        <v>15.391999999999999</v>
      </c>
      <c r="T578" s="84">
        <f>R578</f>
        <v>703.77</v>
      </c>
      <c r="U578" s="56">
        <f>S578/T578</f>
        <v>2.1870781647413216E-2</v>
      </c>
      <c r="V578" s="15">
        <v>43.35</v>
      </c>
      <c r="W578" s="28">
        <f>U578*V578</f>
        <v>0.94809838441536298</v>
      </c>
      <c r="X578" s="28">
        <f>U578*60*1000</f>
        <v>1312.2468988447929</v>
      </c>
      <c r="Y578" s="99">
        <f>X578*V578/1000</f>
        <v>56.885903064921777</v>
      </c>
    </row>
    <row r="579" spans="1:25" x14ac:dyDescent="0.2">
      <c r="A579" s="352"/>
      <c r="B579" s="257" t="s">
        <v>180</v>
      </c>
      <c r="C579" s="175" t="s">
        <v>181</v>
      </c>
      <c r="D579" s="24">
        <v>-1.6</v>
      </c>
      <c r="E579" s="178">
        <v>1.9E-2</v>
      </c>
      <c r="F579" s="52">
        <v>1.1741999999999999</v>
      </c>
      <c r="G579" s="88">
        <v>607.6</v>
      </c>
      <c r="H579" s="35" t="s">
        <v>161</v>
      </c>
      <c r="I579" s="79"/>
      <c r="J579" s="24">
        <v>59</v>
      </c>
      <c r="K579" s="80">
        <v>1981</v>
      </c>
      <c r="L579" s="84">
        <v>96.44</v>
      </c>
      <c r="M579" s="84">
        <v>6.9232500000000003</v>
      </c>
      <c r="N579" s="84">
        <v>14.46594</v>
      </c>
      <c r="O579" s="84">
        <v>0</v>
      </c>
      <c r="P579" s="84">
        <v>0</v>
      </c>
      <c r="Q579" s="84">
        <v>75.050815999999998</v>
      </c>
      <c r="R579" s="84">
        <v>3418.76</v>
      </c>
      <c r="S579" s="84">
        <v>73.679214897939602</v>
      </c>
      <c r="T579" s="84">
        <v>3356.28</v>
      </c>
      <c r="U579" s="56">
        <v>2.1952642478559475E-2</v>
      </c>
      <c r="V579" s="15">
        <v>61.8</v>
      </c>
      <c r="W579" s="28">
        <v>1.3566733051749755</v>
      </c>
      <c r="X579" s="28">
        <v>1317.1585487135685</v>
      </c>
      <c r="Y579" s="99">
        <v>81.400398310498517</v>
      </c>
    </row>
    <row r="580" spans="1:25" x14ac:dyDescent="0.2">
      <c r="A580" s="352"/>
      <c r="B580" s="257" t="s">
        <v>982</v>
      </c>
      <c r="C580" s="175" t="s">
        <v>983</v>
      </c>
      <c r="D580" s="175">
        <v>-1.8</v>
      </c>
      <c r="E580" s="176">
        <v>1.7000000000000001E-2</v>
      </c>
      <c r="F580" s="175">
        <v>1.3430000000000002</v>
      </c>
      <c r="G580" s="185">
        <v>613.17999999999995</v>
      </c>
      <c r="H580" s="79" t="s">
        <v>1014</v>
      </c>
      <c r="I580" s="79" t="s">
        <v>25</v>
      </c>
      <c r="J580" s="80">
        <v>45</v>
      </c>
      <c r="K580" s="80">
        <v>1982</v>
      </c>
      <c r="L580" s="92">
        <v>38.335999999999999</v>
      </c>
      <c r="M580" s="92">
        <v>3.18</v>
      </c>
      <c r="N580" s="92">
        <v>0.57999999999999996</v>
      </c>
      <c r="O580" s="92">
        <v>-0.02</v>
      </c>
      <c r="P580" s="92">
        <v>0</v>
      </c>
      <c r="Q580" s="92">
        <v>34.6</v>
      </c>
      <c r="R580" s="92">
        <v>1574</v>
      </c>
      <c r="S580" s="92">
        <v>34.6</v>
      </c>
      <c r="T580" s="92">
        <v>1574</v>
      </c>
      <c r="U580" s="56">
        <v>2.1982210927573062E-2</v>
      </c>
      <c r="V580" s="15">
        <v>79</v>
      </c>
      <c r="W580" s="28">
        <v>1.7365946632782718</v>
      </c>
      <c r="X580" s="28">
        <v>1318.9326556543838</v>
      </c>
      <c r="Y580" s="99">
        <v>104.19567979669633</v>
      </c>
    </row>
    <row r="581" spans="1:25" x14ac:dyDescent="0.2">
      <c r="A581" s="352"/>
      <c r="B581" s="257" t="s">
        <v>879</v>
      </c>
      <c r="C581" s="175" t="s">
        <v>921</v>
      </c>
      <c r="D581" s="24">
        <v>-1.1000000000000001</v>
      </c>
      <c r="E581" s="178">
        <v>1.5800000000000002E-2</v>
      </c>
      <c r="F581" s="52">
        <v>1.2089844000000001</v>
      </c>
      <c r="G581" s="88">
        <v>592.1</v>
      </c>
      <c r="H581" s="186" t="s">
        <v>901</v>
      </c>
      <c r="I581" s="79" t="s">
        <v>25</v>
      </c>
      <c r="J581" s="187">
        <v>23</v>
      </c>
      <c r="K581" s="80">
        <v>1988</v>
      </c>
      <c r="L581" s="84">
        <v>33.921990999999998</v>
      </c>
      <c r="M581" s="183">
        <v>1.3655629999999999</v>
      </c>
      <c r="N581" s="183">
        <v>5.8585969999999996</v>
      </c>
      <c r="O581" s="84">
        <v>0</v>
      </c>
      <c r="P581" s="84">
        <v>0</v>
      </c>
      <c r="Q581" s="183">
        <v>26.697831000000001</v>
      </c>
      <c r="R581" s="183">
        <v>1210.9000000000001</v>
      </c>
      <c r="S581" s="183">
        <v>26.697831000000001</v>
      </c>
      <c r="T581" s="183">
        <v>1210.9000000000001</v>
      </c>
      <c r="U581" s="56">
        <v>2.2047923858287223E-2</v>
      </c>
      <c r="V581" s="15">
        <v>76.518000000000001</v>
      </c>
      <c r="W581" s="28">
        <v>1.6870630377884217</v>
      </c>
      <c r="X581" s="28">
        <v>1322.8754314972332</v>
      </c>
      <c r="Y581" s="99">
        <v>101.22378226730528</v>
      </c>
    </row>
    <row r="582" spans="1:25" x14ac:dyDescent="0.2">
      <c r="A582" s="352"/>
      <c r="B582" s="257" t="s">
        <v>695</v>
      </c>
      <c r="C582" s="175" t="s">
        <v>696</v>
      </c>
      <c r="D582" s="175">
        <v>-1.9</v>
      </c>
      <c r="E582" s="176">
        <v>2.1177000000000001E-2</v>
      </c>
      <c r="F582" s="177">
        <v>1.15647597</v>
      </c>
      <c r="G582" s="185">
        <v>616.9</v>
      </c>
      <c r="H582" s="40" t="s">
        <v>711</v>
      </c>
      <c r="I582" s="79" t="s">
        <v>25</v>
      </c>
      <c r="J582" s="47">
        <v>45</v>
      </c>
      <c r="K582" s="17">
        <v>1971</v>
      </c>
      <c r="L582" s="84">
        <v>54.5</v>
      </c>
      <c r="M582" s="84">
        <v>2.9</v>
      </c>
      <c r="N582" s="84">
        <v>9.1</v>
      </c>
      <c r="O582" s="84">
        <v>0.5</v>
      </c>
      <c r="P582" s="84"/>
      <c r="Q582" s="84">
        <v>42.1</v>
      </c>
      <c r="R582" s="90">
        <v>1906.15</v>
      </c>
      <c r="S582" s="84">
        <v>42.1</v>
      </c>
      <c r="T582" s="90">
        <v>1906.2</v>
      </c>
      <c r="U582" s="56">
        <f>S582/T582</f>
        <v>2.2085825201972512E-2</v>
      </c>
      <c r="V582" s="15">
        <v>54.61</v>
      </c>
      <c r="W582" s="28">
        <f>U582*V582</f>
        <v>1.2061069142797189</v>
      </c>
      <c r="X582" s="28">
        <f>U582*60*1000</f>
        <v>1325.1495121183507</v>
      </c>
      <c r="Y582" s="99">
        <f>X582*V582/1000</f>
        <v>72.366414856783123</v>
      </c>
    </row>
    <row r="583" spans="1:25" x14ac:dyDescent="0.2">
      <c r="A583" s="352"/>
      <c r="B583" s="257" t="s">
        <v>695</v>
      </c>
      <c r="C583" s="175" t="s">
        <v>696</v>
      </c>
      <c r="D583" s="175">
        <v>-1.9</v>
      </c>
      <c r="E583" s="176">
        <v>2.1177000000000001E-2</v>
      </c>
      <c r="F583" s="177">
        <v>1.15647597</v>
      </c>
      <c r="G583" s="185">
        <v>616.9</v>
      </c>
      <c r="H583" s="35" t="s">
        <v>716</v>
      </c>
      <c r="I583" s="79" t="s">
        <v>25</v>
      </c>
      <c r="J583" s="24">
        <v>40</v>
      </c>
      <c r="K583" s="80">
        <v>1982</v>
      </c>
      <c r="L583" s="84">
        <v>62.1</v>
      </c>
      <c r="M583" s="84">
        <v>3.1</v>
      </c>
      <c r="N583" s="84">
        <v>7.8</v>
      </c>
      <c r="O583" s="84"/>
      <c r="P583" s="84"/>
      <c r="Q583" s="84">
        <v>50.56</v>
      </c>
      <c r="R583" s="84">
        <v>2280.39</v>
      </c>
      <c r="S583" s="84">
        <v>50.56</v>
      </c>
      <c r="T583" s="84">
        <v>2280.39</v>
      </c>
      <c r="U583" s="56">
        <f>S583/T583</f>
        <v>2.2171646078083137E-2</v>
      </c>
      <c r="V583" s="15">
        <v>54.61</v>
      </c>
      <c r="W583" s="28">
        <f>U583*V583</f>
        <v>1.21079359232412</v>
      </c>
      <c r="X583" s="28">
        <f>U583*60*1000</f>
        <v>1330.2987646849881</v>
      </c>
      <c r="Y583" s="99">
        <f>X583*V583/1000</f>
        <v>72.647615539447202</v>
      </c>
    </row>
    <row r="584" spans="1:25" x14ac:dyDescent="0.2">
      <c r="A584" s="352"/>
      <c r="B584" s="257" t="s">
        <v>272</v>
      </c>
      <c r="C584" s="175" t="s">
        <v>273</v>
      </c>
      <c r="D584" s="24">
        <v>-1.9</v>
      </c>
      <c r="E584" s="178">
        <v>2.0060000000000001E-2</v>
      </c>
      <c r="F584" s="52">
        <v>0.87</v>
      </c>
      <c r="G584" s="88">
        <v>656.7</v>
      </c>
      <c r="H584" s="35" t="s">
        <v>297</v>
      </c>
      <c r="I584" s="79" t="s">
        <v>286</v>
      </c>
      <c r="J584" s="24">
        <v>40</v>
      </c>
      <c r="K584" s="80" t="s">
        <v>95</v>
      </c>
      <c r="L584" s="84">
        <f>SUM(M584:Q584)</f>
        <v>60.3</v>
      </c>
      <c r="M584" s="84">
        <v>4.226</v>
      </c>
      <c r="N584" s="84">
        <v>7.665</v>
      </c>
      <c r="O584" s="84">
        <v>-0.29899999999999999</v>
      </c>
      <c r="P584" s="84">
        <v>0</v>
      </c>
      <c r="Q584" s="84">
        <v>48.707999999999998</v>
      </c>
      <c r="R584" s="84">
        <v>2195.9</v>
      </c>
      <c r="S584" s="84">
        <f>Q584</f>
        <v>48.707999999999998</v>
      </c>
      <c r="T584" s="84">
        <f>R584</f>
        <v>2195.9</v>
      </c>
      <c r="U584" s="56">
        <f>S584/T584</f>
        <v>2.2181337947993988E-2</v>
      </c>
      <c r="V584" s="15">
        <v>43.35</v>
      </c>
      <c r="W584" s="28">
        <f>U584*V584</f>
        <v>0.96156100004553935</v>
      </c>
      <c r="X584" s="28">
        <f>U584*60*1000</f>
        <v>1330.8802768796393</v>
      </c>
      <c r="Y584" s="99">
        <f>X584*V584/1000</f>
        <v>57.693660002732365</v>
      </c>
    </row>
    <row r="585" spans="1:25" x14ac:dyDescent="0.2">
      <c r="A585" s="352"/>
      <c r="B585" s="257" t="s">
        <v>609</v>
      </c>
      <c r="C585" s="175" t="s">
        <v>610</v>
      </c>
      <c r="D585" s="24">
        <v>-1.6</v>
      </c>
      <c r="E585" s="178">
        <v>1.7600000000000001E-2</v>
      </c>
      <c r="F585" s="52">
        <v>1.3569599999999999</v>
      </c>
      <c r="G585" s="88">
        <v>607.6</v>
      </c>
      <c r="H585" s="35" t="s">
        <v>635</v>
      </c>
      <c r="I585" s="79" t="s">
        <v>25</v>
      </c>
      <c r="J585" s="24">
        <v>8</v>
      </c>
      <c r="K585" s="80" t="s">
        <v>95</v>
      </c>
      <c r="L585" s="84">
        <v>9.7799999999999994</v>
      </c>
      <c r="M585" s="84">
        <v>0.51</v>
      </c>
      <c r="N585" s="84">
        <v>0.08</v>
      </c>
      <c r="O585" s="84">
        <v>0</v>
      </c>
      <c r="P585" s="84">
        <v>0</v>
      </c>
      <c r="Q585" s="84">
        <v>9.19</v>
      </c>
      <c r="R585" s="84">
        <v>414.27</v>
      </c>
      <c r="S585" s="84">
        <v>9.19</v>
      </c>
      <c r="T585" s="84">
        <v>414.27</v>
      </c>
      <c r="U585" s="56">
        <v>2.2183600067588769E-2</v>
      </c>
      <c r="V585" s="15">
        <v>77.099999999999994</v>
      </c>
      <c r="W585" s="28">
        <v>1.710355565211094</v>
      </c>
      <c r="X585" s="28">
        <v>1331.016004055326</v>
      </c>
      <c r="Y585" s="99">
        <v>102.62133391266562</v>
      </c>
    </row>
    <row r="586" spans="1:25" x14ac:dyDescent="0.2">
      <c r="A586" s="352"/>
      <c r="B586" s="257" t="s">
        <v>38</v>
      </c>
      <c r="C586" s="175" t="s">
        <v>39</v>
      </c>
      <c r="D586" s="24">
        <v>-0.1</v>
      </c>
      <c r="E586" s="178">
        <v>1.77E-2</v>
      </c>
      <c r="F586" s="52">
        <f>E586*V586</f>
        <v>1.01244</v>
      </c>
      <c r="G586" s="88">
        <v>561.1</v>
      </c>
      <c r="H586" s="35" t="s">
        <v>72</v>
      </c>
      <c r="I586" s="79"/>
      <c r="J586" s="24">
        <v>36</v>
      </c>
      <c r="K586" s="80">
        <v>1987</v>
      </c>
      <c r="L586" s="84">
        <v>60.892200000000003</v>
      </c>
      <c r="M586" s="84">
        <v>8.1941000000000006</v>
      </c>
      <c r="N586" s="84">
        <v>3.6</v>
      </c>
      <c r="O586" s="84">
        <v>-0.39229999999999998</v>
      </c>
      <c r="P586" s="84">
        <v>0</v>
      </c>
      <c r="Q586" s="84">
        <v>49.490400000000001</v>
      </c>
      <c r="R586" s="84">
        <v>2228.7399999999998</v>
      </c>
      <c r="S586" s="84">
        <v>49.490400000000001</v>
      </c>
      <c r="T586" s="84">
        <v>2228.7399999999998</v>
      </c>
      <c r="U586" s="56">
        <f t="shared" ref="U586:U592" si="4">S586/T586</f>
        <v>2.2205551118569238E-2</v>
      </c>
      <c r="V586" s="15">
        <v>57.2</v>
      </c>
      <c r="W586" s="28">
        <f t="shared" ref="W586:W592" si="5">U586*V586</f>
        <v>1.2701575239821605</v>
      </c>
      <c r="X586" s="28">
        <f t="shared" ref="X586:X592" si="6">U586*60*1000</f>
        <v>1332.3330671141541</v>
      </c>
      <c r="Y586" s="99">
        <f t="shared" ref="Y586:Y592" si="7">X586*V586/1000</f>
        <v>76.209451438929619</v>
      </c>
    </row>
    <row r="587" spans="1:25" x14ac:dyDescent="0.2">
      <c r="A587" s="352"/>
      <c r="B587" s="257" t="s">
        <v>791</v>
      </c>
      <c r="C587" s="175" t="s">
        <v>792</v>
      </c>
      <c r="D587" s="24">
        <v>-2.2999999999999998</v>
      </c>
      <c r="E587" s="178">
        <v>2.0734499999999999E-2</v>
      </c>
      <c r="F587" s="52">
        <f>E587*V587</f>
        <v>1.5716751</v>
      </c>
      <c r="G587" s="88">
        <v>629.29999999999995</v>
      </c>
      <c r="H587" s="35" t="s">
        <v>823</v>
      </c>
      <c r="I587" s="79" t="s">
        <v>25</v>
      </c>
      <c r="J587" s="24">
        <v>10</v>
      </c>
      <c r="K587" s="80">
        <v>1978</v>
      </c>
      <c r="L587" s="84">
        <v>16</v>
      </c>
      <c r="M587" s="84">
        <v>0.57999999999999996</v>
      </c>
      <c r="N587" s="84">
        <v>1.73</v>
      </c>
      <c r="O587" s="84">
        <v>0.18</v>
      </c>
      <c r="P587" s="84">
        <v>0</v>
      </c>
      <c r="Q587" s="84">
        <v>11.06</v>
      </c>
      <c r="R587" s="84">
        <v>494.78</v>
      </c>
      <c r="S587" s="84">
        <v>11.06</v>
      </c>
      <c r="T587" s="84">
        <v>494.78</v>
      </c>
      <c r="U587" s="56">
        <f t="shared" si="4"/>
        <v>2.2353369174178427E-2</v>
      </c>
      <c r="V587" s="15">
        <v>75.8</v>
      </c>
      <c r="W587" s="28">
        <f t="shared" si="5"/>
        <v>1.6943853834027247</v>
      </c>
      <c r="X587" s="28">
        <f t="shared" si="6"/>
        <v>1341.2021504507056</v>
      </c>
      <c r="Y587" s="99">
        <f t="shared" si="7"/>
        <v>101.66312300416348</v>
      </c>
    </row>
    <row r="588" spans="1:25" x14ac:dyDescent="0.2">
      <c r="A588" s="352"/>
      <c r="B588" s="257" t="s">
        <v>272</v>
      </c>
      <c r="C588" s="175" t="s">
        <v>273</v>
      </c>
      <c r="D588" s="24">
        <v>-1.9</v>
      </c>
      <c r="E588" s="178">
        <v>2.0060000000000001E-2</v>
      </c>
      <c r="F588" s="52">
        <v>0.87</v>
      </c>
      <c r="G588" s="88">
        <v>656.7</v>
      </c>
      <c r="H588" s="35" t="s">
        <v>298</v>
      </c>
      <c r="I588" s="79" t="s">
        <v>286</v>
      </c>
      <c r="J588" s="24">
        <v>25</v>
      </c>
      <c r="K588" s="80" t="s">
        <v>95</v>
      </c>
      <c r="L588" s="84">
        <f>SUM(M588:Q588)</f>
        <v>34.25</v>
      </c>
      <c r="M588" s="84">
        <v>1.6796</v>
      </c>
      <c r="N588" s="84">
        <v>3.6385000000000001</v>
      </c>
      <c r="O588" s="84">
        <v>0.2074</v>
      </c>
      <c r="P588" s="84">
        <v>0</v>
      </c>
      <c r="Q588" s="84">
        <v>28.724499999999999</v>
      </c>
      <c r="R588" s="84">
        <v>1284.2</v>
      </c>
      <c r="S588" s="84">
        <f>Q588</f>
        <v>28.724499999999999</v>
      </c>
      <c r="T588" s="84">
        <f>R588</f>
        <v>1284.2</v>
      </c>
      <c r="U588" s="56">
        <f t="shared" si="4"/>
        <v>2.2367621865752998E-2</v>
      </c>
      <c r="V588" s="15">
        <v>43.35</v>
      </c>
      <c r="W588" s="28">
        <f t="shared" si="5"/>
        <v>0.96963640788039251</v>
      </c>
      <c r="X588" s="28">
        <f t="shared" si="6"/>
        <v>1342.0573119451799</v>
      </c>
      <c r="Y588" s="99">
        <f t="shared" si="7"/>
        <v>58.178184472823553</v>
      </c>
    </row>
    <row r="589" spans="1:25" x14ac:dyDescent="0.2">
      <c r="A589" s="352"/>
      <c r="B589" s="257" t="s">
        <v>316</v>
      </c>
      <c r="C589" s="175" t="s">
        <v>317</v>
      </c>
      <c r="D589" s="175">
        <v>-0.55000000000000004</v>
      </c>
      <c r="E589" s="178">
        <v>1.7000000000000001E-2</v>
      </c>
      <c r="F589" s="52">
        <v>0.96</v>
      </c>
      <c r="G589" s="185">
        <v>575.04999999999995</v>
      </c>
      <c r="H589" s="35" t="s">
        <v>338</v>
      </c>
      <c r="I589" s="79" t="s">
        <v>25</v>
      </c>
      <c r="J589" s="24">
        <v>93</v>
      </c>
      <c r="K589" s="80" t="s">
        <v>95</v>
      </c>
      <c r="L589" s="84"/>
      <c r="M589" s="84">
        <v>6.9359999999999999</v>
      </c>
      <c r="N589" s="84">
        <v>0.666242</v>
      </c>
      <c r="O589" s="84">
        <v>3.3660000000000001</v>
      </c>
      <c r="P589" s="84">
        <v>13.272796000000001</v>
      </c>
      <c r="Q589" s="84">
        <v>73.739999999999995</v>
      </c>
      <c r="R589" s="84">
        <v>3341</v>
      </c>
      <c r="S589" s="84">
        <v>73.64</v>
      </c>
      <c r="T589" s="84">
        <v>3290.64</v>
      </c>
      <c r="U589" s="56">
        <f t="shared" si="4"/>
        <v>2.2378625434565921E-2</v>
      </c>
      <c r="V589" s="15">
        <v>56.5</v>
      </c>
      <c r="W589" s="28">
        <f t="shared" si="5"/>
        <v>1.2643923370529746</v>
      </c>
      <c r="X589" s="28">
        <f t="shared" si="6"/>
        <v>1342.7175260739552</v>
      </c>
      <c r="Y589" s="99">
        <f t="shared" si="7"/>
        <v>75.863540223178475</v>
      </c>
    </row>
    <row r="590" spans="1:25" x14ac:dyDescent="0.2">
      <c r="A590" s="352"/>
      <c r="B590" s="257" t="s">
        <v>695</v>
      </c>
      <c r="C590" s="175" t="s">
        <v>696</v>
      </c>
      <c r="D590" s="175">
        <v>-1.9</v>
      </c>
      <c r="E590" s="176">
        <v>2.1177000000000001E-2</v>
      </c>
      <c r="F590" s="177">
        <v>1.15647597</v>
      </c>
      <c r="G590" s="185">
        <v>616.9</v>
      </c>
      <c r="H590" s="40" t="s">
        <v>712</v>
      </c>
      <c r="I590" s="79" t="s">
        <v>25</v>
      </c>
      <c r="J590" s="47">
        <v>20</v>
      </c>
      <c r="K590" s="17">
        <v>1979</v>
      </c>
      <c r="L590" s="84">
        <v>30.3</v>
      </c>
      <c r="M590" s="84">
        <v>2</v>
      </c>
      <c r="N590" s="84">
        <v>4</v>
      </c>
      <c r="O590" s="84">
        <v>-7.0000000000000007E-2</v>
      </c>
      <c r="P590" s="84"/>
      <c r="Q590" s="84">
        <v>24.1</v>
      </c>
      <c r="R590" s="90">
        <v>1072.6199999999999</v>
      </c>
      <c r="S590" s="84">
        <v>24.1</v>
      </c>
      <c r="T590" s="90">
        <v>1072.6199999999999</v>
      </c>
      <c r="U590" s="56">
        <f t="shared" si="4"/>
        <v>2.2468348529768235E-2</v>
      </c>
      <c r="V590" s="15">
        <v>54.61</v>
      </c>
      <c r="W590" s="28">
        <f t="shared" si="5"/>
        <v>1.2269965132106433</v>
      </c>
      <c r="X590" s="28">
        <f t="shared" si="6"/>
        <v>1348.100911786094</v>
      </c>
      <c r="Y590" s="99">
        <f t="shared" si="7"/>
        <v>73.619790792638597</v>
      </c>
    </row>
    <row r="591" spans="1:25" x14ac:dyDescent="0.2">
      <c r="A591" s="352"/>
      <c r="B591" s="257" t="s">
        <v>316</v>
      </c>
      <c r="C591" s="175" t="s">
        <v>317</v>
      </c>
      <c r="D591" s="175">
        <v>-0.55000000000000004</v>
      </c>
      <c r="E591" s="178">
        <v>1.7000000000000001E-2</v>
      </c>
      <c r="F591" s="52">
        <v>0.96</v>
      </c>
      <c r="G591" s="185">
        <v>575.04999999999995</v>
      </c>
      <c r="H591" s="35" t="s">
        <v>340</v>
      </c>
      <c r="I591" s="79" t="s">
        <v>25</v>
      </c>
      <c r="J591" s="24">
        <v>75</v>
      </c>
      <c r="K591" s="80" t="s">
        <v>95</v>
      </c>
      <c r="L591" s="84"/>
      <c r="M591" s="84">
        <v>5.7629999999999999</v>
      </c>
      <c r="N591" s="84">
        <v>14.24635</v>
      </c>
      <c r="O591" s="84">
        <v>1.02</v>
      </c>
      <c r="P591" s="84">
        <v>0</v>
      </c>
      <c r="Q591" s="84">
        <v>88.910645000000002</v>
      </c>
      <c r="R591" s="84">
        <v>3955.9300000000003</v>
      </c>
      <c r="S591" s="84">
        <v>88.910645000000002</v>
      </c>
      <c r="T591" s="84">
        <v>3955.9300000000003</v>
      </c>
      <c r="U591" s="56">
        <f t="shared" si="4"/>
        <v>2.2475282676892663E-2</v>
      </c>
      <c r="V591" s="15">
        <v>56.5</v>
      </c>
      <c r="W591" s="28">
        <f t="shared" si="5"/>
        <v>1.2698534712444354</v>
      </c>
      <c r="X591" s="28">
        <f t="shared" si="6"/>
        <v>1348.5169606135598</v>
      </c>
      <c r="Y591" s="99">
        <f t="shared" si="7"/>
        <v>76.191208274666138</v>
      </c>
    </row>
    <row r="592" spans="1:25" x14ac:dyDescent="0.2">
      <c r="A592" s="352"/>
      <c r="B592" s="257" t="s">
        <v>272</v>
      </c>
      <c r="C592" s="175" t="s">
        <v>273</v>
      </c>
      <c r="D592" s="24">
        <v>-1.9</v>
      </c>
      <c r="E592" s="178">
        <v>2.0060000000000001E-2</v>
      </c>
      <c r="F592" s="52">
        <v>0.87</v>
      </c>
      <c r="G592" s="88">
        <v>656.7</v>
      </c>
      <c r="H592" s="35" t="s">
        <v>299</v>
      </c>
      <c r="I592" s="79" t="s">
        <v>286</v>
      </c>
      <c r="J592" s="24">
        <v>22</v>
      </c>
      <c r="K592" s="80" t="s">
        <v>95</v>
      </c>
      <c r="L592" s="84">
        <f>SUM(M592:Q592)</f>
        <v>32.9</v>
      </c>
      <c r="M592" s="84">
        <v>2.3296999999999999</v>
      </c>
      <c r="N592" s="84">
        <v>4.819</v>
      </c>
      <c r="O592" s="84">
        <v>-8.5699999999999998E-2</v>
      </c>
      <c r="P592" s="84">
        <v>0</v>
      </c>
      <c r="Q592" s="84">
        <v>25.837</v>
      </c>
      <c r="R592" s="84">
        <v>1148.3499999999999</v>
      </c>
      <c r="S592" s="84">
        <f>Q592</f>
        <v>25.837</v>
      </c>
      <c r="T592" s="84">
        <f>R592</f>
        <v>1148.3499999999999</v>
      </c>
      <c r="U592" s="56">
        <f t="shared" si="4"/>
        <v>2.2499238037183789E-2</v>
      </c>
      <c r="V592" s="15">
        <v>43.35</v>
      </c>
      <c r="W592" s="28">
        <f t="shared" si="5"/>
        <v>0.97534196891191727</v>
      </c>
      <c r="X592" s="28">
        <f t="shared" si="6"/>
        <v>1349.9542822310273</v>
      </c>
      <c r="Y592" s="99">
        <f t="shared" si="7"/>
        <v>58.520518134715033</v>
      </c>
    </row>
    <row r="593" spans="1:25" x14ac:dyDescent="0.2">
      <c r="A593" s="352"/>
      <c r="B593" s="257" t="s">
        <v>879</v>
      </c>
      <c r="C593" s="175" t="s">
        <v>921</v>
      </c>
      <c r="D593" s="24">
        <v>-1.1000000000000001</v>
      </c>
      <c r="E593" s="178">
        <v>1.5800000000000002E-2</v>
      </c>
      <c r="F593" s="52">
        <v>1.2089844000000001</v>
      </c>
      <c r="G593" s="88">
        <v>592.1</v>
      </c>
      <c r="H593" s="186" t="s">
        <v>902</v>
      </c>
      <c r="I593" s="79" t="s">
        <v>25</v>
      </c>
      <c r="J593" s="187">
        <v>17</v>
      </c>
      <c r="K593" s="80">
        <v>1983</v>
      </c>
      <c r="L593" s="84">
        <v>31.418993</v>
      </c>
      <c r="M593" s="183">
        <v>1.4015280000000001</v>
      </c>
      <c r="N593" s="183">
        <v>4.0260420000000003</v>
      </c>
      <c r="O593" s="84">
        <v>0</v>
      </c>
      <c r="P593" s="84">
        <v>0</v>
      </c>
      <c r="Q593" s="183">
        <v>25.991423000000001</v>
      </c>
      <c r="R593" s="183">
        <v>1154.04</v>
      </c>
      <c r="S593" s="183">
        <v>25.991423000000001</v>
      </c>
      <c r="T593" s="183">
        <v>1154.04</v>
      </c>
      <c r="U593" s="56">
        <v>2.2522116217808742E-2</v>
      </c>
      <c r="V593" s="15">
        <v>76.518000000000001</v>
      </c>
      <c r="W593" s="28">
        <v>1.7233472887542893</v>
      </c>
      <c r="X593" s="28">
        <v>1351.3269730685245</v>
      </c>
      <c r="Y593" s="99">
        <v>103.40083732525736</v>
      </c>
    </row>
    <row r="594" spans="1:25" x14ac:dyDescent="0.2">
      <c r="A594" s="352"/>
      <c r="B594" s="257" t="s">
        <v>982</v>
      </c>
      <c r="C594" s="175" t="s">
        <v>983</v>
      </c>
      <c r="D594" s="175">
        <v>-1.8</v>
      </c>
      <c r="E594" s="176">
        <v>1.7000000000000001E-2</v>
      </c>
      <c r="F594" s="175">
        <v>1.3430000000000002</v>
      </c>
      <c r="G594" s="185">
        <v>613.17999999999995</v>
      </c>
      <c r="H594" s="79" t="s">
        <v>1008</v>
      </c>
      <c r="I594" s="79" t="s">
        <v>25</v>
      </c>
      <c r="J594" s="80">
        <v>47</v>
      </c>
      <c r="K594" s="80">
        <v>1973</v>
      </c>
      <c r="L594" s="92">
        <v>39.308999999999997</v>
      </c>
      <c r="M594" s="92">
        <v>3.36</v>
      </c>
      <c r="N594" s="92">
        <v>1.23</v>
      </c>
      <c r="O594" s="92">
        <v>0.31</v>
      </c>
      <c r="P594" s="92">
        <v>0</v>
      </c>
      <c r="Q594" s="92">
        <v>34.409999999999997</v>
      </c>
      <c r="R594" s="92">
        <v>1647.94</v>
      </c>
      <c r="S594" s="92">
        <v>34.409999999999997</v>
      </c>
      <c r="T594" s="92">
        <v>1527.06</v>
      </c>
      <c r="U594" s="56">
        <v>2.253349573690621E-2</v>
      </c>
      <c r="V594" s="15">
        <v>79</v>
      </c>
      <c r="W594" s="28">
        <v>1.7801461632155906</v>
      </c>
      <c r="X594" s="28">
        <v>1352.0097442143726</v>
      </c>
      <c r="Y594" s="99">
        <v>106.80876979293544</v>
      </c>
    </row>
    <row r="595" spans="1:25" x14ac:dyDescent="0.2">
      <c r="A595" s="352"/>
      <c r="B595" s="257" t="s">
        <v>695</v>
      </c>
      <c r="C595" s="175" t="s">
        <v>696</v>
      </c>
      <c r="D595" s="175">
        <v>-1.9</v>
      </c>
      <c r="E595" s="176">
        <v>2.1177000000000001E-2</v>
      </c>
      <c r="F595" s="177">
        <v>1.15647597</v>
      </c>
      <c r="G595" s="185">
        <v>616.9</v>
      </c>
      <c r="H595" s="40" t="s">
        <v>710</v>
      </c>
      <c r="I595" s="79" t="s">
        <v>25</v>
      </c>
      <c r="J595" s="47">
        <v>40</v>
      </c>
      <c r="K595" s="17">
        <v>1980</v>
      </c>
      <c r="L595" s="84">
        <v>7.6</v>
      </c>
      <c r="M595" s="84">
        <v>3.4</v>
      </c>
      <c r="N595" s="84">
        <v>7.6</v>
      </c>
      <c r="O595" s="84">
        <v>0.3</v>
      </c>
      <c r="P595" s="84"/>
      <c r="Q595" s="84">
        <v>49.8</v>
      </c>
      <c r="R595" s="90">
        <v>2208.7600000000002</v>
      </c>
      <c r="S595" s="84">
        <v>49.8</v>
      </c>
      <c r="T595" s="90">
        <v>2208.8000000000002</v>
      </c>
      <c r="U595" s="56">
        <f>S595/T595</f>
        <v>2.254617892068091E-2</v>
      </c>
      <c r="V595" s="15">
        <v>54.61</v>
      </c>
      <c r="W595" s="28">
        <f>U595*V595</f>
        <v>1.2312468308583844</v>
      </c>
      <c r="X595" s="28">
        <f>U595*60*1000</f>
        <v>1352.7707352408547</v>
      </c>
      <c r="Y595" s="99">
        <f>X595*V595/1000</f>
        <v>73.874809851503073</v>
      </c>
    </row>
    <row r="596" spans="1:25" x14ac:dyDescent="0.2">
      <c r="A596" s="352"/>
      <c r="B596" s="257" t="s">
        <v>316</v>
      </c>
      <c r="C596" s="175" t="s">
        <v>317</v>
      </c>
      <c r="D596" s="175">
        <v>-0.55000000000000004</v>
      </c>
      <c r="E596" s="178">
        <v>1.7000000000000001E-2</v>
      </c>
      <c r="F596" s="52">
        <v>0.96</v>
      </c>
      <c r="G596" s="185">
        <v>575.04999999999995</v>
      </c>
      <c r="H596" s="35" t="s">
        <v>339</v>
      </c>
      <c r="I596" s="79" t="s">
        <v>25</v>
      </c>
      <c r="J596" s="24">
        <v>43</v>
      </c>
      <c r="K596" s="80" t="s">
        <v>95</v>
      </c>
      <c r="L596" s="84"/>
      <c r="M596" s="84">
        <v>4.335</v>
      </c>
      <c r="N596" s="84">
        <v>0.25019999999999998</v>
      </c>
      <c r="O596" s="84">
        <v>1.9890000000000001</v>
      </c>
      <c r="P596" s="84">
        <v>8.1555840000000011</v>
      </c>
      <c r="Q596" s="84">
        <v>45.31</v>
      </c>
      <c r="R596" s="84">
        <v>2087</v>
      </c>
      <c r="S596" s="84">
        <v>45.2</v>
      </c>
      <c r="T596" s="84">
        <v>2003.23</v>
      </c>
      <c r="U596" s="56">
        <f>S596/T596</f>
        <v>2.2563559850840895E-2</v>
      </c>
      <c r="V596" s="15">
        <v>56.5</v>
      </c>
      <c r="W596" s="28">
        <f>U596*V596</f>
        <v>1.2748411315725106</v>
      </c>
      <c r="X596" s="28">
        <f>U596*60*1000</f>
        <v>1353.8135910504536</v>
      </c>
      <c r="Y596" s="99">
        <f>X596*V596/1000</f>
        <v>76.49046789435063</v>
      </c>
    </row>
    <row r="597" spans="1:25" x14ac:dyDescent="0.2">
      <c r="A597" s="352"/>
      <c r="B597" s="257" t="s">
        <v>879</v>
      </c>
      <c r="C597" s="175" t="s">
        <v>922</v>
      </c>
      <c r="D597" s="24">
        <v>-1.1000000000000001</v>
      </c>
      <c r="E597" s="178">
        <v>1.5800000000000002E-2</v>
      </c>
      <c r="F597" s="52">
        <v>1.2089844000000001</v>
      </c>
      <c r="G597" s="88">
        <v>592.1</v>
      </c>
      <c r="H597" s="186" t="s">
        <v>903</v>
      </c>
      <c r="I597" s="79" t="s">
        <v>25</v>
      </c>
      <c r="J597" s="187">
        <v>16</v>
      </c>
      <c r="K597" s="80">
        <v>1989</v>
      </c>
      <c r="L597" s="84">
        <v>24.361586000000003</v>
      </c>
      <c r="M597" s="183">
        <v>0</v>
      </c>
      <c r="N597" s="183">
        <v>0</v>
      </c>
      <c r="O597" s="84">
        <v>0</v>
      </c>
      <c r="P597" s="84">
        <v>0</v>
      </c>
      <c r="Q597" s="183">
        <v>24.361586000000003</v>
      </c>
      <c r="R597" s="183">
        <v>1146.81</v>
      </c>
      <c r="S597" s="183">
        <v>24.361586000000003</v>
      </c>
      <c r="T597" s="183">
        <v>1079.49</v>
      </c>
      <c r="U597" s="56">
        <v>2.2567681034562619E-2</v>
      </c>
      <c r="V597" s="15">
        <v>76.518000000000001</v>
      </c>
      <c r="W597" s="28">
        <v>1.7268338174026625</v>
      </c>
      <c r="X597" s="28">
        <v>1354.0608620737571</v>
      </c>
      <c r="Y597" s="99">
        <v>103.61002904415975</v>
      </c>
    </row>
    <row r="598" spans="1:25" x14ac:dyDescent="0.2">
      <c r="A598" s="352"/>
      <c r="B598" s="257" t="s">
        <v>424</v>
      </c>
      <c r="C598" s="175" t="s">
        <v>425</v>
      </c>
      <c r="D598" s="175">
        <v>-2.1</v>
      </c>
      <c r="E598" s="176">
        <v>1.6272999999999999E-2</v>
      </c>
      <c r="F598" s="177">
        <f>E598*V598</f>
        <v>1.5396210759999998</v>
      </c>
      <c r="G598" s="185">
        <v>623.1</v>
      </c>
      <c r="H598" s="38" t="s">
        <v>455</v>
      </c>
      <c r="I598" s="79" t="s">
        <v>25</v>
      </c>
      <c r="J598" s="24">
        <v>19</v>
      </c>
      <c r="K598" s="80">
        <v>1967</v>
      </c>
      <c r="L598" s="84">
        <v>29.231999999999999</v>
      </c>
      <c r="M598" s="84">
        <v>1.3260000000000001</v>
      </c>
      <c r="N598" s="84">
        <v>5.0063000000000004</v>
      </c>
      <c r="O598" s="84"/>
      <c r="P598" s="84"/>
      <c r="Q598" s="84">
        <v>22.899699999999999</v>
      </c>
      <c r="R598" s="84">
        <v>1012.24</v>
      </c>
      <c r="S598" s="84">
        <v>17.77</v>
      </c>
      <c r="T598" s="84">
        <v>785.69</v>
      </c>
      <c r="U598" s="56">
        <f>S598/T598</f>
        <v>2.261706270921101E-2</v>
      </c>
      <c r="V598" s="15">
        <v>94.611999999999995</v>
      </c>
      <c r="W598" s="28">
        <f>U598*V598</f>
        <v>2.1398455370438718</v>
      </c>
      <c r="X598" s="28">
        <f>U598*60*1000</f>
        <v>1357.0237625526606</v>
      </c>
      <c r="Y598" s="99">
        <f>X598*V598/1000</f>
        <v>128.39073222263232</v>
      </c>
    </row>
    <row r="599" spans="1:25" x14ac:dyDescent="0.2">
      <c r="A599" s="352"/>
      <c r="B599" s="257" t="s">
        <v>424</v>
      </c>
      <c r="C599" s="175" t="s">
        <v>425</v>
      </c>
      <c r="D599" s="175">
        <v>-2.1</v>
      </c>
      <c r="E599" s="176">
        <v>1.6272999999999999E-2</v>
      </c>
      <c r="F599" s="177">
        <f>E599*V599</f>
        <v>1.5396210759999998</v>
      </c>
      <c r="G599" s="185">
        <v>623.1</v>
      </c>
      <c r="H599" s="38" t="s">
        <v>453</v>
      </c>
      <c r="I599" s="79" t="s">
        <v>25</v>
      </c>
      <c r="J599" s="24">
        <v>3</v>
      </c>
      <c r="K599" s="80">
        <v>1958</v>
      </c>
      <c r="L599" s="84">
        <v>9.0589999999999993</v>
      </c>
      <c r="M599" s="84">
        <v>0.10199999999999999</v>
      </c>
      <c r="N599" s="84">
        <v>1.2499</v>
      </c>
      <c r="O599" s="84"/>
      <c r="P599" s="84"/>
      <c r="Q599" s="84">
        <v>7.7070999999999996</v>
      </c>
      <c r="R599" s="84">
        <v>340.28</v>
      </c>
      <c r="S599" s="84">
        <v>3.71</v>
      </c>
      <c r="T599" s="84">
        <v>163.9</v>
      </c>
      <c r="U599" s="56">
        <f>S599/T599</f>
        <v>2.2635753508236729E-2</v>
      </c>
      <c r="V599" s="15">
        <v>94.611999999999995</v>
      </c>
      <c r="W599" s="28">
        <f>U599*V599</f>
        <v>2.1416139109212931</v>
      </c>
      <c r="X599" s="28">
        <f>U599*60*1000</f>
        <v>1358.1452104942039</v>
      </c>
      <c r="Y599" s="99">
        <f>X599*V599/1000</f>
        <v>128.49683465527761</v>
      </c>
    </row>
    <row r="600" spans="1:25" x14ac:dyDescent="0.2">
      <c r="A600" s="352"/>
      <c r="B600" s="257" t="s">
        <v>224</v>
      </c>
      <c r="C600" s="175" t="s">
        <v>228</v>
      </c>
      <c r="D600" s="84">
        <v>-1.5</v>
      </c>
      <c r="E600" s="178">
        <v>1.6490000000000001E-2</v>
      </c>
      <c r="F600" s="52">
        <f>E600*V600</f>
        <v>0.94487699999999997</v>
      </c>
      <c r="G600" s="88">
        <v>604.5</v>
      </c>
      <c r="H600" s="25" t="s">
        <v>254</v>
      </c>
      <c r="I600" s="26"/>
      <c r="J600" s="46">
        <v>12</v>
      </c>
      <c r="K600" s="27" t="s">
        <v>95</v>
      </c>
      <c r="L600" s="86">
        <v>17.899999999999999</v>
      </c>
      <c r="M600" s="86">
        <v>1.27</v>
      </c>
      <c r="N600" s="86">
        <v>2.63</v>
      </c>
      <c r="O600" s="86">
        <v>0</v>
      </c>
      <c r="P600" s="86">
        <v>2.52</v>
      </c>
      <c r="Q600" s="86">
        <v>11.48</v>
      </c>
      <c r="R600" s="87">
        <v>617.34</v>
      </c>
      <c r="S600" s="86">
        <v>14</v>
      </c>
      <c r="T600" s="87">
        <v>617.34</v>
      </c>
      <c r="U600" s="58">
        <f>S600/T600</f>
        <v>2.2677940842971457E-2</v>
      </c>
      <c r="V600" s="52">
        <v>57.3</v>
      </c>
      <c r="W600" s="28">
        <f>U600*V600</f>
        <v>1.2994460103022645</v>
      </c>
      <c r="X600" s="62">
        <f>U600*60*1000</f>
        <v>1360.6764505782874</v>
      </c>
      <c r="Y600" s="268">
        <f>X600*V600/1000</f>
        <v>77.966760618135851</v>
      </c>
    </row>
    <row r="601" spans="1:25" x14ac:dyDescent="0.2">
      <c r="A601" s="352"/>
      <c r="B601" s="257" t="s">
        <v>879</v>
      </c>
      <c r="C601" s="175" t="s">
        <v>880</v>
      </c>
      <c r="D601" s="24">
        <v>-1.1000000000000001</v>
      </c>
      <c r="E601" s="178">
        <v>1.5800000000000002E-2</v>
      </c>
      <c r="F601" s="52">
        <v>1.2089844000000001</v>
      </c>
      <c r="G601" s="88">
        <v>592.1</v>
      </c>
      <c r="H601" s="186" t="s">
        <v>904</v>
      </c>
      <c r="I601" s="79" t="s">
        <v>25</v>
      </c>
      <c r="J601" s="187">
        <v>40</v>
      </c>
      <c r="K601" s="80">
        <v>1979</v>
      </c>
      <c r="L601" s="84">
        <v>59.817864999999998</v>
      </c>
      <c r="M601" s="183">
        <v>3.3175699999999999</v>
      </c>
      <c r="N601" s="183">
        <v>10.21608</v>
      </c>
      <c r="O601" s="84">
        <v>8.4000000000000005E-2</v>
      </c>
      <c r="P601" s="84">
        <v>0</v>
      </c>
      <c r="Q601" s="183">
        <v>46.200215</v>
      </c>
      <c r="R601" s="183">
        <v>2028.67</v>
      </c>
      <c r="S601" s="183">
        <v>46.200215</v>
      </c>
      <c r="T601" s="183">
        <v>2028.67</v>
      </c>
      <c r="U601" s="56">
        <v>2.2773647266435645E-2</v>
      </c>
      <c r="V601" s="15">
        <v>76.518000000000001</v>
      </c>
      <c r="W601" s="28">
        <v>1.7425939415331226</v>
      </c>
      <c r="X601" s="28">
        <v>1366.4188359861387</v>
      </c>
      <c r="Y601" s="99">
        <v>104.55563649198736</v>
      </c>
    </row>
    <row r="602" spans="1:25" x14ac:dyDescent="0.2">
      <c r="A602" s="352"/>
      <c r="B602" s="257" t="s">
        <v>879</v>
      </c>
      <c r="C602" s="175" t="s">
        <v>880</v>
      </c>
      <c r="D602" s="24">
        <v>-1.1000000000000001</v>
      </c>
      <c r="E602" s="178">
        <v>1.5800000000000002E-2</v>
      </c>
      <c r="F602" s="52">
        <v>1.2089844000000001</v>
      </c>
      <c r="G602" s="88">
        <v>592.1</v>
      </c>
      <c r="H602" s="186" t="s">
        <v>905</v>
      </c>
      <c r="I602" s="79" t="s">
        <v>25</v>
      </c>
      <c r="J602" s="187">
        <v>9</v>
      </c>
      <c r="K602" s="80">
        <v>1961</v>
      </c>
      <c r="L602" s="84">
        <v>11.660101000000001</v>
      </c>
      <c r="M602" s="183">
        <v>0.78008700000000009</v>
      </c>
      <c r="N602" s="183">
        <v>1.6334010000000001</v>
      </c>
      <c r="O602" s="84">
        <v>-2.58E-2</v>
      </c>
      <c r="P602" s="84">
        <v>0</v>
      </c>
      <c r="Q602" s="183">
        <v>9.2724130000000002</v>
      </c>
      <c r="R602" s="183">
        <v>541.96</v>
      </c>
      <c r="S602" s="183">
        <v>9.2724130000000002</v>
      </c>
      <c r="T602" s="183">
        <v>407.14</v>
      </c>
      <c r="U602" s="56">
        <v>2.2774507540403794E-2</v>
      </c>
      <c r="V602" s="15">
        <v>76.518000000000001</v>
      </c>
      <c r="W602" s="28">
        <v>1.7426597679766176</v>
      </c>
      <c r="X602" s="28">
        <v>1366.4704524242277</v>
      </c>
      <c r="Y602" s="99">
        <v>104.55958607859706</v>
      </c>
    </row>
    <row r="603" spans="1:25" x14ac:dyDescent="0.2">
      <c r="A603" s="352"/>
      <c r="B603" s="257" t="s">
        <v>224</v>
      </c>
      <c r="C603" s="175" t="s">
        <v>228</v>
      </c>
      <c r="D603" s="84">
        <v>-1.5</v>
      </c>
      <c r="E603" s="178">
        <v>1.6490000000000001E-2</v>
      </c>
      <c r="F603" s="52">
        <f>E603*V603</f>
        <v>0.94487699999999997</v>
      </c>
      <c r="G603" s="88">
        <v>604.5</v>
      </c>
      <c r="H603" s="25" t="s">
        <v>255</v>
      </c>
      <c r="I603" s="26"/>
      <c r="J603" s="46">
        <v>107</v>
      </c>
      <c r="K603" s="27" t="s">
        <v>95</v>
      </c>
      <c r="L603" s="86">
        <v>83.21</v>
      </c>
      <c r="M603" s="86">
        <v>5.83</v>
      </c>
      <c r="N603" s="86">
        <v>17.100000000000001</v>
      </c>
      <c r="O603" s="86">
        <v>-0.27</v>
      </c>
      <c r="P603" s="86">
        <v>10.9</v>
      </c>
      <c r="Q603" s="86">
        <v>49.65</v>
      </c>
      <c r="R603" s="88">
        <v>2633.85</v>
      </c>
      <c r="S603" s="86">
        <v>59.55</v>
      </c>
      <c r="T603" s="88">
        <v>2613.5100000000002</v>
      </c>
      <c r="U603" s="58">
        <f>S603/T603</f>
        <v>2.2785449453034422E-2</v>
      </c>
      <c r="V603" s="52">
        <v>57.3</v>
      </c>
      <c r="W603" s="28">
        <f>U603*V603</f>
        <v>1.3056062536588724</v>
      </c>
      <c r="X603" s="62">
        <f>U603*60*1000</f>
        <v>1367.1269671820653</v>
      </c>
      <c r="Y603" s="268">
        <f>X603*V603/1000</f>
        <v>78.336375219532329</v>
      </c>
    </row>
    <row r="604" spans="1:25" x14ac:dyDescent="0.2">
      <c r="A604" s="352"/>
      <c r="B604" s="257" t="s">
        <v>316</v>
      </c>
      <c r="C604" s="175" t="s">
        <v>317</v>
      </c>
      <c r="D604" s="175">
        <v>-0.55000000000000004</v>
      </c>
      <c r="E604" s="178">
        <v>1.7000000000000001E-2</v>
      </c>
      <c r="F604" s="52">
        <v>0.96</v>
      </c>
      <c r="G604" s="185">
        <v>575.04999999999995</v>
      </c>
      <c r="H604" s="35" t="s">
        <v>341</v>
      </c>
      <c r="I604" s="79" t="s">
        <v>25</v>
      </c>
      <c r="J604" s="24">
        <v>30</v>
      </c>
      <c r="K604" s="80" t="s">
        <v>95</v>
      </c>
      <c r="L604" s="84"/>
      <c r="M604" s="84">
        <v>3.4169999999999998</v>
      </c>
      <c r="N604" s="84">
        <v>6.4067160000000003</v>
      </c>
      <c r="O604" s="84">
        <v>0.51</v>
      </c>
      <c r="P604" s="84">
        <v>0</v>
      </c>
      <c r="Q604" s="84">
        <v>34.516280000000002</v>
      </c>
      <c r="R604" s="84">
        <v>1514.65</v>
      </c>
      <c r="S604" s="84">
        <v>34.516280000000002</v>
      </c>
      <c r="T604" s="84">
        <v>1514.65</v>
      </c>
      <c r="U604" s="56">
        <f>S604/T604</f>
        <v>2.2788287723236392E-2</v>
      </c>
      <c r="V604" s="15">
        <v>56.5</v>
      </c>
      <c r="W604" s="28">
        <f>U604*V604</f>
        <v>1.2875382563628561</v>
      </c>
      <c r="X604" s="28">
        <f>U604*60*1000</f>
        <v>1367.2972633941836</v>
      </c>
      <c r="Y604" s="99">
        <f>X604*V604/1000</f>
        <v>77.252295381771376</v>
      </c>
    </row>
    <row r="605" spans="1:25" x14ac:dyDescent="0.2">
      <c r="A605" s="352"/>
      <c r="B605" s="257" t="s">
        <v>272</v>
      </c>
      <c r="C605" s="175" t="s">
        <v>273</v>
      </c>
      <c r="D605" s="24">
        <v>-1.9</v>
      </c>
      <c r="E605" s="178">
        <v>2.0060000000000001E-2</v>
      </c>
      <c r="F605" s="52">
        <v>0.87</v>
      </c>
      <c r="G605" s="88">
        <v>656.7</v>
      </c>
      <c r="H605" s="35" t="s">
        <v>300</v>
      </c>
      <c r="I605" s="79" t="s">
        <v>286</v>
      </c>
      <c r="J605" s="24">
        <v>36</v>
      </c>
      <c r="K605" s="80" t="s">
        <v>95</v>
      </c>
      <c r="L605" s="84">
        <f>SUM(M605:Q605)</f>
        <v>41.4</v>
      </c>
      <c r="M605" s="84">
        <v>2.3839000000000001</v>
      </c>
      <c r="N605" s="84">
        <v>7.9139999999999997</v>
      </c>
      <c r="O605" s="84">
        <v>0.52310000000000001</v>
      </c>
      <c r="P605" s="84">
        <v>0</v>
      </c>
      <c r="Q605" s="84">
        <v>30.579000000000001</v>
      </c>
      <c r="R605" s="84">
        <v>1340.56</v>
      </c>
      <c r="S605" s="84">
        <f>Q605</f>
        <v>30.579000000000001</v>
      </c>
      <c r="T605" s="84">
        <f>R605</f>
        <v>1340.56</v>
      </c>
      <c r="U605" s="56">
        <f>S605/T605</f>
        <v>2.2810616458793342E-2</v>
      </c>
      <c r="V605" s="15">
        <v>43.35</v>
      </c>
      <c r="W605" s="28">
        <f>U605*V605</f>
        <v>0.98884022348869138</v>
      </c>
      <c r="X605" s="28">
        <f>U605*60*1000</f>
        <v>1368.6369875276005</v>
      </c>
      <c r="Y605" s="99">
        <f>X605*V605/1000</f>
        <v>59.33041340932148</v>
      </c>
    </row>
    <row r="606" spans="1:25" x14ac:dyDescent="0.2">
      <c r="A606" s="352"/>
      <c r="B606" s="257" t="s">
        <v>424</v>
      </c>
      <c r="C606" s="175" t="s">
        <v>425</v>
      </c>
      <c r="D606" s="175">
        <v>-2.1</v>
      </c>
      <c r="E606" s="176">
        <v>1.6272999999999999E-2</v>
      </c>
      <c r="F606" s="177">
        <f>E606*V606</f>
        <v>1.5396210759999998</v>
      </c>
      <c r="G606" s="185">
        <v>623.1</v>
      </c>
      <c r="H606" s="38" t="s">
        <v>447</v>
      </c>
      <c r="I606" s="79" t="s">
        <v>25</v>
      </c>
      <c r="J606" s="24">
        <v>15</v>
      </c>
      <c r="K606" s="80">
        <v>1987</v>
      </c>
      <c r="L606" s="84">
        <v>12.852</v>
      </c>
      <c r="M606" s="84">
        <v>0.76500000000000001</v>
      </c>
      <c r="N606" s="84">
        <v>0.13650000000000001</v>
      </c>
      <c r="O606" s="84"/>
      <c r="P606" s="84">
        <v>2.1510899999999999</v>
      </c>
      <c r="Q606" s="84">
        <v>9.79941</v>
      </c>
      <c r="R606" s="84">
        <v>635.79999999999995</v>
      </c>
      <c r="S606" s="84">
        <v>9.6</v>
      </c>
      <c r="T606" s="84">
        <v>418.09</v>
      </c>
      <c r="U606" s="56">
        <f>S606/T606</f>
        <v>2.2961563299767992E-2</v>
      </c>
      <c r="V606" s="15">
        <v>94.611999999999995</v>
      </c>
      <c r="W606" s="28">
        <f>U606*V606</f>
        <v>2.172439426917649</v>
      </c>
      <c r="X606" s="28">
        <f>U606*60*1000</f>
        <v>1377.6937979860795</v>
      </c>
      <c r="Y606" s="99">
        <f>X606*V606/1000</f>
        <v>130.34636561505894</v>
      </c>
    </row>
    <row r="607" spans="1:25" x14ac:dyDescent="0.2">
      <c r="A607" s="352"/>
      <c r="B607" s="257" t="s">
        <v>982</v>
      </c>
      <c r="C607" s="175" t="s">
        <v>983</v>
      </c>
      <c r="D607" s="175">
        <v>-1.8</v>
      </c>
      <c r="E607" s="176">
        <v>1.7000000000000001E-2</v>
      </c>
      <c r="F607" s="175">
        <v>1.3430000000000002</v>
      </c>
      <c r="G607" s="185">
        <v>613.17999999999995</v>
      </c>
      <c r="H607" s="79" t="s">
        <v>1013</v>
      </c>
      <c r="I607" s="79" t="s">
        <v>25</v>
      </c>
      <c r="J607" s="80">
        <v>42</v>
      </c>
      <c r="K607" s="80">
        <v>1973</v>
      </c>
      <c r="L607" s="92">
        <v>51.676000000000002</v>
      </c>
      <c r="M607" s="92">
        <v>3.51</v>
      </c>
      <c r="N607" s="92">
        <v>7.57</v>
      </c>
      <c r="O607" s="92">
        <v>0.06</v>
      </c>
      <c r="P607" s="92">
        <v>0</v>
      </c>
      <c r="Q607" s="92">
        <v>40.53</v>
      </c>
      <c r="R607" s="92">
        <v>1890.51</v>
      </c>
      <c r="S607" s="92">
        <v>40.53</v>
      </c>
      <c r="T607" s="92">
        <v>1764.25</v>
      </c>
      <c r="U607" s="56">
        <v>2.2972934674790987E-2</v>
      </c>
      <c r="V607" s="15">
        <v>79</v>
      </c>
      <c r="W607" s="28">
        <v>1.8148618393084881</v>
      </c>
      <c r="X607" s="28">
        <v>1378.3760804874591</v>
      </c>
      <c r="Y607" s="99">
        <v>108.89171035850927</v>
      </c>
    </row>
    <row r="608" spans="1:25" x14ac:dyDescent="0.2">
      <c r="A608" s="352"/>
      <c r="B608" s="257" t="s">
        <v>879</v>
      </c>
      <c r="C608" s="175" t="s">
        <v>880</v>
      </c>
      <c r="D608" s="24">
        <v>-1.1000000000000001</v>
      </c>
      <c r="E608" s="178">
        <v>1.5800000000000002E-2</v>
      </c>
      <c r="F608" s="52">
        <v>1.2089844000000001</v>
      </c>
      <c r="G608" s="88">
        <v>592.1</v>
      </c>
      <c r="H608" s="186" t="s">
        <v>906</v>
      </c>
      <c r="I608" s="79" t="s">
        <v>25</v>
      </c>
      <c r="J608" s="187">
        <v>4</v>
      </c>
      <c r="K608" s="80">
        <v>1955</v>
      </c>
      <c r="L608" s="84">
        <v>6.6049879999999996</v>
      </c>
      <c r="M608" s="183">
        <v>0.126467</v>
      </c>
      <c r="N608" s="183">
        <v>1.1266400000000001</v>
      </c>
      <c r="O608" s="84">
        <v>7.0000000000000001E-3</v>
      </c>
      <c r="P608" s="84">
        <v>0</v>
      </c>
      <c r="Q608" s="183">
        <v>5.344881</v>
      </c>
      <c r="R608" s="183">
        <v>294.16000000000003</v>
      </c>
      <c r="S608" s="183">
        <v>5.344881</v>
      </c>
      <c r="T608" s="183">
        <v>232.43</v>
      </c>
      <c r="U608" s="56">
        <v>2.2995658908058339E-2</v>
      </c>
      <c r="V608" s="15">
        <v>76.518000000000001</v>
      </c>
      <c r="W608" s="28">
        <v>1.7595818283268081</v>
      </c>
      <c r="X608" s="28">
        <v>1379.7395344835004</v>
      </c>
      <c r="Y608" s="99">
        <v>105.57490969960848</v>
      </c>
    </row>
    <row r="609" spans="1:25" x14ac:dyDescent="0.2">
      <c r="A609" s="352"/>
      <c r="B609" s="257" t="s">
        <v>316</v>
      </c>
      <c r="C609" s="175" t="s">
        <v>317</v>
      </c>
      <c r="D609" s="175">
        <v>-0.55000000000000004</v>
      </c>
      <c r="E609" s="178">
        <v>1.7000000000000001E-2</v>
      </c>
      <c r="F609" s="52">
        <v>0.96</v>
      </c>
      <c r="G609" s="185">
        <v>575.04999999999995</v>
      </c>
      <c r="H609" s="35" t="s">
        <v>342</v>
      </c>
      <c r="I609" s="79" t="s">
        <v>25</v>
      </c>
      <c r="J609" s="24">
        <v>45</v>
      </c>
      <c r="K609" s="80" t="s">
        <v>95</v>
      </c>
      <c r="L609" s="84"/>
      <c r="M609" s="84">
        <v>4.5389999999999997</v>
      </c>
      <c r="N609" s="84">
        <v>9.0464579999999994</v>
      </c>
      <c r="O609" s="84">
        <v>5.0999999999999997E-2</v>
      </c>
      <c r="P609" s="84">
        <v>0</v>
      </c>
      <c r="Q609" s="84">
        <v>66.594539000000012</v>
      </c>
      <c r="R609" s="84">
        <v>2889.38</v>
      </c>
      <c r="S609" s="84">
        <v>66.594539000000012</v>
      </c>
      <c r="T609" s="84">
        <v>2889.38</v>
      </c>
      <c r="U609" s="56">
        <f>S609/T609</f>
        <v>2.304803764129329E-2</v>
      </c>
      <c r="V609" s="15">
        <v>56.5</v>
      </c>
      <c r="W609" s="28">
        <f>U609*V609</f>
        <v>1.3022141267330709</v>
      </c>
      <c r="X609" s="28">
        <f>U609*60*1000</f>
        <v>1382.8822584775976</v>
      </c>
      <c r="Y609" s="99">
        <f>X609*V609/1000</f>
        <v>78.13284760398426</v>
      </c>
    </row>
    <row r="610" spans="1:25" x14ac:dyDescent="0.2">
      <c r="A610" s="352"/>
      <c r="B610" s="257" t="s">
        <v>879</v>
      </c>
      <c r="C610" s="175" t="s">
        <v>880</v>
      </c>
      <c r="D610" s="24">
        <v>-1.1000000000000001</v>
      </c>
      <c r="E610" s="178">
        <v>1.5800000000000002E-2</v>
      </c>
      <c r="F610" s="52">
        <v>1.2089844000000001</v>
      </c>
      <c r="G610" s="88">
        <v>592.1</v>
      </c>
      <c r="H610" s="186" t="s">
        <v>907</v>
      </c>
      <c r="I610" s="79" t="s">
        <v>25</v>
      </c>
      <c r="J610" s="187">
        <v>10</v>
      </c>
      <c r="K610" s="80">
        <v>1973</v>
      </c>
      <c r="L610" s="84">
        <v>19.303523999999999</v>
      </c>
      <c r="M610" s="183">
        <v>1.13432</v>
      </c>
      <c r="N610" s="183">
        <v>2.1927300000000001</v>
      </c>
      <c r="O610" s="84">
        <v>2.8000000000000001E-2</v>
      </c>
      <c r="P610" s="84">
        <v>0</v>
      </c>
      <c r="Q610" s="183">
        <v>15.948474000000001</v>
      </c>
      <c r="R610" s="183">
        <v>691.48</v>
      </c>
      <c r="S610" s="183">
        <v>15.948474000000001</v>
      </c>
      <c r="T610" s="183">
        <v>691.48</v>
      </c>
      <c r="U610" s="56">
        <v>2.3064259269971656E-2</v>
      </c>
      <c r="V610" s="15">
        <v>76.518000000000001</v>
      </c>
      <c r="W610" s="28">
        <v>1.7648309908196913</v>
      </c>
      <c r="X610" s="28">
        <v>1383.8555561982994</v>
      </c>
      <c r="Y610" s="99">
        <v>105.88985944918147</v>
      </c>
    </row>
    <row r="611" spans="1:25" x14ac:dyDescent="0.2">
      <c r="A611" s="352"/>
      <c r="B611" s="257" t="s">
        <v>38</v>
      </c>
      <c r="C611" s="175" t="s">
        <v>39</v>
      </c>
      <c r="D611" s="24">
        <v>-0.1</v>
      </c>
      <c r="E611" s="178">
        <v>1.77E-2</v>
      </c>
      <c r="F611" s="52">
        <f>E611*V611</f>
        <v>1.01244</v>
      </c>
      <c r="G611" s="88">
        <v>561.1</v>
      </c>
      <c r="H611" s="35" t="s">
        <v>73</v>
      </c>
      <c r="I611" s="79"/>
      <c r="J611" s="24">
        <v>50</v>
      </c>
      <c r="K611" s="80">
        <v>1965</v>
      </c>
      <c r="L611" s="84">
        <v>75.596999999999994</v>
      </c>
      <c r="M611" s="84">
        <v>3.3372000000000002</v>
      </c>
      <c r="N611" s="84">
        <v>0.52</v>
      </c>
      <c r="O611" s="84">
        <v>0.193</v>
      </c>
      <c r="P611" s="84">
        <v>12.209300000000001</v>
      </c>
      <c r="Q611" s="84">
        <v>59.337499999999999</v>
      </c>
      <c r="R611" s="84">
        <v>3063.04</v>
      </c>
      <c r="S611" s="84">
        <v>65.964200000000005</v>
      </c>
      <c r="T611" s="84">
        <v>2859.3</v>
      </c>
      <c r="U611" s="56">
        <f>S611/T611</f>
        <v>2.3070052110656453E-2</v>
      </c>
      <c r="V611" s="15">
        <v>57.2</v>
      </c>
      <c r="W611" s="28">
        <f>U611*V611</f>
        <v>1.3196069807295492</v>
      </c>
      <c r="X611" s="28">
        <f>U611*60*1000</f>
        <v>1384.2031266393872</v>
      </c>
      <c r="Y611" s="99">
        <f>X611*V611/1000</f>
        <v>79.17641884377295</v>
      </c>
    </row>
    <row r="612" spans="1:25" x14ac:dyDescent="0.2">
      <c r="A612" s="352"/>
      <c r="B612" s="257" t="s">
        <v>609</v>
      </c>
      <c r="C612" s="175" t="s">
        <v>610</v>
      </c>
      <c r="D612" s="24">
        <v>-1.6</v>
      </c>
      <c r="E612" s="178">
        <v>1.7600000000000001E-2</v>
      </c>
      <c r="F612" s="52">
        <v>1.3569599999999999</v>
      </c>
      <c r="G612" s="88">
        <v>607.6</v>
      </c>
      <c r="H612" s="35" t="s">
        <v>636</v>
      </c>
      <c r="I612" s="79" t="s">
        <v>25</v>
      </c>
      <c r="J612" s="24">
        <v>4</v>
      </c>
      <c r="K612" s="80" t="s">
        <v>95</v>
      </c>
      <c r="L612" s="84">
        <v>4.2439999999999998</v>
      </c>
      <c r="M612" s="84">
        <v>0</v>
      </c>
      <c r="N612" s="84">
        <v>0</v>
      </c>
      <c r="O612" s="84">
        <v>0</v>
      </c>
      <c r="P612" s="84">
        <v>0</v>
      </c>
      <c r="Q612" s="84">
        <v>4.2439999999999998</v>
      </c>
      <c r="R612" s="84">
        <v>183.78</v>
      </c>
      <c r="S612" s="84">
        <v>4.2439999999999998</v>
      </c>
      <c r="T612" s="84">
        <v>183.78</v>
      </c>
      <c r="U612" s="56">
        <v>2.3092828381760799E-2</v>
      </c>
      <c r="V612" s="15">
        <v>77.099999999999994</v>
      </c>
      <c r="W612" s="28">
        <v>1.7804570682337575</v>
      </c>
      <c r="X612" s="28">
        <v>1385.569702905648</v>
      </c>
      <c r="Y612" s="99">
        <v>106.82742409402546</v>
      </c>
    </row>
    <row r="613" spans="1:25" x14ac:dyDescent="0.2">
      <c r="A613" s="352"/>
      <c r="B613" s="257" t="s">
        <v>180</v>
      </c>
      <c r="C613" s="175" t="s">
        <v>181</v>
      </c>
      <c r="D613" s="24">
        <v>-1.6</v>
      </c>
      <c r="E613" s="178">
        <v>1.9E-2</v>
      </c>
      <c r="F613" s="52">
        <v>1.1741999999999999</v>
      </c>
      <c r="G613" s="88">
        <v>607.6</v>
      </c>
      <c r="H613" s="35" t="s">
        <v>164</v>
      </c>
      <c r="I613" s="79"/>
      <c r="J613" s="24">
        <v>54</v>
      </c>
      <c r="K613" s="80">
        <v>1987</v>
      </c>
      <c r="L613" s="84">
        <v>66.739999999999995</v>
      </c>
      <c r="M613" s="84">
        <v>5.4569850000000004</v>
      </c>
      <c r="N613" s="84">
        <v>10.943016</v>
      </c>
      <c r="O613" s="84">
        <v>0</v>
      </c>
      <c r="P613" s="84">
        <v>0</v>
      </c>
      <c r="Q613" s="84">
        <v>50.339998999999999</v>
      </c>
      <c r="R613" s="84">
        <v>2179.62</v>
      </c>
      <c r="S613" s="84">
        <v>50.339998999999992</v>
      </c>
      <c r="T613" s="84">
        <v>2179.62</v>
      </c>
      <c r="U613" s="56">
        <v>2.3095768528459088E-2</v>
      </c>
      <c r="V613" s="15">
        <v>61.8</v>
      </c>
      <c r="W613" s="28">
        <v>1.4273184950587716</v>
      </c>
      <c r="X613" s="28">
        <v>1385.7461117075454</v>
      </c>
      <c r="Y613" s="99">
        <v>85.639109703526302</v>
      </c>
    </row>
    <row r="614" spans="1:25" x14ac:dyDescent="0.2">
      <c r="A614" s="352"/>
      <c r="B614" s="257" t="s">
        <v>879</v>
      </c>
      <c r="C614" s="175" t="s">
        <v>880</v>
      </c>
      <c r="D614" s="24">
        <v>-1.1000000000000001</v>
      </c>
      <c r="E614" s="178">
        <v>1.5800000000000002E-2</v>
      </c>
      <c r="F614" s="52">
        <v>1.2089844000000001</v>
      </c>
      <c r="G614" s="88">
        <v>592.1</v>
      </c>
      <c r="H614" s="186" t="s">
        <v>908</v>
      </c>
      <c r="I614" s="79" t="s">
        <v>25</v>
      </c>
      <c r="J614" s="187">
        <v>43</v>
      </c>
      <c r="K614" s="80">
        <v>1978</v>
      </c>
      <c r="L614" s="84">
        <v>45.286043000000006</v>
      </c>
      <c r="M614" s="183">
        <v>4.1179230000000002</v>
      </c>
      <c r="N614" s="183">
        <v>0</v>
      </c>
      <c r="O614" s="84">
        <v>-0.13300000000000001</v>
      </c>
      <c r="P614" s="84">
        <v>0</v>
      </c>
      <c r="Q614" s="183">
        <v>41.301120000000004</v>
      </c>
      <c r="R614" s="183">
        <v>1872.58</v>
      </c>
      <c r="S614" s="183">
        <v>41.301120000000004</v>
      </c>
      <c r="T614" s="183">
        <v>1786.51</v>
      </c>
      <c r="U614" s="56">
        <v>2.3118325674079634E-2</v>
      </c>
      <c r="V614" s="15">
        <v>76.518000000000001</v>
      </c>
      <c r="W614" s="28">
        <v>1.7689680439292255</v>
      </c>
      <c r="X614" s="28">
        <v>1387.0995404447781</v>
      </c>
      <c r="Y614" s="99">
        <v>106.13808263575352</v>
      </c>
    </row>
    <row r="615" spans="1:25" x14ac:dyDescent="0.2">
      <c r="A615" s="352"/>
      <c r="B615" s="257" t="s">
        <v>272</v>
      </c>
      <c r="C615" s="175" t="s">
        <v>273</v>
      </c>
      <c r="D615" s="24">
        <v>-1.9</v>
      </c>
      <c r="E615" s="178">
        <v>2.0060000000000001E-2</v>
      </c>
      <c r="F615" s="52">
        <v>0.87</v>
      </c>
      <c r="G615" s="88">
        <v>656.7</v>
      </c>
      <c r="H615" s="35" t="s">
        <v>301</v>
      </c>
      <c r="I615" s="79" t="s">
        <v>286</v>
      </c>
      <c r="J615" s="24">
        <v>9</v>
      </c>
      <c r="K615" s="80" t="s">
        <v>95</v>
      </c>
      <c r="L615" s="84">
        <f>SUM(M615:Q615)</f>
        <v>16.240000000000002</v>
      </c>
      <c r="M615" s="84">
        <v>0.92110000000000003</v>
      </c>
      <c r="N615" s="84">
        <v>2.4935</v>
      </c>
      <c r="O615" s="84">
        <v>-0.1051</v>
      </c>
      <c r="P615" s="84">
        <v>0</v>
      </c>
      <c r="Q615" s="84">
        <v>12.9305</v>
      </c>
      <c r="R615" s="84">
        <v>554.16999999999996</v>
      </c>
      <c r="S615" s="84">
        <f>Q615</f>
        <v>12.9305</v>
      </c>
      <c r="T615" s="84">
        <f>R615</f>
        <v>554.16999999999996</v>
      </c>
      <c r="U615" s="56">
        <f>S615/T615</f>
        <v>2.3333092733276793E-2</v>
      </c>
      <c r="V615" s="15">
        <v>43.35</v>
      </c>
      <c r="W615" s="28">
        <f>U615*V615</f>
        <v>1.011489569987549</v>
      </c>
      <c r="X615" s="28">
        <f>U615*60*1000</f>
        <v>1399.9855639966077</v>
      </c>
      <c r="Y615" s="99">
        <f>X615*V615/1000</f>
        <v>60.689374199252946</v>
      </c>
    </row>
    <row r="616" spans="1:25" x14ac:dyDescent="0.2">
      <c r="A616" s="352"/>
      <c r="B616" s="257" t="s">
        <v>316</v>
      </c>
      <c r="C616" s="175" t="s">
        <v>317</v>
      </c>
      <c r="D616" s="175">
        <v>-0.55000000000000004</v>
      </c>
      <c r="E616" s="178">
        <v>1.7000000000000001E-2</v>
      </c>
      <c r="F616" s="52">
        <v>0.96</v>
      </c>
      <c r="G616" s="185">
        <v>575.04999999999995</v>
      </c>
      <c r="H616" s="35" t="s">
        <v>343</v>
      </c>
      <c r="I616" s="79" t="s">
        <v>25</v>
      </c>
      <c r="J616" s="24">
        <v>30</v>
      </c>
      <c r="K616" s="80" t="s">
        <v>95</v>
      </c>
      <c r="L616" s="84"/>
      <c r="M616" s="84">
        <v>2.4990000000000001</v>
      </c>
      <c r="N616" s="84">
        <v>5.2169410000000003</v>
      </c>
      <c r="O616" s="84">
        <v>-0.51</v>
      </c>
      <c r="P616" s="84">
        <v>0</v>
      </c>
      <c r="Q616" s="84">
        <v>35.344059000000001</v>
      </c>
      <c r="R616" s="84">
        <v>1514.21</v>
      </c>
      <c r="S616" s="84">
        <v>35.344059000000001</v>
      </c>
      <c r="T616" s="84">
        <v>1514.21</v>
      </c>
      <c r="U616" s="56">
        <f>S616/T616</f>
        <v>2.3341583399924714E-2</v>
      </c>
      <c r="V616" s="15">
        <v>56.5</v>
      </c>
      <c r="W616" s="28">
        <f>U616*V616</f>
        <v>1.3187994620957464</v>
      </c>
      <c r="X616" s="28">
        <f>U616*60*1000</f>
        <v>1400.4950039954829</v>
      </c>
      <c r="Y616" s="99">
        <f>X616*V616/1000</f>
        <v>79.127967725744782</v>
      </c>
    </row>
    <row r="617" spans="1:25" x14ac:dyDescent="0.2">
      <c r="A617" s="352"/>
      <c r="B617" s="257" t="s">
        <v>607</v>
      </c>
      <c r="C617" s="175" t="s">
        <v>608</v>
      </c>
      <c r="D617" s="175">
        <v>-1.9</v>
      </c>
      <c r="E617" s="176">
        <v>1.3316379727550712E-2</v>
      </c>
      <c r="F617" s="177">
        <v>0.88540608808484678</v>
      </c>
      <c r="G617" s="185">
        <v>616.9</v>
      </c>
      <c r="H617" s="35" t="s">
        <v>559</v>
      </c>
      <c r="I617" s="79" t="s">
        <v>25</v>
      </c>
      <c r="J617" s="24">
        <v>45</v>
      </c>
      <c r="K617" s="80">
        <v>1972</v>
      </c>
      <c r="L617" s="84">
        <v>56.361984</v>
      </c>
      <c r="M617" s="84">
        <v>3.0665789999999999</v>
      </c>
      <c r="N617" s="84">
        <v>10.301220000000001</v>
      </c>
      <c r="O617" s="84"/>
      <c r="P617" s="84"/>
      <c r="Q617" s="84">
        <v>42.994185000000002</v>
      </c>
      <c r="R617" s="84">
        <v>1840.92</v>
      </c>
      <c r="S617" s="84">
        <v>42.994185000000002</v>
      </c>
      <c r="T617" s="84">
        <v>1840.92</v>
      </c>
      <c r="U617" s="56">
        <v>2.3354727527540576E-2</v>
      </c>
      <c r="V617" s="15">
        <v>66.489999999999995</v>
      </c>
      <c r="W617" s="28">
        <v>1.5528558333061728</v>
      </c>
      <c r="X617" s="28">
        <v>1401.2836516524344</v>
      </c>
      <c r="Y617" s="99">
        <v>93.171349998370346</v>
      </c>
    </row>
    <row r="618" spans="1:25" x14ac:dyDescent="0.2">
      <c r="A618" s="352"/>
      <c r="B618" s="257" t="s">
        <v>180</v>
      </c>
      <c r="C618" s="175" t="s">
        <v>181</v>
      </c>
      <c r="D618" s="24">
        <v>-1.6</v>
      </c>
      <c r="E618" s="178">
        <v>1.9E-2</v>
      </c>
      <c r="F618" s="52">
        <v>1.1741999999999999</v>
      </c>
      <c r="G618" s="88">
        <v>607.6</v>
      </c>
      <c r="H618" s="35" t="s">
        <v>160</v>
      </c>
      <c r="I618" s="79"/>
      <c r="J618" s="24">
        <v>108</v>
      </c>
      <c r="K618" s="80">
        <v>1968</v>
      </c>
      <c r="L618" s="84">
        <v>90.39</v>
      </c>
      <c r="M618" s="84">
        <v>6.6734520000000002</v>
      </c>
      <c r="N618" s="84">
        <v>23.846509999999999</v>
      </c>
      <c r="O618" s="84">
        <v>0</v>
      </c>
      <c r="P618" s="84">
        <v>0</v>
      </c>
      <c r="Q618" s="84">
        <v>59.870007000000001</v>
      </c>
      <c r="R618" s="84">
        <v>2559.3200000000002</v>
      </c>
      <c r="S618" s="84">
        <v>59.870007000000001</v>
      </c>
      <c r="T618" s="84">
        <v>2559.3200000000002</v>
      </c>
      <c r="U618" s="56">
        <v>2.339293523279621E-2</v>
      </c>
      <c r="V618" s="15">
        <v>61.8</v>
      </c>
      <c r="W618" s="28">
        <v>1.4456833973868057</v>
      </c>
      <c r="X618" s="28">
        <v>1403.5761139677725</v>
      </c>
      <c r="Y618" s="99">
        <v>86.741003843208333</v>
      </c>
    </row>
    <row r="619" spans="1:25" x14ac:dyDescent="0.2">
      <c r="A619" s="352"/>
      <c r="B619" s="257" t="s">
        <v>316</v>
      </c>
      <c r="C619" s="175" t="s">
        <v>317</v>
      </c>
      <c r="D619" s="175">
        <v>-0.55000000000000004</v>
      </c>
      <c r="E619" s="178">
        <v>1.7000000000000001E-2</v>
      </c>
      <c r="F619" s="52">
        <v>0.96</v>
      </c>
      <c r="G619" s="185">
        <v>575.04999999999995</v>
      </c>
      <c r="H619" s="35" t="s">
        <v>344</v>
      </c>
      <c r="I619" s="79" t="s">
        <v>25</v>
      </c>
      <c r="J619" s="24">
        <v>45</v>
      </c>
      <c r="K619" s="80" t="s">
        <v>95</v>
      </c>
      <c r="L619" s="84"/>
      <c r="M619" s="84">
        <v>5.2020000000000008</v>
      </c>
      <c r="N619" s="84">
        <v>6.6962419999999998</v>
      </c>
      <c r="O619" s="84">
        <v>0.56100000000000005</v>
      </c>
      <c r="P619" s="84">
        <v>0</v>
      </c>
      <c r="Q619" s="84">
        <v>54.671755000000005</v>
      </c>
      <c r="R619" s="84">
        <v>2334.85</v>
      </c>
      <c r="S619" s="84">
        <v>54.671755000000005</v>
      </c>
      <c r="T619" s="84">
        <v>2334.85</v>
      </c>
      <c r="U619" s="56">
        <f>S619/T619</f>
        <v>2.341553204702658E-2</v>
      </c>
      <c r="V619" s="15">
        <v>56.5</v>
      </c>
      <c r="W619" s="28">
        <f>U619*V619</f>
        <v>1.3229775606570018</v>
      </c>
      <c r="X619" s="28">
        <f>U619*60*1000</f>
        <v>1404.9319228215948</v>
      </c>
      <c r="Y619" s="99">
        <f>X619*V619/1000</f>
        <v>79.378653639420108</v>
      </c>
    </row>
    <row r="620" spans="1:25" x14ac:dyDescent="0.2">
      <c r="A620" s="352"/>
      <c r="B620" s="257" t="s">
        <v>316</v>
      </c>
      <c r="C620" s="175" t="s">
        <v>317</v>
      </c>
      <c r="D620" s="175">
        <v>-0.55000000000000004</v>
      </c>
      <c r="E620" s="178">
        <v>1.7000000000000001E-2</v>
      </c>
      <c r="F620" s="52">
        <v>0.96</v>
      </c>
      <c r="G620" s="185">
        <v>575.04999999999995</v>
      </c>
      <c r="H620" s="35" t="s">
        <v>345</v>
      </c>
      <c r="I620" s="79" t="s">
        <v>25</v>
      </c>
      <c r="J620" s="24">
        <v>25</v>
      </c>
      <c r="K620" s="80" t="s">
        <v>95</v>
      </c>
      <c r="L620" s="84"/>
      <c r="M620" s="84">
        <v>1.3260000000000001</v>
      </c>
      <c r="N620" s="84">
        <v>4</v>
      </c>
      <c r="O620" s="84">
        <v>0</v>
      </c>
      <c r="P620" s="84">
        <v>0</v>
      </c>
      <c r="Q620" s="84">
        <v>31.174005000000001</v>
      </c>
      <c r="R620" s="84">
        <v>1327.2</v>
      </c>
      <c r="S620" s="84">
        <v>31.174005000000001</v>
      </c>
      <c r="T620" s="84">
        <v>1327.2</v>
      </c>
      <c r="U620" s="56">
        <f>S620/T620</f>
        <v>2.3488551084990959E-2</v>
      </c>
      <c r="V620" s="15">
        <v>56.5</v>
      </c>
      <c r="W620" s="28">
        <f>U620*V620</f>
        <v>1.3271031363019892</v>
      </c>
      <c r="X620" s="28">
        <f>U620*60*1000</f>
        <v>1409.3130650994574</v>
      </c>
      <c r="Y620" s="99">
        <f>X620*V620/1000</f>
        <v>79.626188178119335</v>
      </c>
    </row>
    <row r="621" spans="1:25" x14ac:dyDescent="0.2">
      <c r="A621" s="352"/>
      <c r="B621" s="257" t="s">
        <v>316</v>
      </c>
      <c r="C621" s="175" t="s">
        <v>317</v>
      </c>
      <c r="D621" s="175">
        <v>-0.55000000000000004</v>
      </c>
      <c r="E621" s="178">
        <v>1.7000000000000001E-2</v>
      </c>
      <c r="F621" s="52">
        <v>0.96</v>
      </c>
      <c r="G621" s="185">
        <v>575.04999999999995</v>
      </c>
      <c r="H621" s="35" t="s">
        <v>346</v>
      </c>
      <c r="I621" s="79" t="s">
        <v>25</v>
      </c>
      <c r="J621" s="24">
        <v>95</v>
      </c>
      <c r="K621" s="80" t="s">
        <v>95</v>
      </c>
      <c r="L621" s="84"/>
      <c r="M621" s="84">
        <v>6.7829999999999995</v>
      </c>
      <c r="N621" s="84">
        <v>11.579908000000001</v>
      </c>
      <c r="O621" s="84">
        <v>5.0999999999999997E-2</v>
      </c>
      <c r="P621" s="84">
        <v>0</v>
      </c>
      <c r="Q621" s="84">
        <v>83.487106000000011</v>
      </c>
      <c r="R621" s="84">
        <v>3552.9300000000003</v>
      </c>
      <c r="S621" s="84">
        <v>83.487106000000011</v>
      </c>
      <c r="T621" s="84">
        <v>3552.9300000000003</v>
      </c>
      <c r="U621" s="56">
        <f>S621/T621</f>
        <v>2.3498100441044435E-2</v>
      </c>
      <c r="V621" s="15">
        <v>56.5</v>
      </c>
      <c r="W621" s="28">
        <f>U621*V621</f>
        <v>1.3276426749190104</v>
      </c>
      <c r="X621" s="28">
        <f>U621*60*1000</f>
        <v>1409.886026462666</v>
      </c>
      <c r="Y621" s="99">
        <f>X621*V621/1000</f>
        <v>79.658560495140634</v>
      </c>
    </row>
    <row r="622" spans="1:25" x14ac:dyDescent="0.2">
      <c r="A622" s="352"/>
      <c r="B622" s="257" t="s">
        <v>180</v>
      </c>
      <c r="C622" s="175" t="s">
        <v>181</v>
      </c>
      <c r="D622" s="24">
        <v>-1.6</v>
      </c>
      <c r="E622" s="178">
        <v>1.9E-2</v>
      </c>
      <c r="F622" s="52">
        <v>1.1741999999999999</v>
      </c>
      <c r="G622" s="88">
        <v>607.6</v>
      </c>
      <c r="H622" s="35" t="s">
        <v>166</v>
      </c>
      <c r="I622" s="79"/>
      <c r="J622" s="24">
        <v>47</v>
      </c>
      <c r="K622" s="80">
        <v>1979</v>
      </c>
      <c r="L622" s="84">
        <v>90.09</v>
      </c>
      <c r="M622" s="84">
        <v>8.0070040000000002</v>
      </c>
      <c r="N622" s="84">
        <v>11.983002000000001</v>
      </c>
      <c r="O622" s="84">
        <v>0</v>
      </c>
      <c r="P622" s="84">
        <v>0</v>
      </c>
      <c r="Q622" s="84">
        <v>70.100001000000006</v>
      </c>
      <c r="R622" s="84">
        <v>2974.87</v>
      </c>
      <c r="S622" s="84">
        <v>68.766039833088513</v>
      </c>
      <c r="T622" s="84">
        <v>2918.26</v>
      </c>
      <c r="U622" s="56">
        <v>2.3564055236027122E-2</v>
      </c>
      <c r="V622" s="15">
        <v>61.8</v>
      </c>
      <c r="W622" s="28">
        <v>1.4562586135864761</v>
      </c>
      <c r="X622" s="28">
        <v>1413.8433141616274</v>
      </c>
      <c r="Y622" s="99">
        <v>87.375516815188575</v>
      </c>
    </row>
    <row r="623" spans="1:25" x14ac:dyDescent="0.2">
      <c r="A623" s="352"/>
      <c r="B623" s="257" t="s">
        <v>879</v>
      </c>
      <c r="C623" s="175" t="s">
        <v>880</v>
      </c>
      <c r="D623" s="24">
        <v>-1.1000000000000001</v>
      </c>
      <c r="E623" s="178">
        <v>1.5800000000000002E-2</v>
      </c>
      <c r="F623" s="52">
        <v>1.2089844000000001</v>
      </c>
      <c r="G623" s="88">
        <v>592.1</v>
      </c>
      <c r="H623" s="186" t="s">
        <v>909</v>
      </c>
      <c r="I623" s="79" t="s">
        <v>25</v>
      </c>
      <c r="J623" s="187">
        <v>17</v>
      </c>
      <c r="K623" s="80">
        <v>1987</v>
      </c>
      <c r="L623" s="84">
        <v>32.805378000000005</v>
      </c>
      <c r="M623" s="183">
        <v>2.0249649999999999</v>
      </c>
      <c r="N623" s="183">
        <v>4.6627429999999999</v>
      </c>
      <c r="O623" s="84">
        <v>-3.5999999999999997E-2</v>
      </c>
      <c r="P623" s="84">
        <v>0</v>
      </c>
      <c r="Q623" s="183">
        <v>26.153670000000002</v>
      </c>
      <c r="R623" s="183">
        <v>1174.6100000000001</v>
      </c>
      <c r="S623" s="183">
        <v>26.153670000000002</v>
      </c>
      <c r="T623" s="183">
        <v>1106.99</v>
      </c>
      <c r="U623" s="56">
        <v>2.3625931580231078E-2</v>
      </c>
      <c r="V623" s="15">
        <v>76.518000000000001</v>
      </c>
      <c r="W623" s="28">
        <v>1.8078090326561216</v>
      </c>
      <c r="X623" s="28">
        <v>1417.5558948138646</v>
      </c>
      <c r="Y623" s="99">
        <v>108.46854195936729</v>
      </c>
    </row>
    <row r="624" spans="1:25" x14ac:dyDescent="0.2">
      <c r="A624" s="352"/>
      <c r="B624" s="257" t="s">
        <v>722</v>
      </c>
      <c r="C624" s="175" t="s">
        <v>723</v>
      </c>
      <c r="D624" s="24">
        <v>-1.1000000000000001</v>
      </c>
      <c r="E624" s="178">
        <v>1.8237E-2</v>
      </c>
      <c r="F624" s="52">
        <v>1.2</v>
      </c>
      <c r="G624" s="88">
        <v>592.1</v>
      </c>
      <c r="H624" s="35" t="s">
        <v>749</v>
      </c>
      <c r="I624" s="79" t="s">
        <v>25</v>
      </c>
      <c r="J624" s="24">
        <v>6</v>
      </c>
      <c r="K624" s="80">
        <v>1929</v>
      </c>
      <c r="L624" s="84">
        <v>5.7489999999999997</v>
      </c>
      <c r="M624" s="84">
        <v>0</v>
      </c>
      <c r="N624" s="84">
        <v>0.17299999999999999</v>
      </c>
      <c r="O624" s="84">
        <v>5.0999999999999997E-2</v>
      </c>
      <c r="P624" s="84">
        <v>0.99399999999999999</v>
      </c>
      <c r="Q624" s="84">
        <v>4.53</v>
      </c>
      <c r="R624" s="84">
        <v>233.78</v>
      </c>
      <c r="S624" s="84">
        <v>2.0350000000000001</v>
      </c>
      <c r="T624" s="84">
        <v>86.11</v>
      </c>
      <c r="U624" s="56">
        <v>2.3632563000812914E-2</v>
      </c>
      <c r="V624" s="15">
        <v>65.509</v>
      </c>
      <c r="W624" s="28">
        <v>1.5481455696202533</v>
      </c>
      <c r="X624" s="28">
        <v>1417.9537800487749</v>
      </c>
      <c r="Y624" s="99">
        <v>92.888734177215198</v>
      </c>
    </row>
    <row r="625" spans="1:25" x14ac:dyDescent="0.2">
      <c r="A625" s="352"/>
      <c r="B625" s="257" t="s">
        <v>463</v>
      </c>
      <c r="C625" s="175" t="s">
        <v>464</v>
      </c>
      <c r="D625" s="24">
        <v>-1.2</v>
      </c>
      <c r="E625" s="178">
        <v>2.0965000000000001E-2</v>
      </c>
      <c r="F625" s="52">
        <f>E625*V625</f>
        <v>1.1090485000000001</v>
      </c>
      <c r="G625" s="88">
        <v>595.20000000000005</v>
      </c>
      <c r="H625" s="35" t="s">
        <v>493</v>
      </c>
      <c r="I625" s="79" t="s">
        <v>478</v>
      </c>
      <c r="J625" s="24">
        <v>108</v>
      </c>
      <c r="K625" s="80">
        <v>1967</v>
      </c>
      <c r="L625" s="84">
        <v>82.704999999999998</v>
      </c>
      <c r="M625" s="84">
        <v>5.8230000000000004</v>
      </c>
      <c r="N625" s="84">
        <v>13.353</v>
      </c>
      <c r="O625" s="84">
        <v>-2.4729999999999999</v>
      </c>
      <c r="P625" s="84"/>
      <c r="Q625" s="84">
        <v>66.001999999999995</v>
      </c>
      <c r="R625" s="84">
        <v>2777.23</v>
      </c>
      <c r="S625" s="84">
        <v>66.001999999999995</v>
      </c>
      <c r="T625" s="84">
        <v>2777.23</v>
      </c>
      <c r="U625" s="56">
        <f>S625/T625</f>
        <v>2.3765406538169324E-2</v>
      </c>
      <c r="V625" s="15">
        <v>52.9</v>
      </c>
      <c r="W625" s="28">
        <f>U625*V625</f>
        <v>1.2571900058691572</v>
      </c>
      <c r="X625" s="28">
        <f>U625*60*1000</f>
        <v>1425.9243922901594</v>
      </c>
      <c r="Y625" s="99">
        <f>X625*V625/1000</f>
        <v>75.431400352149424</v>
      </c>
    </row>
    <row r="626" spans="1:25" x14ac:dyDescent="0.2">
      <c r="A626" s="352"/>
      <c r="B626" s="257" t="s">
        <v>272</v>
      </c>
      <c r="C626" s="175" t="s">
        <v>273</v>
      </c>
      <c r="D626" s="24">
        <v>-1.9</v>
      </c>
      <c r="E626" s="178">
        <v>2.0060000000000001E-2</v>
      </c>
      <c r="F626" s="52">
        <v>0.87</v>
      </c>
      <c r="G626" s="88">
        <v>656.7</v>
      </c>
      <c r="H626" s="35" t="s">
        <v>302</v>
      </c>
      <c r="I626" s="79" t="s">
        <v>286</v>
      </c>
      <c r="J626" s="24">
        <v>12</v>
      </c>
      <c r="K626" s="80">
        <v>1994</v>
      </c>
      <c r="L626" s="84">
        <f>SUM(M626:Q626)</f>
        <v>20</v>
      </c>
      <c r="M626" s="84">
        <v>1.0835999999999999</v>
      </c>
      <c r="N626" s="84">
        <v>2.3010000000000002</v>
      </c>
      <c r="O626" s="84">
        <v>-0.1656</v>
      </c>
      <c r="P626" s="84">
        <v>0</v>
      </c>
      <c r="Q626" s="84">
        <v>16.780999999999999</v>
      </c>
      <c r="R626" s="84">
        <v>705.95</v>
      </c>
      <c r="S626" s="84">
        <f>Q626</f>
        <v>16.780999999999999</v>
      </c>
      <c r="T626" s="84">
        <f>R626</f>
        <v>705.95</v>
      </c>
      <c r="U626" s="56">
        <f>S626/T626</f>
        <v>2.3770805297825621E-2</v>
      </c>
      <c r="V626" s="15">
        <v>43.35</v>
      </c>
      <c r="W626" s="28">
        <f>U626*V626</f>
        <v>1.0304644096607407</v>
      </c>
      <c r="X626" s="28">
        <f>U626*60*1000</f>
        <v>1426.2483178695372</v>
      </c>
      <c r="Y626" s="99">
        <f>X626*V626/1000</f>
        <v>61.827864579644441</v>
      </c>
    </row>
    <row r="627" spans="1:25" x14ac:dyDescent="0.2">
      <c r="A627" s="352"/>
      <c r="B627" s="257" t="s">
        <v>316</v>
      </c>
      <c r="C627" s="175" t="s">
        <v>317</v>
      </c>
      <c r="D627" s="175">
        <v>-0.55000000000000004</v>
      </c>
      <c r="E627" s="178">
        <v>1.7000000000000001E-2</v>
      </c>
      <c r="F627" s="52">
        <v>0.96</v>
      </c>
      <c r="G627" s="185">
        <v>575.04999999999995</v>
      </c>
      <c r="H627" s="35" t="s">
        <v>347</v>
      </c>
      <c r="I627" s="79" t="s">
        <v>25</v>
      </c>
      <c r="J627" s="24">
        <v>54</v>
      </c>
      <c r="K627" s="80" t="s">
        <v>95</v>
      </c>
      <c r="L627" s="84"/>
      <c r="M627" s="84">
        <v>4.1820000000000004</v>
      </c>
      <c r="N627" s="84">
        <v>11.477482</v>
      </c>
      <c r="O627" s="84">
        <v>0.72154799999999997</v>
      </c>
      <c r="P627" s="84">
        <v>10.310492999999999</v>
      </c>
      <c r="Q627" s="84">
        <v>57.28</v>
      </c>
      <c r="R627" s="84">
        <v>2392.6799999999998</v>
      </c>
      <c r="S627" s="84">
        <v>56.9</v>
      </c>
      <c r="T627" s="84">
        <v>2392.6799999999998</v>
      </c>
      <c r="U627" s="56">
        <f>S627/T627</f>
        <v>2.3780864971496399E-2</v>
      </c>
      <c r="V627" s="15">
        <v>56.5</v>
      </c>
      <c r="W627" s="28">
        <f>U627*V627</f>
        <v>1.3436188708895467</v>
      </c>
      <c r="X627" s="28">
        <f>U627*60*1000</f>
        <v>1426.851898289784</v>
      </c>
      <c r="Y627" s="99">
        <f>X627*V627/1000</f>
        <v>80.617132253372787</v>
      </c>
    </row>
    <row r="628" spans="1:25" x14ac:dyDescent="0.2">
      <c r="A628" s="352"/>
      <c r="B628" s="257" t="s">
        <v>722</v>
      </c>
      <c r="C628" s="175" t="s">
        <v>723</v>
      </c>
      <c r="D628" s="24">
        <v>-1.1000000000000001</v>
      </c>
      <c r="E628" s="178">
        <v>1.8237E-2</v>
      </c>
      <c r="F628" s="52">
        <v>1.2</v>
      </c>
      <c r="G628" s="88">
        <v>592.1</v>
      </c>
      <c r="H628" s="35" t="s">
        <v>748</v>
      </c>
      <c r="I628" s="79" t="s">
        <v>25</v>
      </c>
      <c r="J628" s="24">
        <v>40</v>
      </c>
      <c r="K628" s="80">
        <v>1986</v>
      </c>
      <c r="L628" s="84">
        <v>43.462000000000003</v>
      </c>
      <c r="M628" s="84">
        <v>1.7669999999999999</v>
      </c>
      <c r="N628" s="84">
        <v>5.4550000000000001</v>
      </c>
      <c r="O628" s="84">
        <v>0.78300000000000003</v>
      </c>
      <c r="P628" s="84">
        <v>6.3819999999999997</v>
      </c>
      <c r="Q628" s="84">
        <v>29.074999999999999</v>
      </c>
      <c r="R628" s="84">
        <v>1577.48</v>
      </c>
      <c r="S628" s="84">
        <v>35.002000000000002</v>
      </c>
      <c r="T628" s="84">
        <v>1464.93</v>
      </c>
      <c r="U628" s="56">
        <v>2.3893291829643736E-2</v>
      </c>
      <c r="V628" s="15">
        <v>65.509</v>
      </c>
      <c r="W628" s="28">
        <v>1.5652256544681316</v>
      </c>
      <c r="X628" s="28">
        <v>1433.5975097786243</v>
      </c>
      <c r="Y628" s="99">
        <v>93.913539268087902</v>
      </c>
    </row>
    <row r="629" spans="1:25" x14ac:dyDescent="0.2">
      <c r="A629" s="352"/>
      <c r="B629" s="257" t="s">
        <v>38</v>
      </c>
      <c r="C629" s="175" t="s">
        <v>39</v>
      </c>
      <c r="D629" s="24">
        <v>-0.1</v>
      </c>
      <c r="E629" s="178">
        <v>1.77E-2</v>
      </c>
      <c r="F629" s="52">
        <f>E629*V629</f>
        <v>1.01244</v>
      </c>
      <c r="G629" s="88">
        <v>561.1</v>
      </c>
      <c r="H629" s="35" t="s">
        <v>74</v>
      </c>
      <c r="I629" s="79"/>
      <c r="J629" s="24">
        <v>60</v>
      </c>
      <c r="K629" s="80">
        <v>1965</v>
      </c>
      <c r="L629" s="84">
        <v>63.631500000000003</v>
      </c>
      <c r="M629" s="84">
        <v>4.5949</v>
      </c>
      <c r="N629" s="84">
        <v>0.6</v>
      </c>
      <c r="O629" s="84">
        <v>1.2448999999999999</v>
      </c>
      <c r="P629" s="84">
        <v>0</v>
      </c>
      <c r="Q629" s="84">
        <v>57.191699999999997</v>
      </c>
      <c r="R629" s="84">
        <v>2391.7199999999998</v>
      </c>
      <c r="S629" s="84">
        <v>57.191699999999997</v>
      </c>
      <c r="T629" s="84">
        <v>2391.7199999999998</v>
      </c>
      <c r="U629" s="56">
        <f>S629/T629</f>
        <v>2.3912372685765893E-2</v>
      </c>
      <c r="V629" s="15">
        <v>57.2</v>
      </c>
      <c r="W629" s="28">
        <f>U629*V629</f>
        <v>1.3677877176258091</v>
      </c>
      <c r="X629" s="28">
        <f>U629*60*1000</f>
        <v>1434.7423611459535</v>
      </c>
      <c r="Y629" s="99">
        <f>X629*V629/1000</f>
        <v>82.067263057548544</v>
      </c>
    </row>
    <row r="630" spans="1:25" x14ac:dyDescent="0.2">
      <c r="A630" s="352"/>
      <c r="B630" s="257" t="s">
        <v>180</v>
      </c>
      <c r="C630" s="175" t="s">
        <v>181</v>
      </c>
      <c r="D630" s="24">
        <v>-1.6</v>
      </c>
      <c r="E630" s="178">
        <v>1.9E-2</v>
      </c>
      <c r="F630" s="52">
        <v>1.1741999999999999</v>
      </c>
      <c r="G630" s="88">
        <v>607.6</v>
      </c>
      <c r="H630" s="35" t="s">
        <v>168</v>
      </c>
      <c r="I630" s="79"/>
      <c r="J630" s="24">
        <v>47</v>
      </c>
      <c r="K630" s="80">
        <v>1981</v>
      </c>
      <c r="L630" s="84">
        <v>91.31</v>
      </c>
      <c r="M630" s="84">
        <v>5.6582749999999997</v>
      </c>
      <c r="N630" s="84">
        <v>14.668991999999999</v>
      </c>
      <c r="O630" s="84">
        <v>-0.50727599999999995</v>
      </c>
      <c r="P630" s="84">
        <v>0</v>
      </c>
      <c r="Q630" s="84">
        <v>71.490003000000002</v>
      </c>
      <c r="R630" s="84">
        <v>2980.63</v>
      </c>
      <c r="S630" s="84">
        <v>68.449921580887263</v>
      </c>
      <c r="T630" s="84">
        <v>2853.88</v>
      </c>
      <c r="U630" s="56">
        <v>2.3984863267161639E-2</v>
      </c>
      <c r="V630" s="15">
        <v>61.8</v>
      </c>
      <c r="W630" s="28">
        <v>1.4822645499105891</v>
      </c>
      <c r="X630" s="28">
        <v>1439.0917960296983</v>
      </c>
      <c r="Y630" s="99">
        <v>88.935872994635361</v>
      </c>
    </row>
    <row r="631" spans="1:25" x14ac:dyDescent="0.2">
      <c r="A631" s="352"/>
      <c r="B631" s="257" t="s">
        <v>272</v>
      </c>
      <c r="C631" s="175" t="s">
        <v>273</v>
      </c>
      <c r="D631" s="24">
        <v>-1.9</v>
      </c>
      <c r="E631" s="178">
        <v>2.0060000000000001E-2</v>
      </c>
      <c r="F631" s="52">
        <v>0.87</v>
      </c>
      <c r="G631" s="88">
        <v>656.7</v>
      </c>
      <c r="H631" s="35" t="s">
        <v>303</v>
      </c>
      <c r="I631" s="79" t="s">
        <v>286</v>
      </c>
      <c r="J631" s="24">
        <v>32</v>
      </c>
      <c r="K631" s="80" t="s">
        <v>95</v>
      </c>
      <c r="L631" s="84">
        <f>SUM(M631:Q631)</f>
        <v>63.199999999999996</v>
      </c>
      <c r="M631" s="84">
        <v>4.4428000000000001</v>
      </c>
      <c r="N631" s="84">
        <v>6.2969999999999997</v>
      </c>
      <c r="O631" s="84">
        <v>9.6199999999999994E-2</v>
      </c>
      <c r="P631" s="84">
        <v>0</v>
      </c>
      <c r="Q631" s="84">
        <v>52.363999999999997</v>
      </c>
      <c r="R631" s="84">
        <v>2176.79</v>
      </c>
      <c r="S631" s="84">
        <f>Q631</f>
        <v>52.363999999999997</v>
      </c>
      <c r="T631" s="84">
        <f>R631</f>
        <v>2176.79</v>
      </c>
      <c r="U631" s="56">
        <f>S631/T631</f>
        <v>2.4055604812591017E-2</v>
      </c>
      <c r="V631" s="15">
        <v>43.35</v>
      </c>
      <c r="W631" s="28">
        <v>1.05</v>
      </c>
      <c r="X631" s="28">
        <f>U631*60*1000</f>
        <v>1443.3362887554611</v>
      </c>
      <c r="Y631" s="99">
        <f>X631*V631/1000</f>
        <v>62.568628117549238</v>
      </c>
    </row>
    <row r="632" spans="1:25" x14ac:dyDescent="0.2">
      <c r="A632" s="352"/>
      <c r="B632" s="257" t="s">
        <v>463</v>
      </c>
      <c r="C632" s="175" t="s">
        <v>464</v>
      </c>
      <c r="D632" s="24">
        <v>-1.2</v>
      </c>
      <c r="E632" s="178">
        <v>2.0965000000000001E-2</v>
      </c>
      <c r="F632" s="52">
        <f>E632*V632</f>
        <v>1.1090485000000001</v>
      </c>
      <c r="G632" s="88">
        <v>595.20000000000005</v>
      </c>
      <c r="H632" s="35" t="s">
        <v>489</v>
      </c>
      <c r="I632" s="79" t="s">
        <v>478</v>
      </c>
      <c r="J632" s="24">
        <v>20</v>
      </c>
      <c r="K632" s="80">
        <v>1983</v>
      </c>
      <c r="L632" s="84">
        <v>33.665999999999997</v>
      </c>
      <c r="M632" s="84">
        <v>1.732</v>
      </c>
      <c r="N632" s="84">
        <v>4.8529999999999998</v>
      </c>
      <c r="O632" s="84">
        <v>0.96699999999999997</v>
      </c>
      <c r="P632" s="84"/>
      <c r="Q632" s="84">
        <v>26.114000000000001</v>
      </c>
      <c r="R632" s="84">
        <v>1081.6600000000001</v>
      </c>
      <c r="S632" s="84">
        <v>26.114000000000001</v>
      </c>
      <c r="T632" s="84">
        <v>1081.6600000000001</v>
      </c>
      <c r="U632" s="56">
        <f>S632/T632</f>
        <v>2.4142521679640552E-2</v>
      </c>
      <c r="V632" s="15">
        <v>52.9</v>
      </c>
      <c r="W632" s="28">
        <f>U632*V632</f>
        <v>1.2771393968529852</v>
      </c>
      <c r="X632" s="28">
        <f>U632*60*1000</f>
        <v>1448.5513007784332</v>
      </c>
      <c r="Y632" s="99">
        <f>X632*V632/1000</f>
        <v>76.628363811179113</v>
      </c>
    </row>
    <row r="633" spans="1:25" x14ac:dyDescent="0.2">
      <c r="A633" s="352"/>
      <c r="B633" s="257" t="s">
        <v>722</v>
      </c>
      <c r="C633" s="175" t="s">
        <v>723</v>
      </c>
      <c r="D633" s="24">
        <v>-1.1000000000000001</v>
      </c>
      <c r="E633" s="178">
        <v>1.8237E-2</v>
      </c>
      <c r="F633" s="52">
        <v>1.2</v>
      </c>
      <c r="G633" s="88">
        <v>592.1</v>
      </c>
      <c r="H633" s="35" t="s">
        <v>747</v>
      </c>
      <c r="I633" s="79" t="s">
        <v>25</v>
      </c>
      <c r="J633" s="24">
        <v>5</v>
      </c>
      <c r="K633" s="80">
        <v>1949</v>
      </c>
      <c r="L633" s="84">
        <v>7.7859999999999996</v>
      </c>
      <c r="M633" s="84">
        <v>0.63800000000000001</v>
      </c>
      <c r="N633" s="84">
        <v>0.98699999999999999</v>
      </c>
      <c r="O633" s="84">
        <v>-0.128</v>
      </c>
      <c r="P633" s="84">
        <v>1.1319999999999999</v>
      </c>
      <c r="Q633" s="84">
        <v>5.157</v>
      </c>
      <c r="R633" s="84">
        <v>260.33999999999997</v>
      </c>
      <c r="S633" s="84">
        <v>6.2889999999999997</v>
      </c>
      <c r="T633" s="84">
        <v>260.33999999999997</v>
      </c>
      <c r="U633" s="56">
        <v>2.4156871783052931E-2</v>
      </c>
      <c r="V633" s="15">
        <v>65.509</v>
      </c>
      <c r="W633" s="28">
        <v>1.5824925136360144</v>
      </c>
      <c r="X633" s="28">
        <v>1449.412306983176</v>
      </c>
      <c r="Y633" s="99">
        <v>94.949550818160873</v>
      </c>
    </row>
    <row r="634" spans="1:25" x14ac:dyDescent="0.2">
      <c r="A634" s="352"/>
      <c r="B634" s="257" t="s">
        <v>722</v>
      </c>
      <c r="C634" s="175" t="s">
        <v>723</v>
      </c>
      <c r="D634" s="24">
        <v>-1.1000000000000001</v>
      </c>
      <c r="E634" s="178">
        <v>1.8237E-2</v>
      </c>
      <c r="F634" s="52">
        <v>1.2</v>
      </c>
      <c r="G634" s="88">
        <v>592.1</v>
      </c>
      <c r="H634" s="35" t="s">
        <v>746</v>
      </c>
      <c r="I634" s="79" t="s">
        <v>25</v>
      </c>
      <c r="J634" s="24">
        <v>5</v>
      </c>
      <c r="K634" s="80">
        <v>1984</v>
      </c>
      <c r="L634" s="84">
        <v>4.5359999999999996</v>
      </c>
      <c r="M634" s="84">
        <v>0.29199999999999998</v>
      </c>
      <c r="N634" s="84">
        <v>1.7999999999999999E-2</v>
      </c>
      <c r="O634" s="84">
        <v>-0.13900000000000001</v>
      </c>
      <c r="P634" s="84">
        <v>0.436</v>
      </c>
      <c r="Q634" s="84">
        <v>3.9279999999999999</v>
      </c>
      <c r="R634" s="84">
        <v>180.46</v>
      </c>
      <c r="S634" s="84">
        <v>4.3650000000000002</v>
      </c>
      <c r="T634" s="84">
        <v>180.46</v>
      </c>
      <c r="U634" s="56">
        <v>2.4188185747534081E-2</v>
      </c>
      <c r="V634" s="15">
        <v>65.509</v>
      </c>
      <c r="W634" s="28">
        <v>1.5845438601352102</v>
      </c>
      <c r="X634" s="28">
        <v>1451.2911448520449</v>
      </c>
      <c r="Y634" s="99">
        <v>95.072631608112616</v>
      </c>
    </row>
    <row r="635" spans="1:25" x14ac:dyDescent="0.2">
      <c r="A635" s="352"/>
      <c r="B635" s="257" t="s">
        <v>463</v>
      </c>
      <c r="C635" s="175" t="s">
        <v>464</v>
      </c>
      <c r="D635" s="24">
        <v>-1.2</v>
      </c>
      <c r="E635" s="178">
        <v>2.0965000000000001E-2</v>
      </c>
      <c r="F635" s="52">
        <f>E635*V635</f>
        <v>1.1090485000000001</v>
      </c>
      <c r="G635" s="88">
        <v>595.20000000000005</v>
      </c>
      <c r="H635" s="35" t="s">
        <v>491</v>
      </c>
      <c r="I635" s="79" t="s">
        <v>478</v>
      </c>
      <c r="J635" s="24">
        <v>20</v>
      </c>
      <c r="K635" s="80">
        <v>1990</v>
      </c>
      <c r="L635" s="84">
        <v>33.537999999999997</v>
      </c>
      <c r="M635" s="84">
        <v>2.012</v>
      </c>
      <c r="N635" s="84">
        <v>4.3319999999999999</v>
      </c>
      <c r="O635" s="84">
        <v>0.55600000000000005</v>
      </c>
      <c r="P635" s="84"/>
      <c r="Q635" s="84">
        <v>26.638000000000002</v>
      </c>
      <c r="R635" s="84">
        <v>1098.75</v>
      </c>
      <c r="S635" s="84">
        <v>26.638000000000002</v>
      </c>
      <c r="T635" s="84">
        <v>1098.75</v>
      </c>
      <c r="U635" s="56">
        <f>S635/T635</f>
        <v>2.4243913538111492E-2</v>
      </c>
      <c r="V635" s="15">
        <v>52.9</v>
      </c>
      <c r="W635" s="28">
        <f>U635*V635</f>
        <v>1.2825030261660979</v>
      </c>
      <c r="X635" s="28">
        <f>U635*60*1000</f>
        <v>1454.6348122866893</v>
      </c>
      <c r="Y635" s="99">
        <f>X635*V635/1000</f>
        <v>76.950181569965864</v>
      </c>
    </row>
    <row r="636" spans="1:25" x14ac:dyDescent="0.2">
      <c r="A636" s="352"/>
      <c r="B636" s="257" t="s">
        <v>424</v>
      </c>
      <c r="C636" s="175" t="s">
        <v>425</v>
      </c>
      <c r="D636" s="175">
        <v>-2.1</v>
      </c>
      <c r="E636" s="176">
        <v>1.6272999999999999E-2</v>
      </c>
      <c r="F636" s="177">
        <f>E636*V636</f>
        <v>1.5396210759999998</v>
      </c>
      <c r="G636" s="185">
        <v>623.1</v>
      </c>
      <c r="H636" s="38" t="s">
        <v>452</v>
      </c>
      <c r="I636" s="79" t="s">
        <v>25</v>
      </c>
      <c r="J636" s="24">
        <v>4</v>
      </c>
      <c r="K636" s="80">
        <v>1957</v>
      </c>
      <c r="L636" s="84">
        <v>8.9589999999999996</v>
      </c>
      <c r="M636" s="84">
        <v>0.153</v>
      </c>
      <c r="N636" s="84">
        <v>1.0358000000000001</v>
      </c>
      <c r="O636" s="84"/>
      <c r="P636" s="84"/>
      <c r="Q636" s="84">
        <v>7.7702</v>
      </c>
      <c r="R636" s="84">
        <v>320.18</v>
      </c>
      <c r="S636" s="84">
        <v>5.13</v>
      </c>
      <c r="T636" s="84">
        <v>211.58</v>
      </c>
      <c r="U636" s="56">
        <f>S636/T636</f>
        <v>2.4246148029114283E-2</v>
      </c>
      <c r="V636" s="15">
        <v>94.611999999999995</v>
      </c>
      <c r="W636" s="28">
        <f>U636*V636</f>
        <v>2.2939765573305602</v>
      </c>
      <c r="X636" s="28">
        <f>U636*60*1000</f>
        <v>1454.768881746857</v>
      </c>
      <c r="Y636" s="99">
        <f>X636*V636/1000</f>
        <v>137.63859343983364</v>
      </c>
    </row>
    <row r="637" spans="1:25" x14ac:dyDescent="0.2">
      <c r="A637" s="352"/>
      <c r="B637" s="257" t="s">
        <v>182</v>
      </c>
      <c r="C637" s="175" t="s">
        <v>183</v>
      </c>
      <c r="D637" s="24">
        <v>-1.6</v>
      </c>
      <c r="E637" s="178">
        <v>1.873E-2</v>
      </c>
      <c r="F637" s="52">
        <v>0.89216609000000002</v>
      </c>
      <c r="G637" s="88">
        <v>607.6</v>
      </c>
      <c r="H637" s="35" t="s">
        <v>204</v>
      </c>
      <c r="I637" s="79" t="s">
        <v>25</v>
      </c>
      <c r="J637" s="24">
        <v>36</v>
      </c>
      <c r="K637" s="80">
        <v>1965</v>
      </c>
      <c r="L637" s="84">
        <v>45.747999999999998</v>
      </c>
      <c r="M637" s="84">
        <v>3.2639999999999998</v>
      </c>
      <c r="N637" s="84">
        <v>5.5620000000000003</v>
      </c>
      <c r="O637" s="84">
        <v>-0.255</v>
      </c>
      <c r="P637" s="84"/>
      <c r="Q637" s="84">
        <v>36.921999999999997</v>
      </c>
      <c r="R637" s="84">
        <v>1518.91</v>
      </c>
      <c r="S637" s="84">
        <v>36.921999999999997</v>
      </c>
      <c r="T637" s="84">
        <v>1518.91</v>
      </c>
      <c r="U637" s="56">
        <v>2.4308221026920616E-2</v>
      </c>
      <c r="V637" s="15">
        <v>47.633000000000003</v>
      </c>
      <c r="W637" s="28">
        <v>1.1578734921753098</v>
      </c>
      <c r="X637" s="28">
        <v>1458.4932616152371</v>
      </c>
      <c r="Y637" s="99">
        <v>69.47240953051859</v>
      </c>
    </row>
    <row r="638" spans="1:25" x14ac:dyDescent="0.2">
      <c r="A638" s="352"/>
      <c r="B638" s="257" t="s">
        <v>609</v>
      </c>
      <c r="C638" s="175" t="s">
        <v>610</v>
      </c>
      <c r="D638" s="24">
        <v>-1.6</v>
      </c>
      <c r="E638" s="178">
        <v>1.7600000000000001E-2</v>
      </c>
      <c r="F638" s="52">
        <v>1.3569599999999999</v>
      </c>
      <c r="G638" s="88">
        <v>607.6</v>
      </c>
      <c r="H638" s="35" t="s">
        <v>637</v>
      </c>
      <c r="I638" s="79" t="s">
        <v>25</v>
      </c>
      <c r="J638" s="24">
        <v>9</v>
      </c>
      <c r="K638" s="80" t="s">
        <v>95</v>
      </c>
      <c r="L638" s="84">
        <v>14.35</v>
      </c>
      <c r="M638" s="84">
        <v>0.76500000000000001</v>
      </c>
      <c r="N638" s="84">
        <v>1.008</v>
      </c>
      <c r="O638" s="84">
        <v>0</v>
      </c>
      <c r="P638" s="84">
        <v>0</v>
      </c>
      <c r="Q638" s="84">
        <v>12.577</v>
      </c>
      <c r="R638" s="84">
        <v>515.76</v>
      </c>
      <c r="S638" s="84">
        <v>12.577</v>
      </c>
      <c r="T638" s="84">
        <v>515.76</v>
      </c>
      <c r="U638" s="56">
        <v>2.4385373041724834E-2</v>
      </c>
      <c r="V638" s="15">
        <v>77.099999999999994</v>
      </c>
      <c r="W638" s="28">
        <v>1.8801122615169845</v>
      </c>
      <c r="X638" s="28">
        <v>1463.1223825034899</v>
      </c>
      <c r="Y638" s="99">
        <v>112.80673569101906</v>
      </c>
    </row>
    <row r="639" spans="1:25" x14ac:dyDescent="0.2">
      <c r="A639" s="352"/>
      <c r="B639" s="257" t="s">
        <v>607</v>
      </c>
      <c r="C639" s="175" t="s">
        <v>608</v>
      </c>
      <c r="D639" s="175">
        <v>-1.9</v>
      </c>
      <c r="E639" s="176">
        <v>1.3316379727550712E-2</v>
      </c>
      <c r="F639" s="177">
        <v>0.88540608808484678</v>
      </c>
      <c r="G639" s="185">
        <v>616.9</v>
      </c>
      <c r="H639" s="35" t="s">
        <v>560</v>
      </c>
      <c r="I639" s="79" t="s">
        <v>25</v>
      </c>
      <c r="J639" s="24">
        <v>48</v>
      </c>
      <c r="K639" s="80">
        <v>1980</v>
      </c>
      <c r="L639" s="84">
        <v>40.437997000000003</v>
      </c>
      <c r="M639" s="84">
        <v>0</v>
      </c>
      <c r="N639" s="84">
        <v>0</v>
      </c>
      <c r="O639" s="84"/>
      <c r="P639" s="84">
        <v>7.28</v>
      </c>
      <c r="Q639" s="84">
        <v>33.158999999999999</v>
      </c>
      <c r="R639" s="84">
        <v>1657.26</v>
      </c>
      <c r="S639" s="84">
        <v>40.44</v>
      </c>
      <c r="T639" s="84">
        <v>1657.26</v>
      </c>
      <c r="U639" s="56">
        <v>2.4401723326454509E-2</v>
      </c>
      <c r="V639" s="15">
        <v>66.489999999999995</v>
      </c>
      <c r="W639" s="28">
        <v>1.6224705839759601</v>
      </c>
      <c r="X639" s="28">
        <v>1464.1033995872706</v>
      </c>
      <c r="Y639" s="99">
        <v>97.348235038557618</v>
      </c>
    </row>
    <row r="640" spans="1:25" x14ac:dyDescent="0.2">
      <c r="A640" s="352"/>
      <c r="B640" s="257" t="s">
        <v>607</v>
      </c>
      <c r="C640" s="175" t="s">
        <v>608</v>
      </c>
      <c r="D640" s="175">
        <v>-1.9</v>
      </c>
      <c r="E640" s="176">
        <v>1.3316379727550712E-2</v>
      </c>
      <c r="F640" s="177">
        <v>0.88540608808484678</v>
      </c>
      <c r="G640" s="185">
        <v>616.9</v>
      </c>
      <c r="H640" s="35" t="s">
        <v>561</v>
      </c>
      <c r="I640" s="79" t="s">
        <v>25</v>
      </c>
      <c r="J640" s="24">
        <v>21</v>
      </c>
      <c r="K640" s="80">
        <v>1991</v>
      </c>
      <c r="L640" s="84">
        <v>32.126994000000003</v>
      </c>
      <c r="M640" s="84">
        <v>1.49736</v>
      </c>
      <c r="N640" s="84">
        <v>4.463444</v>
      </c>
      <c r="O640" s="84"/>
      <c r="P640" s="84"/>
      <c r="Q640" s="84">
        <v>26.16619</v>
      </c>
      <c r="R640" s="84">
        <v>1069.02</v>
      </c>
      <c r="S640" s="84">
        <v>26.16619</v>
      </c>
      <c r="T640" s="84">
        <v>1069.02</v>
      </c>
      <c r="U640" s="56">
        <v>2.4476801182391351E-2</v>
      </c>
      <c r="V640" s="15">
        <v>66.489999999999995</v>
      </c>
      <c r="W640" s="28">
        <v>1.6274625106172009</v>
      </c>
      <c r="X640" s="28">
        <v>1468.6080709434809</v>
      </c>
      <c r="Y640" s="99">
        <v>97.647750637032033</v>
      </c>
    </row>
    <row r="641" spans="1:25" x14ac:dyDescent="0.2">
      <c r="A641" s="352"/>
      <c r="B641" s="257" t="s">
        <v>463</v>
      </c>
      <c r="C641" s="175" t="s">
        <v>464</v>
      </c>
      <c r="D641" s="24">
        <v>-1.2</v>
      </c>
      <c r="E641" s="178">
        <v>2.0965000000000001E-2</v>
      </c>
      <c r="F641" s="52">
        <f>E641*V641</f>
        <v>1.1090485000000001</v>
      </c>
      <c r="G641" s="88">
        <v>595.20000000000005</v>
      </c>
      <c r="H641" s="35" t="s">
        <v>490</v>
      </c>
      <c r="I641" s="79" t="s">
        <v>478</v>
      </c>
      <c r="J641" s="24">
        <v>20</v>
      </c>
      <c r="K641" s="80">
        <v>1990</v>
      </c>
      <c r="L641" s="84">
        <v>33.622</v>
      </c>
      <c r="M641" s="84">
        <v>2.403</v>
      </c>
      <c r="N641" s="84">
        <v>4.7939999999999996</v>
      </c>
      <c r="O641" s="84">
        <v>0.217</v>
      </c>
      <c r="P641" s="84"/>
      <c r="Q641" s="84">
        <v>26.207999999999998</v>
      </c>
      <c r="R641" s="84">
        <v>1069.95</v>
      </c>
      <c r="S641" s="84">
        <v>26.207999999999998</v>
      </c>
      <c r="T641" s="84">
        <v>1069.95</v>
      </c>
      <c r="U641" s="56">
        <f>S641/T641</f>
        <v>2.4494602551521097E-2</v>
      </c>
      <c r="V641" s="15">
        <v>52.9</v>
      </c>
      <c r="W641" s="28">
        <f>U641*V641</f>
        <v>1.295764474975466</v>
      </c>
      <c r="X641" s="28">
        <f>U641*60*1000</f>
        <v>1469.6761530912659</v>
      </c>
      <c r="Y641" s="99">
        <f>X641*V641/1000</f>
        <v>77.745868498527969</v>
      </c>
    </row>
    <row r="642" spans="1:25" x14ac:dyDescent="0.2">
      <c r="A642" s="352"/>
      <c r="B642" s="257" t="s">
        <v>224</v>
      </c>
      <c r="C642" s="175" t="s">
        <v>228</v>
      </c>
      <c r="D642" s="84">
        <v>-1.5</v>
      </c>
      <c r="E642" s="178">
        <v>1.6490000000000001E-2</v>
      </c>
      <c r="F642" s="52">
        <f>E642*V642</f>
        <v>0.94487699999999997</v>
      </c>
      <c r="G642" s="88">
        <v>604.5</v>
      </c>
      <c r="H642" s="25" t="s">
        <v>256</v>
      </c>
      <c r="I642" s="26"/>
      <c r="J642" s="46">
        <v>59</v>
      </c>
      <c r="K642" s="27" t="s">
        <v>95</v>
      </c>
      <c r="L642" s="86">
        <v>66.349999999999994</v>
      </c>
      <c r="M642" s="86">
        <v>5.81</v>
      </c>
      <c r="N642" s="86">
        <v>0.42</v>
      </c>
      <c r="O642" s="86">
        <v>0</v>
      </c>
      <c r="P642" s="86">
        <v>10.82</v>
      </c>
      <c r="Q642" s="86">
        <v>49.3</v>
      </c>
      <c r="R642" s="87">
        <v>2449.7199999999998</v>
      </c>
      <c r="S642" s="86">
        <v>58.98</v>
      </c>
      <c r="T642" s="87">
        <v>2403.11</v>
      </c>
      <c r="U642" s="58">
        <f>S642/T642</f>
        <v>2.4543196108376228E-2</v>
      </c>
      <c r="V642" s="52">
        <v>57.3</v>
      </c>
      <c r="W642" s="28">
        <f>U642*V642</f>
        <v>1.4063251370099579</v>
      </c>
      <c r="X642" s="62">
        <f>U642*60*1000</f>
        <v>1472.5917665025736</v>
      </c>
      <c r="Y642" s="268">
        <f>X642*V642/1000</f>
        <v>84.379508220597458</v>
      </c>
    </row>
    <row r="643" spans="1:25" x14ac:dyDescent="0.2">
      <c r="A643" s="352"/>
      <c r="B643" s="257" t="s">
        <v>180</v>
      </c>
      <c r="C643" s="175" t="s">
        <v>181</v>
      </c>
      <c r="D643" s="24">
        <v>-1.6</v>
      </c>
      <c r="E643" s="178">
        <v>1.9E-2</v>
      </c>
      <c r="F643" s="52">
        <v>1.1741999999999999</v>
      </c>
      <c r="G643" s="88">
        <v>607.6</v>
      </c>
      <c r="H643" s="35" t="s">
        <v>169</v>
      </c>
      <c r="I643" s="79"/>
      <c r="J643" s="24">
        <v>92</v>
      </c>
      <c r="K643" s="80">
        <v>1991</v>
      </c>
      <c r="L643" s="84">
        <v>119.17</v>
      </c>
      <c r="M643" s="84">
        <v>9.1469520000000006</v>
      </c>
      <c r="N643" s="84">
        <v>18.442242</v>
      </c>
      <c r="O643" s="84">
        <v>0</v>
      </c>
      <c r="P643" s="84">
        <v>0</v>
      </c>
      <c r="Q643" s="84">
        <v>91.580849999999998</v>
      </c>
      <c r="R643" s="84">
        <v>3724.65</v>
      </c>
      <c r="S643" s="84">
        <v>87.275039131327787</v>
      </c>
      <c r="T643" s="84">
        <v>3549.53</v>
      </c>
      <c r="U643" s="56">
        <v>2.458777334783134E-2</v>
      </c>
      <c r="V643" s="15">
        <v>61.8</v>
      </c>
      <c r="W643" s="28">
        <v>1.5195243928959767</v>
      </c>
      <c r="X643" s="28">
        <v>1475.2664008698803</v>
      </c>
      <c r="Y643" s="99">
        <v>91.171463573758587</v>
      </c>
    </row>
    <row r="644" spans="1:25" x14ac:dyDescent="0.2">
      <c r="A644" s="352"/>
      <c r="B644" s="257" t="s">
        <v>879</v>
      </c>
      <c r="C644" s="175" t="s">
        <v>921</v>
      </c>
      <c r="D644" s="24">
        <v>-1.1000000000000001</v>
      </c>
      <c r="E644" s="178">
        <v>1.5800000000000002E-2</v>
      </c>
      <c r="F644" s="52">
        <v>1.2089844000000001</v>
      </c>
      <c r="G644" s="88">
        <v>592.1</v>
      </c>
      <c r="H644" s="186" t="s">
        <v>910</v>
      </c>
      <c r="I644" s="79" t="s">
        <v>25</v>
      </c>
      <c r="J644" s="187">
        <v>20</v>
      </c>
      <c r="K644" s="80">
        <v>1978</v>
      </c>
      <c r="L644" s="84">
        <v>31.66901</v>
      </c>
      <c r="M644" s="183">
        <v>1.9970300000000001</v>
      </c>
      <c r="N644" s="183">
        <v>3.7927200000000001</v>
      </c>
      <c r="O644" s="84">
        <v>0</v>
      </c>
      <c r="P644" s="84">
        <v>0</v>
      </c>
      <c r="Q644" s="183">
        <v>25.879259999999999</v>
      </c>
      <c r="R644" s="183">
        <v>1051.0999999999999</v>
      </c>
      <c r="S644" s="183">
        <v>25.879259999999999</v>
      </c>
      <c r="T644" s="183">
        <v>1051.0999999999999</v>
      </c>
      <c r="U644" s="56">
        <v>2.4621120730663117E-2</v>
      </c>
      <c r="V644" s="15">
        <v>76.518000000000001</v>
      </c>
      <c r="W644" s="28">
        <v>1.8839589160688803</v>
      </c>
      <c r="X644" s="28">
        <v>1477.2672438397869</v>
      </c>
      <c r="Y644" s="99">
        <v>113.03753496413282</v>
      </c>
    </row>
    <row r="645" spans="1:25" x14ac:dyDescent="0.2">
      <c r="A645" s="352"/>
      <c r="B645" s="257" t="s">
        <v>38</v>
      </c>
      <c r="C645" s="175" t="s">
        <v>39</v>
      </c>
      <c r="D645" s="24">
        <v>-0.1</v>
      </c>
      <c r="E645" s="178">
        <v>1.77E-2</v>
      </c>
      <c r="F645" s="52">
        <f>E645*V645</f>
        <v>1.01244</v>
      </c>
      <c r="G645" s="88">
        <v>561.1</v>
      </c>
      <c r="H645" s="35" t="s">
        <v>75</v>
      </c>
      <c r="I645" s="79"/>
      <c r="J645" s="24">
        <v>13</v>
      </c>
      <c r="K645" s="80">
        <v>1957</v>
      </c>
      <c r="L645" s="84">
        <v>22.037600000000001</v>
      </c>
      <c r="M645" s="84">
        <v>1.1366000000000001</v>
      </c>
      <c r="N645" s="84">
        <v>1.1440999999999999</v>
      </c>
      <c r="O645" s="84">
        <v>0.21260000000000001</v>
      </c>
      <c r="P645" s="84">
        <v>3.5179999999999998</v>
      </c>
      <c r="Q645" s="84">
        <v>16.026299999999999</v>
      </c>
      <c r="R645" s="84">
        <v>761.32</v>
      </c>
      <c r="S645" s="84">
        <v>15.117000000000001</v>
      </c>
      <c r="T645" s="84">
        <v>612.62</v>
      </c>
      <c r="U645" s="56">
        <f>S645/T645</f>
        <v>2.4675981848454182E-2</v>
      </c>
      <c r="V645" s="15">
        <v>57.2</v>
      </c>
      <c r="W645" s="28">
        <f>U645*V645</f>
        <v>1.4114661617315793</v>
      </c>
      <c r="X645" s="28">
        <f>U645*60*1000</f>
        <v>1480.5589109072507</v>
      </c>
      <c r="Y645" s="99">
        <f>X645*V645/1000</f>
        <v>84.687969703894751</v>
      </c>
    </row>
    <row r="646" spans="1:25" x14ac:dyDescent="0.2">
      <c r="A646" s="352"/>
      <c r="B646" s="257" t="s">
        <v>607</v>
      </c>
      <c r="C646" s="175" t="s">
        <v>608</v>
      </c>
      <c r="D646" s="175">
        <v>-1.9</v>
      </c>
      <c r="E646" s="176">
        <v>1.3316379727550712E-2</v>
      </c>
      <c r="F646" s="177">
        <v>0.88540608808484678</v>
      </c>
      <c r="G646" s="185">
        <v>616.9</v>
      </c>
      <c r="H646" s="35" t="s">
        <v>562</v>
      </c>
      <c r="I646" s="79" t="s">
        <v>25</v>
      </c>
      <c r="J646" s="24">
        <v>9</v>
      </c>
      <c r="K646" s="80">
        <v>1968</v>
      </c>
      <c r="L646" s="84">
        <v>12.869999</v>
      </c>
      <c r="M646" s="84">
        <v>0.553809</v>
      </c>
      <c r="N646" s="84">
        <v>2.126709</v>
      </c>
      <c r="O646" s="84"/>
      <c r="P646" s="84"/>
      <c r="Q646" s="84">
        <v>10.189481000000001</v>
      </c>
      <c r="R646" s="84">
        <v>412.22</v>
      </c>
      <c r="S646" s="84">
        <v>10.189481000000001</v>
      </c>
      <c r="T646" s="84">
        <v>412.22</v>
      </c>
      <c r="U646" s="56">
        <v>2.4718550773858618E-2</v>
      </c>
      <c r="V646" s="15">
        <v>66.489999999999995</v>
      </c>
      <c r="W646" s="28">
        <v>1.6435364409538593</v>
      </c>
      <c r="X646" s="28">
        <v>1483.1130464315172</v>
      </c>
      <c r="Y646" s="99">
        <v>98.612186457231573</v>
      </c>
    </row>
    <row r="647" spans="1:25" x14ac:dyDescent="0.2">
      <c r="A647" s="352"/>
      <c r="B647" s="257" t="s">
        <v>463</v>
      </c>
      <c r="C647" s="175" t="s">
        <v>464</v>
      </c>
      <c r="D647" s="24">
        <v>-1.2</v>
      </c>
      <c r="E647" s="178">
        <v>2.0965000000000001E-2</v>
      </c>
      <c r="F647" s="52">
        <f>E647*V647</f>
        <v>1.1090485000000001</v>
      </c>
      <c r="G647" s="88">
        <v>595.20000000000005</v>
      </c>
      <c r="H647" s="35" t="s">
        <v>492</v>
      </c>
      <c r="I647" s="79" t="s">
        <v>478</v>
      </c>
      <c r="J647" s="24">
        <v>20</v>
      </c>
      <c r="K647" s="80">
        <v>1985</v>
      </c>
      <c r="L647" s="84">
        <v>33.222000000000001</v>
      </c>
      <c r="M647" s="84">
        <v>2.581</v>
      </c>
      <c r="N647" s="84">
        <v>4.3109999999999999</v>
      </c>
      <c r="O647" s="84">
        <v>-2.1999999999999999E-2</v>
      </c>
      <c r="P647" s="84"/>
      <c r="Q647" s="84">
        <v>26.352</v>
      </c>
      <c r="R647" s="84">
        <v>1066.04</v>
      </c>
      <c r="S647" s="84">
        <v>26.352</v>
      </c>
      <c r="T647" s="84">
        <v>1066.04</v>
      </c>
      <c r="U647" s="56">
        <f>S647/T647</f>
        <v>2.4719522719597764E-2</v>
      </c>
      <c r="V647" s="15">
        <v>52.9</v>
      </c>
      <c r="W647" s="28">
        <f>U647*V647</f>
        <v>1.3076627518667217</v>
      </c>
      <c r="X647" s="28">
        <f>U647*60*1000</f>
        <v>1483.1713631758657</v>
      </c>
      <c r="Y647" s="99">
        <f>X647*V647/1000</f>
        <v>78.459765112003296</v>
      </c>
    </row>
    <row r="648" spans="1:25" x14ac:dyDescent="0.2">
      <c r="A648" s="352"/>
      <c r="B648" s="257" t="s">
        <v>424</v>
      </c>
      <c r="C648" s="175" t="s">
        <v>425</v>
      </c>
      <c r="D648" s="175">
        <v>-2.1</v>
      </c>
      <c r="E648" s="176">
        <v>1.6272999999999999E-2</v>
      </c>
      <c r="F648" s="177">
        <f>E648*V648</f>
        <v>1.5396210759999998</v>
      </c>
      <c r="G648" s="185">
        <v>623.1</v>
      </c>
      <c r="H648" s="38" t="s">
        <v>454</v>
      </c>
      <c r="I648" s="79" t="s">
        <v>25</v>
      </c>
      <c r="J648" s="24">
        <v>7</v>
      </c>
      <c r="K648" s="80">
        <v>1959</v>
      </c>
      <c r="L648" s="84">
        <v>14.4115</v>
      </c>
      <c r="M648" s="84">
        <v>0.153</v>
      </c>
      <c r="N648" s="84">
        <v>2.1492</v>
      </c>
      <c r="O648" s="84"/>
      <c r="P648" s="84">
        <v>2.1796700000000002</v>
      </c>
      <c r="Q648" s="84">
        <v>9.9296000000000006</v>
      </c>
      <c r="R648" s="84">
        <v>639.6</v>
      </c>
      <c r="S648" s="84">
        <v>7.56</v>
      </c>
      <c r="T648" s="84">
        <v>305.76</v>
      </c>
      <c r="U648" s="56">
        <f>S648/T648</f>
        <v>2.4725274725274724E-2</v>
      </c>
      <c r="V648" s="15">
        <v>94.611999999999995</v>
      </c>
      <c r="W648" s="28">
        <f>U648*V648</f>
        <v>2.3393076923076919</v>
      </c>
      <c r="X648" s="28">
        <f>U648*60*1000</f>
        <v>1483.5164835164833</v>
      </c>
      <c r="Y648" s="99">
        <f>X648*V648/1000</f>
        <v>140.35846153846151</v>
      </c>
    </row>
    <row r="649" spans="1:25" x14ac:dyDescent="0.2">
      <c r="A649" s="352"/>
      <c r="B649" s="257" t="s">
        <v>424</v>
      </c>
      <c r="C649" s="175" t="s">
        <v>425</v>
      </c>
      <c r="D649" s="175">
        <v>-2.1</v>
      </c>
      <c r="E649" s="176">
        <v>1.6272999999999999E-2</v>
      </c>
      <c r="F649" s="177">
        <f>E649*V649</f>
        <v>1.5396210759999998</v>
      </c>
      <c r="G649" s="185">
        <v>623.1</v>
      </c>
      <c r="H649" s="38" t="s">
        <v>450</v>
      </c>
      <c r="I649" s="79" t="s">
        <v>25</v>
      </c>
      <c r="J649" s="24">
        <v>24</v>
      </c>
      <c r="K649" s="80">
        <v>1965</v>
      </c>
      <c r="L649" s="84">
        <v>29.053999999999998</v>
      </c>
      <c r="M649" s="84">
        <v>1.1220000000000001</v>
      </c>
      <c r="N649" s="84">
        <v>0.4778</v>
      </c>
      <c r="O649" s="84"/>
      <c r="P649" s="84"/>
      <c r="Q649" s="84">
        <v>27.4542</v>
      </c>
      <c r="R649" s="84">
        <v>1108.05</v>
      </c>
      <c r="S649" s="84">
        <v>27.4542</v>
      </c>
      <c r="T649" s="84">
        <v>1108.05</v>
      </c>
      <c r="U649" s="56">
        <f>S649/T649</f>
        <v>2.47770407472587E-2</v>
      </c>
      <c r="V649" s="15">
        <v>94.611999999999995</v>
      </c>
      <c r="W649" s="28">
        <f>U649*V649</f>
        <v>2.3442053791796398</v>
      </c>
      <c r="X649" s="28">
        <f>U649*60*1000</f>
        <v>1486.6224448355219</v>
      </c>
      <c r="Y649" s="99">
        <f>X649*V649/1000</f>
        <v>140.65232275077841</v>
      </c>
    </row>
    <row r="650" spans="1:25" x14ac:dyDescent="0.2">
      <c r="A650" s="352"/>
      <c r="B650" s="257" t="s">
        <v>180</v>
      </c>
      <c r="C650" s="175" t="s">
        <v>181</v>
      </c>
      <c r="D650" s="24">
        <v>-1.6</v>
      </c>
      <c r="E650" s="178">
        <v>1.9E-2</v>
      </c>
      <c r="F650" s="52">
        <v>1.1741999999999999</v>
      </c>
      <c r="G650" s="88">
        <v>607.6</v>
      </c>
      <c r="H650" s="35" t="s">
        <v>165</v>
      </c>
      <c r="I650" s="79"/>
      <c r="J650" s="24">
        <v>118</v>
      </c>
      <c r="K650" s="80">
        <v>1961</v>
      </c>
      <c r="L650" s="84">
        <v>77.88</v>
      </c>
      <c r="M650" s="84">
        <v>10.36932</v>
      </c>
      <c r="N650" s="84">
        <v>2.5485600000000002</v>
      </c>
      <c r="O650" s="84">
        <v>0</v>
      </c>
      <c r="P650" s="84">
        <v>0</v>
      </c>
      <c r="Q650" s="84">
        <v>64.962169000000003</v>
      </c>
      <c r="R650" s="84">
        <v>2620.0300000000002</v>
      </c>
      <c r="S650" s="84">
        <v>64.962169000000003</v>
      </c>
      <c r="T650" s="84">
        <v>2620.0300000000002</v>
      </c>
      <c r="U650" s="56">
        <v>2.4794437086598245E-2</v>
      </c>
      <c r="V650" s="15">
        <v>61.8</v>
      </c>
      <c r="W650" s="28">
        <v>1.5322962119517716</v>
      </c>
      <c r="X650" s="28">
        <v>1487.6662251958946</v>
      </c>
      <c r="Y650" s="99">
        <v>91.937772717106284</v>
      </c>
    </row>
    <row r="651" spans="1:25" x14ac:dyDescent="0.2">
      <c r="A651" s="352"/>
      <c r="B651" s="257" t="s">
        <v>182</v>
      </c>
      <c r="C651" s="175" t="s">
        <v>183</v>
      </c>
      <c r="D651" s="175">
        <v>-1.6</v>
      </c>
      <c r="E651" s="178">
        <v>1.873E-2</v>
      </c>
      <c r="F651" s="52">
        <v>0.89216609000000002</v>
      </c>
      <c r="G651" s="88">
        <v>607.6</v>
      </c>
      <c r="H651" s="35" t="s">
        <v>205</v>
      </c>
      <c r="I651" s="79" t="s">
        <v>25</v>
      </c>
      <c r="J651" s="24">
        <v>32</v>
      </c>
      <c r="K651" s="80">
        <v>1961</v>
      </c>
      <c r="L651" s="84">
        <v>37.948</v>
      </c>
      <c r="M651" s="84">
        <v>2.8559999999999999</v>
      </c>
      <c r="N651" s="84"/>
      <c r="O651" s="84">
        <v>1.22</v>
      </c>
      <c r="P651" s="84"/>
      <c r="Q651" s="84">
        <v>35.091999999999999</v>
      </c>
      <c r="R651" s="84">
        <v>1412.83</v>
      </c>
      <c r="S651" s="84">
        <v>35.091999999999999</v>
      </c>
      <c r="T651" s="84">
        <v>1412.83</v>
      </c>
      <c r="U651" s="56">
        <v>2.483809092389035E-2</v>
      </c>
      <c r="V651" s="15">
        <v>47.633000000000003</v>
      </c>
      <c r="W651" s="28">
        <v>1.183112784977669</v>
      </c>
      <c r="X651" s="28">
        <v>1490.285455433421</v>
      </c>
      <c r="Y651" s="99">
        <v>70.986767098660138</v>
      </c>
    </row>
    <row r="652" spans="1:25" x14ac:dyDescent="0.2">
      <c r="A652" s="352"/>
      <c r="B652" s="257" t="s">
        <v>272</v>
      </c>
      <c r="C652" s="175" t="s">
        <v>273</v>
      </c>
      <c r="D652" s="24">
        <v>-1.9</v>
      </c>
      <c r="E652" s="178">
        <v>2.0060000000000001E-2</v>
      </c>
      <c r="F652" s="52">
        <v>0.87</v>
      </c>
      <c r="G652" s="88">
        <v>656.7</v>
      </c>
      <c r="H652" s="35" t="s">
        <v>304</v>
      </c>
      <c r="I652" s="79" t="s">
        <v>286</v>
      </c>
      <c r="J652" s="24">
        <v>37</v>
      </c>
      <c r="K652" s="80" t="s">
        <v>95</v>
      </c>
      <c r="L652" s="84">
        <f>SUM(M652:Q652)</f>
        <v>67.899900000000002</v>
      </c>
      <c r="M652" s="84">
        <v>3.3645</v>
      </c>
      <c r="N652" s="84">
        <v>7.7089999999999996</v>
      </c>
      <c r="O652" s="84">
        <v>0.61339999999999995</v>
      </c>
      <c r="P652" s="84">
        <v>0</v>
      </c>
      <c r="Q652" s="84">
        <v>56.213000000000001</v>
      </c>
      <c r="R652" s="84">
        <v>2259.1</v>
      </c>
      <c r="S652" s="84">
        <f>Q652</f>
        <v>56.213000000000001</v>
      </c>
      <c r="T652" s="84">
        <f>R652</f>
        <v>2259.1</v>
      </c>
      <c r="U652" s="56">
        <f>S652/T652</f>
        <v>2.4882917976185207E-2</v>
      </c>
      <c r="V652" s="15">
        <v>43.35</v>
      </c>
      <c r="W652" s="28">
        <f>U652*V652</f>
        <v>1.0786744942676287</v>
      </c>
      <c r="X652" s="28">
        <f>U652*60*1000</f>
        <v>1492.9750785711124</v>
      </c>
      <c r="Y652" s="99">
        <f>X652*V652/1000</f>
        <v>64.720469656057716</v>
      </c>
    </row>
    <row r="653" spans="1:25" x14ac:dyDescent="0.2">
      <c r="A653" s="352"/>
      <c r="B653" s="257" t="s">
        <v>609</v>
      </c>
      <c r="C653" s="175" t="s">
        <v>610</v>
      </c>
      <c r="D653" s="24">
        <v>-1.6</v>
      </c>
      <c r="E653" s="178">
        <v>1.7600000000000001E-2</v>
      </c>
      <c r="F653" s="52">
        <v>1.3569599999999999</v>
      </c>
      <c r="G653" s="88">
        <v>607.6</v>
      </c>
      <c r="H653" s="35" t="s">
        <v>638</v>
      </c>
      <c r="I653" s="79" t="s">
        <v>25</v>
      </c>
      <c r="J653" s="24">
        <v>43</v>
      </c>
      <c r="K653" s="80" t="s">
        <v>95</v>
      </c>
      <c r="L653" s="84">
        <v>48.959999999999994</v>
      </c>
      <c r="M653" s="84">
        <v>1.9530000000000001</v>
      </c>
      <c r="N653" s="84">
        <v>4.3319999999999999</v>
      </c>
      <c r="O653" s="84">
        <v>0</v>
      </c>
      <c r="P653" s="84">
        <v>0</v>
      </c>
      <c r="Q653" s="84">
        <v>42.674999999999997</v>
      </c>
      <c r="R653" s="84">
        <v>1713.13</v>
      </c>
      <c r="S653" s="84">
        <v>42.674999999999997</v>
      </c>
      <c r="T653" s="84">
        <v>1713.13</v>
      </c>
      <c r="U653" s="56">
        <v>2.4910543858317813E-2</v>
      </c>
      <c r="V653" s="15">
        <v>77.099999999999994</v>
      </c>
      <c r="W653" s="28">
        <v>1.9206029314763033</v>
      </c>
      <c r="X653" s="28">
        <v>1494.6326314990688</v>
      </c>
      <c r="Y653" s="99">
        <v>115.23617588857819</v>
      </c>
    </row>
    <row r="654" spans="1:25" x14ac:dyDescent="0.2">
      <c r="A654" s="352"/>
      <c r="B654" s="257" t="s">
        <v>224</v>
      </c>
      <c r="C654" s="184" t="s">
        <v>257</v>
      </c>
      <c r="D654" s="84">
        <v>-1.5</v>
      </c>
      <c r="E654" s="178">
        <v>1.9E-2</v>
      </c>
      <c r="F654" s="52">
        <f>E654*V654</f>
        <v>1.0887</v>
      </c>
      <c r="G654" s="88">
        <v>604.5</v>
      </c>
      <c r="H654" s="25" t="s">
        <v>258</v>
      </c>
      <c r="I654" s="26"/>
      <c r="J654" s="46">
        <v>21</v>
      </c>
      <c r="K654" s="29" t="s">
        <v>95</v>
      </c>
      <c r="L654" s="86">
        <v>32.58</v>
      </c>
      <c r="M654" s="86">
        <v>1.37</v>
      </c>
      <c r="N654" s="86">
        <v>3.56</v>
      </c>
      <c r="O654" s="86">
        <v>0.47</v>
      </c>
      <c r="P654" s="86">
        <v>4.88</v>
      </c>
      <c r="Q654" s="86">
        <v>22.2958</v>
      </c>
      <c r="R654" s="87">
        <v>1088.6600000000001</v>
      </c>
      <c r="S654" s="86">
        <v>27.18</v>
      </c>
      <c r="T654" s="87">
        <v>1088.6600000000001</v>
      </c>
      <c r="U654" s="58">
        <f>S654/T654</f>
        <v>2.4966472544228683E-2</v>
      </c>
      <c r="V654" s="52">
        <v>57.3</v>
      </c>
      <c r="W654" s="28">
        <f>U654*V654</f>
        <v>1.4305788767843035</v>
      </c>
      <c r="X654" s="62">
        <f>U654*60*1000</f>
        <v>1497.988352653721</v>
      </c>
      <c r="Y654" s="268">
        <f>X654*V654/1000</f>
        <v>85.8347326070582</v>
      </c>
    </row>
    <row r="655" spans="1:25" x14ac:dyDescent="0.2">
      <c r="A655" s="352"/>
      <c r="B655" s="257" t="s">
        <v>722</v>
      </c>
      <c r="C655" s="175" t="s">
        <v>723</v>
      </c>
      <c r="D655" s="24">
        <v>-1.1000000000000001</v>
      </c>
      <c r="E655" s="178">
        <v>1.8237E-2</v>
      </c>
      <c r="F655" s="52">
        <v>1.2</v>
      </c>
      <c r="G655" s="88">
        <v>592.1</v>
      </c>
      <c r="H655" s="35" t="s">
        <v>744</v>
      </c>
      <c r="I655" s="79" t="s">
        <v>25</v>
      </c>
      <c r="J655" s="24">
        <v>5</v>
      </c>
      <c r="K655" s="80">
        <v>1948</v>
      </c>
      <c r="L655" s="84">
        <v>8.02</v>
      </c>
      <c r="M655" s="84">
        <v>0.79100000000000004</v>
      </c>
      <c r="N655" s="84">
        <v>1.153</v>
      </c>
      <c r="O655" s="84">
        <v>-0.38300000000000001</v>
      </c>
      <c r="P655" s="84">
        <v>1.163</v>
      </c>
      <c r="Q655" s="84">
        <v>5.2960000000000003</v>
      </c>
      <c r="R655" s="84">
        <v>302.7</v>
      </c>
      <c r="S655" s="84">
        <v>4.2279999999999998</v>
      </c>
      <c r="T655" s="84">
        <v>169</v>
      </c>
      <c r="U655" s="56">
        <v>2.5017751479289939E-2</v>
      </c>
      <c r="V655" s="15">
        <v>65.509</v>
      </c>
      <c r="W655" s="28">
        <v>1.6388878816568047</v>
      </c>
      <c r="X655" s="28">
        <v>1501.0650887573963</v>
      </c>
      <c r="Y655" s="99">
        <v>98.333272899408271</v>
      </c>
    </row>
    <row r="656" spans="1:25" x14ac:dyDescent="0.2">
      <c r="A656" s="352"/>
      <c r="B656" s="257" t="s">
        <v>272</v>
      </c>
      <c r="C656" s="175" t="s">
        <v>273</v>
      </c>
      <c r="D656" s="24">
        <v>-1.9</v>
      </c>
      <c r="E656" s="178">
        <v>2.0060000000000001E-2</v>
      </c>
      <c r="F656" s="52">
        <v>0.87</v>
      </c>
      <c r="G656" s="88">
        <v>656.7</v>
      </c>
      <c r="H656" s="35" t="s">
        <v>305</v>
      </c>
      <c r="I656" s="79" t="s">
        <v>286</v>
      </c>
      <c r="J656" s="24">
        <v>40</v>
      </c>
      <c r="K656" s="80" t="s">
        <v>95</v>
      </c>
      <c r="L656" s="84">
        <f>SUM(M656:Q656)</f>
        <v>67.400000000000006</v>
      </c>
      <c r="M656" s="84">
        <v>5.2272999999999996</v>
      </c>
      <c r="N656" s="84">
        <v>8.5935000000000006</v>
      </c>
      <c r="O656" s="84">
        <v>-0.17829999999999999</v>
      </c>
      <c r="P656" s="84">
        <v>0</v>
      </c>
      <c r="Q656" s="84">
        <v>53.7575</v>
      </c>
      <c r="R656" s="84">
        <v>2145.11</v>
      </c>
      <c r="S656" s="84">
        <f>Q656</f>
        <v>53.7575</v>
      </c>
      <c r="T656" s="84">
        <f>R656</f>
        <v>2145.11</v>
      </c>
      <c r="U656" s="56">
        <f>S656/T656</f>
        <v>2.50604864086224E-2</v>
      </c>
      <c r="V656" s="15">
        <v>43.35</v>
      </c>
      <c r="W656" s="28">
        <f>U656*V656</f>
        <v>1.0863720858137811</v>
      </c>
      <c r="X656" s="28">
        <f>U656*60*1000</f>
        <v>1503.6291845173439</v>
      </c>
      <c r="Y656" s="99">
        <f>X656*V656/1000</f>
        <v>65.182325148826862</v>
      </c>
    </row>
    <row r="657" spans="1:25" x14ac:dyDescent="0.2">
      <c r="A657" s="352"/>
      <c r="B657" s="257" t="s">
        <v>722</v>
      </c>
      <c r="C657" s="175" t="s">
        <v>723</v>
      </c>
      <c r="D657" s="24">
        <v>-1.1000000000000001</v>
      </c>
      <c r="E657" s="178">
        <v>1.8237E-2</v>
      </c>
      <c r="F657" s="52">
        <v>1.2</v>
      </c>
      <c r="G657" s="88">
        <v>592.1</v>
      </c>
      <c r="H657" s="35" t="s">
        <v>745</v>
      </c>
      <c r="I657" s="79" t="s">
        <v>25</v>
      </c>
      <c r="J657" s="24">
        <v>12</v>
      </c>
      <c r="K657" s="80">
        <v>1965</v>
      </c>
      <c r="L657" s="84">
        <v>14.273999999999999</v>
      </c>
      <c r="M657" s="84">
        <v>1.1379999999999999</v>
      </c>
      <c r="N657" s="84">
        <v>0.113</v>
      </c>
      <c r="O657" s="84">
        <v>-0.27100000000000002</v>
      </c>
      <c r="P657" s="84">
        <v>2.3929999999999998</v>
      </c>
      <c r="Q657" s="84">
        <v>10.901</v>
      </c>
      <c r="R657" s="84">
        <v>529.58000000000004</v>
      </c>
      <c r="S657" s="84">
        <v>12.048999999999999</v>
      </c>
      <c r="T657" s="84">
        <v>479.98</v>
      </c>
      <c r="U657" s="56">
        <v>2.5103129297054043E-2</v>
      </c>
      <c r="V657" s="15">
        <v>65.509</v>
      </c>
      <c r="W657" s="28">
        <v>1.6444808971207132</v>
      </c>
      <c r="X657" s="28">
        <v>1506.1877578232425</v>
      </c>
      <c r="Y657" s="99">
        <v>98.668853827242799</v>
      </c>
    </row>
    <row r="658" spans="1:25" x14ac:dyDescent="0.2">
      <c r="A658" s="352"/>
      <c r="B658" s="257" t="s">
        <v>695</v>
      </c>
      <c r="C658" s="175" t="s">
        <v>696</v>
      </c>
      <c r="D658" s="175">
        <v>-1.9</v>
      </c>
      <c r="E658" s="176">
        <v>2.1177000000000001E-2</v>
      </c>
      <c r="F658" s="177">
        <v>1.15647597</v>
      </c>
      <c r="G658" s="185">
        <v>616.9</v>
      </c>
      <c r="H658" s="40" t="s">
        <v>714</v>
      </c>
      <c r="I658" s="79" t="s">
        <v>25</v>
      </c>
      <c r="J658" s="47">
        <v>45</v>
      </c>
      <c r="K658" s="17">
        <v>1981</v>
      </c>
      <c r="L658" s="84">
        <v>68</v>
      </c>
      <c r="M658" s="84">
        <v>2.2999999999999998</v>
      </c>
      <c r="N658" s="84">
        <v>8</v>
      </c>
      <c r="O658" s="84">
        <v>1</v>
      </c>
      <c r="P658" s="84"/>
      <c r="Q658" s="84">
        <v>56.6</v>
      </c>
      <c r="R658" s="90">
        <v>2250.5500000000002</v>
      </c>
      <c r="S658" s="84">
        <v>56.6</v>
      </c>
      <c r="T658" s="90">
        <v>2250.5500000000002</v>
      </c>
      <c r="U658" s="56">
        <f>S658/T658</f>
        <v>2.5149407922507829E-2</v>
      </c>
      <c r="V658" s="15">
        <v>54.61</v>
      </c>
      <c r="W658" s="28">
        <f>U658*V658</f>
        <v>1.3734091666481525</v>
      </c>
      <c r="X658" s="28">
        <f>U658*60*1000</f>
        <v>1508.9644753504699</v>
      </c>
      <c r="Y658" s="99">
        <f>X658*V658/1000</f>
        <v>82.404549998889166</v>
      </c>
    </row>
    <row r="659" spans="1:25" x14ac:dyDescent="0.2">
      <c r="A659" s="352"/>
      <c r="B659" s="257" t="s">
        <v>652</v>
      </c>
      <c r="C659" s="175" t="s">
        <v>653</v>
      </c>
      <c r="D659" s="24">
        <v>-1.7</v>
      </c>
      <c r="E659" s="178">
        <v>1.949E-2</v>
      </c>
      <c r="F659" s="52">
        <v>1.23</v>
      </c>
      <c r="G659" s="88">
        <v>610.70000000000005</v>
      </c>
      <c r="H659" s="180" t="s">
        <v>681</v>
      </c>
      <c r="I659" s="175" t="s">
        <v>25</v>
      </c>
      <c r="J659" s="181">
        <v>60</v>
      </c>
      <c r="K659" s="175">
        <v>1985</v>
      </c>
      <c r="L659" s="84">
        <v>116.03</v>
      </c>
      <c r="M659" s="84">
        <v>5.1176500000000003</v>
      </c>
      <c r="N659" s="84">
        <v>9.9898579999999999</v>
      </c>
      <c r="O659" s="84">
        <v>0.54334700000000002</v>
      </c>
      <c r="P659" s="84">
        <v>18.068238000000001</v>
      </c>
      <c r="Q659" s="84">
        <v>82.310880999999995</v>
      </c>
      <c r="R659" s="183">
        <v>3912.05</v>
      </c>
      <c r="S659" s="84">
        <v>100.379119</v>
      </c>
      <c r="T659" s="183">
        <v>3985.82</v>
      </c>
      <c r="U659" s="56">
        <v>2.5184057232890598E-2</v>
      </c>
      <c r="V659" s="15">
        <v>63.110999999999997</v>
      </c>
      <c r="W659" s="28">
        <v>1.5893910360249586</v>
      </c>
      <c r="X659" s="28">
        <v>1511.0434339734361</v>
      </c>
      <c r="Y659" s="99">
        <v>95.363462161497523</v>
      </c>
    </row>
    <row r="660" spans="1:25" x14ac:dyDescent="0.2">
      <c r="A660" s="352"/>
      <c r="B660" s="257" t="s">
        <v>652</v>
      </c>
      <c r="C660" s="175" t="s">
        <v>653</v>
      </c>
      <c r="D660" s="24">
        <v>-1.7</v>
      </c>
      <c r="E660" s="178">
        <v>1.949E-2</v>
      </c>
      <c r="F660" s="52">
        <v>1.23</v>
      </c>
      <c r="G660" s="88">
        <v>610.70000000000005</v>
      </c>
      <c r="H660" s="180" t="s">
        <v>683</v>
      </c>
      <c r="I660" s="175" t="s">
        <v>25</v>
      </c>
      <c r="J660" s="181">
        <v>15</v>
      </c>
      <c r="K660" s="175">
        <v>1992</v>
      </c>
      <c r="L660" s="84">
        <v>26.28</v>
      </c>
      <c r="M660" s="84">
        <v>1.8854500000000001</v>
      </c>
      <c r="N660" s="84">
        <v>2.3771659999999999</v>
      </c>
      <c r="O660" s="84">
        <v>0.25654900000000003</v>
      </c>
      <c r="P660" s="84">
        <v>0</v>
      </c>
      <c r="Q660" s="84">
        <v>21.760835</v>
      </c>
      <c r="R660" s="183">
        <v>861.65</v>
      </c>
      <c r="S660" s="84">
        <v>21.760835</v>
      </c>
      <c r="T660" s="183">
        <v>861.65</v>
      </c>
      <c r="U660" s="56">
        <v>2.5254842453432368E-2</v>
      </c>
      <c r="V660" s="15">
        <v>63.110999999999997</v>
      </c>
      <c r="W660" s="28">
        <v>1.59385836207857</v>
      </c>
      <c r="X660" s="28">
        <v>1515.2905472059422</v>
      </c>
      <c r="Y660" s="99">
        <v>95.631501724714212</v>
      </c>
    </row>
    <row r="661" spans="1:25" x14ac:dyDescent="0.2">
      <c r="A661" s="352"/>
      <c r="B661" s="257" t="s">
        <v>463</v>
      </c>
      <c r="C661" s="175" t="s">
        <v>464</v>
      </c>
      <c r="D661" s="24">
        <v>-1.2</v>
      </c>
      <c r="E661" s="178">
        <v>2.0965000000000001E-2</v>
      </c>
      <c r="F661" s="52">
        <f>E661*V661</f>
        <v>1.1090485000000001</v>
      </c>
      <c r="G661" s="88">
        <v>595.20000000000005</v>
      </c>
      <c r="H661" s="35" t="s">
        <v>494</v>
      </c>
      <c r="I661" s="79" t="s">
        <v>478</v>
      </c>
      <c r="J661" s="24">
        <v>36</v>
      </c>
      <c r="K661" s="80">
        <v>1984</v>
      </c>
      <c r="L661" s="84">
        <v>67.537999999999997</v>
      </c>
      <c r="M661" s="84">
        <v>3.129</v>
      </c>
      <c r="N661" s="84">
        <v>9.4</v>
      </c>
      <c r="O661" s="84">
        <v>1.0349999999999999</v>
      </c>
      <c r="P661" s="84"/>
      <c r="Q661" s="84">
        <v>53.973999999999997</v>
      </c>
      <c r="R661" s="84">
        <v>2136.38</v>
      </c>
      <c r="S661" s="84">
        <v>53.973999999999997</v>
      </c>
      <c r="T661" s="84">
        <v>2136.38</v>
      </c>
      <c r="U661" s="56">
        <f>S661/T661</f>
        <v>2.5264232018648365E-2</v>
      </c>
      <c r="V661" s="15">
        <v>52.9</v>
      </c>
      <c r="W661" s="28">
        <f>U661*V661</f>
        <v>1.3364778737864984</v>
      </c>
      <c r="X661" s="28">
        <f>U661*60*1000</f>
        <v>1515.853921118902</v>
      </c>
      <c r="Y661" s="99">
        <f>X661*V661/1000</f>
        <v>80.188672427189914</v>
      </c>
    </row>
    <row r="662" spans="1:25" x14ac:dyDescent="0.2">
      <c r="A662" s="352"/>
      <c r="B662" s="257" t="s">
        <v>182</v>
      </c>
      <c r="C662" s="175" t="s">
        <v>183</v>
      </c>
      <c r="D662" s="24">
        <v>-1.6</v>
      </c>
      <c r="E662" s="178">
        <v>1.873E-2</v>
      </c>
      <c r="F662" s="52">
        <v>0.89216609000000002</v>
      </c>
      <c r="G662" s="88">
        <v>607.6</v>
      </c>
      <c r="H662" s="35" t="s">
        <v>206</v>
      </c>
      <c r="I662" s="79" t="s">
        <v>25</v>
      </c>
      <c r="J662" s="24">
        <v>60</v>
      </c>
      <c r="K662" s="80">
        <v>1963</v>
      </c>
      <c r="L662" s="84">
        <v>65.771000000000001</v>
      </c>
      <c r="M662" s="84">
        <v>5.6609999999999996</v>
      </c>
      <c r="N662" s="84"/>
      <c r="O662" s="84">
        <v>0.223</v>
      </c>
      <c r="P662" s="84"/>
      <c r="Q662" s="84">
        <v>60.11</v>
      </c>
      <c r="R662" s="84">
        <v>2365.04</v>
      </c>
      <c r="S662" s="84">
        <v>60.11</v>
      </c>
      <c r="T662" s="84">
        <v>2365.04</v>
      </c>
      <c r="U662" s="56">
        <v>2.541606061631093E-2</v>
      </c>
      <c r="V662" s="15">
        <v>47.633000000000003</v>
      </c>
      <c r="W662" s="28">
        <v>1.2106432153367386</v>
      </c>
      <c r="X662" s="28">
        <v>1524.9636369786558</v>
      </c>
      <c r="Y662" s="99">
        <v>72.638592920204317</v>
      </c>
    </row>
    <row r="663" spans="1:25" x14ac:dyDescent="0.2">
      <c r="A663" s="352"/>
      <c r="B663" s="257" t="s">
        <v>38</v>
      </c>
      <c r="C663" s="175" t="s">
        <v>39</v>
      </c>
      <c r="D663" s="24">
        <v>-0.1</v>
      </c>
      <c r="E663" s="178">
        <v>1.77E-2</v>
      </c>
      <c r="F663" s="52">
        <f>E663*V663</f>
        <v>1.01244</v>
      </c>
      <c r="G663" s="88">
        <v>561.1</v>
      </c>
      <c r="H663" s="35" t="s">
        <v>76</v>
      </c>
      <c r="I663" s="79"/>
      <c r="J663" s="24">
        <v>21</v>
      </c>
      <c r="K663" s="80">
        <v>1980</v>
      </c>
      <c r="L663" s="84">
        <v>33.9</v>
      </c>
      <c r="M663" s="84">
        <v>0</v>
      </c>
      <c r="N663" s="84">
        <v>0</v>
      </c>
      <c r="O663" s="84">
        <v>0</v>
      </c>
      <c r="P663" s="84">
        <v>0</v>
      </c>
      <c r="Q663" s="84">
        <v>33.9</v>
      </c>
      <c r="R663" s="84">
        <v>1328.18</v>
      </c>
      <c r="S663" s="84">
        <v>25.202300000000001</v>
      </c>
      <c r="T663" s="84">
        <v>987.41</v>
      </c>
      <c r="U663" s="56">
        <f>S663/T663</f>
        <v>2.5523642661103293E-2</v>
      </c>
      <c r="V663" s="15">
        <v>57.2</v>
      </c>
      <c r="W663" s="28">
        <f>U663*V663</f>
        <v>1.4599523602151083</v>
      </c>
      <c r="X663" s="28">
        <f>U663*60*1000</f>
        <v>1531.4185596661976</v>
      </c>
      <c r="Y663" s="99">
        <f>X663*V663/1000</f>
        <v>87.597141612906498</v>
      </c>
    </row>
    <row r="664" spans="1:25" x14ac:dyDescent="0.2">
      <c r="A664" s="352"/>
      <c r="B664" s="257" t="s">
        <v>424</v>
      </c>
      <c r="C664" s="175" t="s">
        <v>425</v>
      </c>
      <c r="D664" s="175">
        <v>-2.1</v>
      </c>
      <c r="E664" s="176">
        <v>1.6272999999999999E-2</v>
      </c>
      <c r="F664" s="177">
        <f>E664*V664</f>
        <v>1.5396210759999998</v>
      </c>
      <c r="G664" s="185">
        <v>623.1</v>
      </c>
      <c r="H664" s="38" t="s">
        <v>448</v>
      </c>
      <c r="I664" s="79" t="s">
        <v>25</v>
      </c>
      <c r="J664" s="24">
        <v>7</v>
      </c>
      <c r="K664" s="80">
        <v>1989</v>
      </c>
      <c r="L664" s="84">
        <v>11.6</v>
      </c>
      <c r="M664" s="84"/>
      <c r="N664" s="84"/>
      <c r="O664" s="84"/>
      <c r="P664" s="84"/>
      <c r="Q664" s="84">
        <v>11.8</v>
      </c>
      <c r="R664" s="84">
        <v>461.34</v>
      </c>
      <c r="S664" s="84">
        <v>11.8</v>
      </c>
      <c r="T664" s="84">
        <v>461.34</v>
      </c>
      <c r="U664" s="56">
        <f>S664/T664</f>
        <v>2.5577665062643605E-2</v>
      </c>
      <c r="V664" s="15">
        <v>94.611999999999995</v>
      </c>
      <c r="W664" s="28">
        <f>U664*V664</f>
        <v>2.4199540469068368</v>
      </c>
      <c r="X664" s="28">
        <f>U664*60*1000</f>
        <v>1534.6599037586163</v>
      </c>
      <c r="Y664" s="99">
        <f>X664*V664/1000</f>
        <v>145.19724281441017</v>
      </c>
    </row>
    <row r="665" spans="1:25" x14ac:dyDescent="0.2">
      <c r="A665" s="352"/>
      <c r="B665" s="257" t="s">
        <v>182</v>
      </c>
      <c r="C665" s="175" t="s">
        <v>183</v>
      </c>
      <c r="D665" s="175">
        <v>-1.6</v>
      </c>
      <c r="E665" s="178">
        <v>1.873E-2</v>
      </c>
      <c r="F665" s="52">
        <v>0.89216609000000002</v>
      </c>
      <c r="G665" s="88">
        <v>607.6</v>
      </c>
      <c r="H665" s="35" t="s">
        <v>207</v>
      </c>
      <c r="I665" s="79" t="s">
        <v>25</v>
      </c>
      <c r="J665" s="24">
        <v>73</v>
      </c>
      <c r="K665" s="80">
        <v>1962</v>
      </c>
      <c r="L665" s="84">
        <v>85.716999999999999</v>
      </c>
      <c r="M665" s="84">
        <v>7.14</v>
      </c>
      <c r="N665" s="84"/>
      <c r="O665" s="84">
        <v>8.1000000000000003E-2</v>
      </c>
      <c r="P665" s="84"/>
      <c r="Q665" s="84">
        <v>78.576999999999998</v>
      </c>
      <c r="R665" s="84">
        <v>3011.65</v>
      </c>
      <c r="S665" s="84">
        <v>78.576999999999998</v>
      </c>
      <c r="T665" s="84">
        <v>3011.65</v>
      </c>
      <c r="U665" s="56">
        <v>2.6091013231949262E-2</v>
      </c>
      <c r="V665" s="15">
        <v>47.633000000000003</v>
      </c>
      <c r="W665" s="28">
        <v>1.2427932332774392</v>
      </c>
      <c r="X665" s="28">
        <v>1565.4607939169555</v>
      </c>
      <c r="Y665" s="99">
        <v>74.567593996646352</v>
      </c>
    </row>
    <row r="666" spans="1:25" x14ac:dyDescent="0.2">
      <c r="A666" s="352"/>
      <c r="B666" s="257" t="s">
        <v>722</v>
      </c>
      <c r="C666" s="175" t="s">
        <v>723</v>
      </c>
      <c r="D666" s="24">
        <v>-1.1000000000000001</v>
      </c>
      <c r="E666" s="178">
        <v>1.8237E-2</v>
      </c>
      <c r="F666" s="52">
        <v>1.2</v>
      </c>
      <c r="G666" s="88">
        <v>592.1</v>
      </c>
      <c r="H666" s="35" t="s">
        <v>743</v>
      </c>
      <c r="I666" s="79" t="s">
        <v>25</v>
      </c>
      <c r="J666" s="24">
        <v>8</v>
      </c>
      <c r="K666" s="80">
        <v>1936</v>
      </c>
      <c r="L666" s="84">
        <v>6.3029999999999999</v>
      </c>
      <c r="M666" s="84">
        <v>0.33600000000000002</v>
      </c>
      <c r="N666" s="84">
        <v>0.745</v>
      </c>
      <c r="O666" s="84">
        <v>-8.1000000000000003E-2</v>
      </c>
      <c r="P666" s="84">
        <v>0.95499999999999996</v>
      </c>
      <c r="Q666" s="84">
        <v>4.3479999999999999</v>
      </c>
      <c r="R666" s="84">
        <v>203.07</v>
      </c>
      <c r="S666" s="84">
        <v>4.6189999999999998</v>
      </c>
      <c r="T666" s="84">
        <v>176.89</v>
      </c>
      <c r="U666" s="56">
        <v>2.6112273164113291E-2</v>
      </c>
      <c r="V666" s="15">
        <v>65.509</v>
      </c>
      <c r="W666" s="28">
        <v>1.7105889027078975</v>
      </c>
      <c r="X666" s="28">
        <v>1566.7363898467975</v>
      </c>
      <c r="Y666" s="99">
        <v>102.63533416247385</v>
      </c>
    </row>
    <row r="667" spans="1:25" x14ac:dyDescent="0.2">
      <c r="A667" s="352"/>
      <c r="B667" s="257" t="s">
        <v>609</v>
      </c>
      <c r="C667" s="175" t="s">
        <v>610</v>
      </c>
      <c r="D667" s="24">
        <v>-1.6</v>
      </c>
      <c r="E667" s="178">
        <v>1.7600000000000001E-2</v>
      </c>
      <c r="F667" s="52">
        <v>1.3569599999999999</v>
      </c>
      <c r="G667" s="88">
        <v>607.6</v>
      </c>
      <c r="H667" s="35" t="s">
        <v>639</v>
      </c>
      <c r="I667" s="79" t="s">
        <v>25</v>
      </c>
      <c r="J667" s="24">
        <v>31</v>
      </c>
      <c r="K667" s="80" t="s">
        <v>95</v>
      </c>
      <c r="L667" s="84">
        <v>36.576749999999997</v>
      </c>
      <c r="M667" s="84">
        <v>2.4860000000000002</v>
      </c>
      <c r="N667" s="84">
        <v>4.9349999999999996</v>
      </c>
      <c r="O667" s="84">
        <v>-0.49725000000000003</v>
      </c>
      <c r="P667" s="84">
        <v>0</v>
      </c>
      <c r="Q667" s="84">
        <v>29.652999999999999</v>
      </c>
      <c r="R667" s="84">
        <v>1135.42</v>
      </c>
      <c r="S667" s="84">
        <v>29.652999999999999</v>
      </c>
      <c r="T667" s="84">
        <v>1135.42</v>
      </c>
      <c r="U667" s="56">
        <v>2.6116326997939084E-2</v>
      </c>
      <c r="V667" s="15">
        <v>77.099999999999994</v>
      </c>
      <c r="W667" s="28">
        <v>2.0135688115411035</v>
      </c>
      <c r="X667" s="28">
        <v>1566.9796198763449</v>
      </c>
      <c r="Y667" s="99">
        <v>120.81412869246618</v>
      </c>
    </row>
    <row r="668" spans="1:25" x14ac:dyDescent="0.2">
      <c r="A668" s="352"/>
      <c r="B668" s="257" t="s">
        <v>463</v>
      </c>
      <c r="C668" s="175" t="s">
        <v>464</v>
      </c>
      <c r="D668" s="24">
        <v>-1.2</v>
      </c>
      <c r="E668" s="178">
        <v>2.0965000000000001E-2</v>
      </c>
      <c r="F668" s="52">
        <f>E668*V668</f>
        <v>1.1090485000000001</v>
      </c>
      <c r="G668" s="88">
        <v>595.20000000000005</v>
      </c>
      <c r="H668" s="35" t="s">
        <v>496</v>
      </c>
      <c r="I668" s="79" t="s">
        <v>478</v>
      </c>
      <c r="J668" s="24">
        <v>20</v>
      </c>
      <c r="K668" s="80">
        <v>1984</v>
      </c>
      <c r="L668" s="84">
        <v>34.761000000000003</v>
      </c>
      <c r="M668" s="84">
        <v>2.9060000000000001</v>
      </c>
      <c r="N668" s="84">
        <v>4.7149999999999999</v>
      </c>
      <c r="O668" s="84">
        <v>-0.70699999999999996</v>
      </c>
      <c r="P668" s="84"/>
      <c r="Q668" s="84">
        <v>27.847000000000001</v>
      </c>
      <c r="R668" s="84">
        <v>1066.1500000000001</v>
      </c>
      <c r="S668" s="84">
        <v>27.847000000000001</v>
      </c>
      <c r="T668" s="84">
        <v>1066.1500000000001</v>
      </c>
      <c r="U668" s="56">
        <f>S668/T668</f>
        <v>2.6119213994278478E-2</v>
      </c>
      <c r="V668" s="15">
        <v>52.9</v>
      </c>
      <c r="W668" s="28">
        <f>U668*V668</f>
        <v>1.3817064202973315</v>
      </c>
      <c r="X668" s="28">
        <f>U668*60*1000</f>
        <v>1567.1528396567087</v>
      </c>
      <c r="Y668" s="99">
        <f>X668*V668/1000</f>
        <v>82.902385217839878</v>
      </c>
    </row>
    <row r="669" spans="1:25" x14ac:dyDescent="0.2">
      <c r="A669" s="352"/>
      <c r="B669" s="257" t="s">
        <v>722</v>
      </c>
      <c r="C669" s="175" t="s">
        <v>723</v>
      </c>
      <c r="D669" s="24">
        <v>-1.1000000000000001</v>
      </c>
      <c r="E669" s="178">
        <v>1.8237E-2</v>
      </c>
      <c r="F669" s="52">
        <v>1.2</v>
      </c>
      <c r="G669" s="88">
        <v>592.1</v>
      </c>
      <c r="H669" s="35" t="s">
        <v>742</v>
      </c>
      <c r="I669" s="79" t="s">
        <v>25</v>
      </c>
      <c r="J669" s="24">
        <v>9</v>
      </c>
      <c r="K669" s="80">
        <v>1967</v>
      </c>
      <c r="L669" s="84">
        <v>11.465999999999999</v>
      </c>
      <c r="M669" s="84">
        <v>0.78600000000000003</v>
      </c>
      <c r="N669" s="84">
        <v>0.11700000000000001</v>
      </c>
      <c r="O669" s="84">
        <v>-0.32700000000000001</v>
      </c>
      <c r="P669" s="84">
        <v>1.96</v>
      </c>
      <c r="Q669" s="84">
        <v>8.93</v>
      </c>
      <c r="R669" s="84">
        <v>416.33</v>
      </c>
      <c r="S669" s="84">
        <v>10.89</v>
      </c>
      <c r="T669" s="84">
        <v>416.33</v>
      </c>
      <c r="U669" s="56">
        <v>2.6157134965051763E-2</v>
      </c>
      <c r="V669" s="15">
        <v>65.509</v>
      </c>
      <c r="W669" s="28">
        <v>1.713527754425576</v>
      </c>
      <c r="X669" s="28">
        <v>1569.4280979031057</v>
      </c>
      <c r="Y669" s="99">
        <v>102.81166526553456</v>
      </c>
    </row>
    <row r="670" spans="1:25" x14ac:dyDescent="0.2">
      <c r="A670" s="352"/>
      <c r="B670" s="257" t="s">
        <v>386</v>
      </c>
      <c r="C670" s="175" t="s">
        <v>387</v>
      </c>
      <c r="D670" s="175">
        <v>-2.2999999999999998</v>
      </c>
      <c r="E670" s="176">
        <v>1.983E-2</v>
      </c>
      <c r="F670" s="177">
        <v>1</v>
      </c>
      <c r="G670" s="224">
        <v>550.79999999999995</v>
      </c>
      <c r="H670" s="32" t="s">
        <v>129</v>
      </c>
      <c r="I670" s="9"/>
      <c r="J670" s="42">
        <v>60</v>
      </c>
      <c r="K670" s="8">
        <v>1981</v>
      </c>
      <c r="L670" s="81">
        <v>106.777</v>
      </c>
      <c r="M670" s="81">
        <v>9.7101489999999995</v>
      </c>
      <c r="N670" s="81">
        <v>13.93605</v>
      </c>
      <c r="O670" s="81">
        <v>0.94884000000000002</v>
      </c>
      <c r="P670" s="81">
        <v>0</v>
      </c>
      <c r="Q670" s="81">
        <v>82.181939999999997</v>
      </c>
      <c r="R670" s="81">
        <v>3139.2</v>
      </c>
      <c r="S670" s="81">
        <v>82.181939999999997</v>
      </c>
      <c r="T670" s="81">
        <v>3139.2</v>
      </c>
      <c r="U670" s="53">
        <v>2.6179262232415904E-2</v>
      </c>
      <c r="V670" s="10">
        <v>50.5</v>
      </c>
      <c r="W670" s="10">
        <v>1.3220527427370032</v>
      </c>
      <c r="X670" s="10">
        <v>1570.7557339449543</v>
      </c>
      <c r="Y670" s="269">
        <v>79.323164564220193</v>
      </c>
    </row>
    <row r="671" spans="1:25" x14ac:dyDescent="0.2">
      <c r="A671" s="352"/>
      <c r="B671" s="257" t="s">
        <v>722</v>
      </c>
      <c r="C671" s="175" t="s">
        <v>723</v>
      </c>
      <c r="D671" s="24">
        <v>-1.1000000000000001</v>
      </c>
      <c r="E671" s="178">
        <v>1.8237E-2</v>
      </c>
      <c r="F671" s="52">
        <v>1.2</v>
      </c>
      <c r="G671" s="88">
        <v>592.1</v>
      </c>
      <c r="H671" s="35" t="s">
        <v>741</v>
      </c>
      <c r="I671" s="79" t="s">
        <v>25</v>
      </c>
      <c r="J671" s="24">
        <v>40</v>
      </c>
      <c r="K671" s="80">
        <v>1980</v>
      </c>
      <c r="L671" s="84">
        <v>61.091999999999999</v>
      </c>
      <c r="M671" s="84">
        <v>3.7250000000000001</v>
      </c>
      <c r="N671" s="84">
        <v>9.4049999999999994</v>
      </c>
      <c r="O671" s="84">
        <v>-0.35899999999999999</v>
      </c>
      <c r="P671" s="84">
        <v>8.6980000000000004</v>
      </c>
      <c r="Q671" s="84">
        <v>39.622999999999998</v>
      </c>
      <c r="R671" s="84">
        <v>1888.23</v>
      </c>
      <c r="S671" s="84">
        <v>48.067999999999998</v>
      </c>
      <c r="T671" s="84">
        <v>1833.49</v>
      </c>
      <c r="U671" s="56">
        <v>2.6216668757397095E-2</v>
      </c>
      <c r="V671" s="15">
        <v>65.509</v>
      </c>
      <c r="W671" s="28">
        <v>1.7174277536283262</v>
      </c>
      <c r="X671" s="28">
        <v>1573.0001254438257</v>
      </c>
      <c r="Y671" s="99">
        <v>103.04566521769958</v>
      </c>
    </row>
    <row r="672" spans="1:25" x14ac:dyDescent="0.2">
      <c r="A672" s="352"/>
      <c r="B672" s="257" t="s">
        <v>386</v>
      </c>
      <c r="C672" s="175" t="s">
        <v>387</v>
      </c>
      <c r="D672" s="175">
        <v>-2.2999999999999998</v>
      </c>
      <c r="E672" s="176">
        <v>1.983E-2</v>
      </c>
      <c r="F672" s="177">
        <v>1</v>
      </c>
      <c r="G672" s="224">
        <v>550.79999999999995</v>
      </c>
      <c r="H672" s="32" t="s">
        <v>130</v>
      </c>
      <c r="I672" s="9"/>
      <c r="J672" s="42">
        <v>47</v>
      </c>
      <c r="K672" s="8" t="s">
        <v>95</v>
      </c>
      <c r="L672" s="81">
        <v>57.037999999999997</v>
      </c>
      <c r="M672" s="81">
        <v>6.5235510000000003</v>
      </c>
      <c r="N672" s="81">
        <v>0</v>
      </c>
      <c r="O672" s="81">
        <v>1.0754509999999999</v>
      </c>
      <c r="P672" s="81">
        <v>0</v>
      </c>
      <c r="Q672" s="81">
        <v>49.438997000000001</v>
      </c>
      <c r="R672" s="81">
        <v>1879.63</v>
      </c>
      <c r="S672" s="81">
        <v>49.438997000000001</v>
      </c>
      <c r="T672" s="81">
        <v>1879.63</v>
      </c>
      <c r="U672" s="53">
        <v>2.6302515388666917E-2</v>
      </c>
      <c r="V672" s="10">
        <v>50.5</v>
      </c>
      <c r="W672" s="10">
        <v>1.3282770271276794</v>
      </c>
      <c r="X672" s="10">
        <v>1578.150923320015</v>
      </c>
      <c r="Y672" s="269">
        <v>79.696621627660761</v>
      </c>
    </row>
    <row r="673" spans="1:25" x14ac:dyDescent="0.2">
      <c r="A673" s="352"/>
      <c r="B673" s="257" t="s">
        <v>38</v>
      </c>
      <c r="C673" s="175" t="s">
        <v>39</v>
      </c>
      <c r="D673" s="24">
        <v>-0.1</v>
      </c>
      <c r="E673" s="178">
        <v>1.77E-2</v>
      </c>
      <c r="F673" s="52">
        <f>E673*V673</f>
        <v>1.01244</v>
      </c>
      <c r="G673" s="88">
        <v>561.1</v>
      </c>
      <c r="H673" s="35" t="s">
        <v>77</v>
      </c>
      <c r="I673" s="79"/>
      <c r="J673" s="24">
        <v>18</v>
      </c>
      <c r="K673" s="80">
        <v>1959</v>
      </c>
      <c r="L673" s="84">
        <v>28.879200000000001</v>
      </c>
      <c r="M673" s="84">
        <v>2.8875000000000002</v>
      </c>
      <c r="N673" s="84">
        <v>19</v>
      </c>
      <c r="O673" s="84">
        <v>-0.22189999999999999</v>
      </c>
      <c r="P673" s="84">
        <v>0</v>
      </c>
      <c r="Q673" s="84">
        <v>26.023599999999998</v>
      </c>
      <c r="R673" s="84">
        <v>988.26</v>
      </c>
      <c r="S673" s="84">
        <v>20.248100000000001</v>
      </c>
      <c r="T673" s="84">
        <v>768.93</v>
      </c>
      <c r="U673" s="56">
        <f>S673/T673</f>
        <v>2.6332826135018795E-2</v>
      </c>
      <c r="V673" s="15">
        <v>57.2</v>
      </c>
      <c r="W673" s="28">
        <f>U673*V673</f>
        <v>1.5062376549230752</v>
      </c>
      <c r="X673" s="28">
        <f>U673*60*1000</f>
        <v>1579.9695681011276</v>
      </c>
      <c r="Y673" s="99">
        <f>X673*V673/1000</f>
        <v>90.374259295384505</v>
      </c>
    </row>
    <row r="674" spans="1:25" x14ac:dyDescent="0.2">
      <c r="A674" s="352"/>
      <c r="B674" s="257" t="s">
        <v>565</v>
      </c>
      <c r="C674" s="175" t="s">
        <v>566</v>
      </c>
      <c r="D674" s="175">
        <v>1.4</v>
      </c>
      <c r="E674" s="176">
        <v>1.8079999999999999E-2</v>
      </c>
      <c r="F674" s="177">
        <v>1.3400896</v>
      </c>
      <c r="G674" s="185">
        <v>601.4</v>
      </c>
      <c r="H674" s="35" t="s">
        <v>588</v>
      </c>
      <c r="I674" s="79" t="s">
        <v>25</v>
      </c>
      <c r="J674" s="24">
        <v>6</v>
      </c>
      <c r="K674" s="80">
        <v>1959</v>
      </c>
      <c r="L674" s="84">
        <v>10.627000000000001</v>
      </c>
      <c r="M674" s="84">
        <v>0.51866999999999996</v>
      </c>
      <c r="N674" s="84">
        <v>1.6598679999999999</v>
      </c>
      <c r="O674" s="84">
        <v>0</v>
      </c>
      <c r="P674" s="84">
        <v>0</v>
      </c>
      <c r="Q674" s="84">
        <v>8.448462000000001</v>
      </c>
      <c r="R674" s="84">
        <v>317.83</v>
      </c>
      <c r="S674" s="84">
        <v>8.448462000000001</v>
      </c>
      <c r="T674" s="84">
        <v>317.83</v>
      </c>
      <c r="U674" s="56">
        <v>2.6581700909291135E-2</v>
      </c>
      <c r="V674" s="15">
        <v>74.12</v>
      </c>
      <c r="W674" s="28">
        <v>1.9702356713966591</v>
      </c>
      <c r="X674" s="28">
        <v>1594.9020545574681</v>
      </c>
      <c r="Y674" s="99">
        <v>118.21414028379954</v>
      </c>
    </row>
    <row r="675" spans="1:25" x14ac:dyDescent="0.2">
      <c r="A675" s="352"/>
      <c r="B675" s="257" t="s">
        <v>386</v>
      </c>
      <c r="C675" s="175" t="s">
        <v>387</v>
      </c>
      <c r="D675" s="175">
        <v>-2.2999999999999998</v>
      </c>
      <c r="E675" s="176">
        <v>1.983E-2</v>
      </c>
      <c r="F675" s="177">
        <v>1</v>
      </c>
      <c r="G675" s="224">
        <v>550.79999999999995</v>
      </c>
      <c r="H675" s="32" t="s">
        <v>131</v>
      </c>
      <c r="I675" s="9"/>
      <c r="J675" s="42">
        <v>32</v>
      </c>
      <c r="K675" s="8">
        <v>1960</v>
      </c>
      <c r="L675" s="81">
        <v>36.877000000000002</v>
      </c>
      <c r="M675" s="81">
        <v>3.6033200000000001</v>
      </c>
      <c r="N675" s="81">
        <v>1.156547</v>
      </c>
      <c r="O675" s="81">
        <v>-0.18632099999999999</v>
      </c>
      <c r="P675" s="81">
        <v>0</v>
      </c>
      <c r="Q675" s="81">
        <v>32.303454000000002</v>
      </c>
      <c r="R675" s="81">
        <v>1214.6199999999999</v>
      </c>
      <c r="S675" s="81">
        <v>32.303454000000002</v>
      </c>
      <c r="T675" s="81">
        <v>1214.6199999999999</v>
      </c>
      <c r="U675" s="53">
        <v>2.6595522879583743E-2</v>
      </c>
      <c r="V675" s="10">
        <v>50.5</v>
      </c>
      <c r="W675" s="10">
        <v>1.3430739054189791</v>
      </c>
      <c r="X675" s="10">
        <v>1595.7313727750247</v>
      </c>
      <c r="Y675" s="269">
        <v>80.584434325138744</v>
      </c>
    </row>
    <row r="676" spans="1:25" x14ac:dyDescent="0.2">
      <c r="A676" s="352"/>
      <c r="B676" s="257" t="s">
        <v>463</v>
      </c>
      <c r="C676" s="175" t="s">
        <v>464</v>
      </c>
      <c r="D676" s="24">
        <v>-1.2</v>
      </c>
      <c r="E676" s="178">
        <v>2.0965000000000001E-2</v>
      </c>
      <c r="F676" s="52">
        <f>E676*V676</f>
        <v>1.1090485000000001</v>
      </c>
      <c r="G676" s="88">
        <v>595.20000000000005</v>
      </c>
      <c r="H676" s="35" t="s">
        <v>497</v>
      </c>
      <c r="I676" s="79" t="s">
        <v>478</v>
      </c>
      <c r="J676" s="24">
        <v>20</v>
      </c>
      <c r="K676" s="80">
        <v>1983</v>
      </c>
      <c r="L676" s="84">
        <v>34.274000000000001</v>
      </c>
      <c r="M676" s="84">
        <v>1.8440000000000001</v>
      </c>
      <c r="N676" s="84">
        <v>4.5940000000000003</v>
      </c>
      <c r="O676" s="84">
        <v>3.9E-2</v>
      </c>
      <c r="P676" s="84"/>
      <c r="Q676" s="84">
        <v>27.797000000000001</v>
      </c>
      <c r="R676" s="84">
        <v>1042.6500000000001</v>
      </c>
      <c r="S676" s="84">
        <v>27.797000000000001</v>
      </c>
      <c r="T676" s="84">
        <v>1042.6500000000001</v>
      </c>
      <c r="U676" s="56">
        <f>S676/T676</f>
        <v>2.6659953004363877E-2</v>
      </c>
      <c r="V676" s="15">
        <v>52.9</v>
      </c>
      <c r="W676" s="28">
        <f>U676*V676</f>
        <v>1.4103115139308491</v>
      </c>
      <c r="X676" s="28">
        <f>U676*60*1000</f>
        <v>1599.5971802618328</v>
      </c>
      <c r="Y676" s="99">
        <f>X676*V676/1000</f>
        <v>84.618690835850956</v>
      </c>
    </row>
    <row r="677" spans="1:25" x14ac:dyDescent="0.2">
      <c r="A677" s="352"/>
      <c r="B677" s="257" t="s">
        <v>565</v>
      </c>
      <c r="C677" s="175" t="s">
        <v>566</v>
      </c>
      <c r="D677" s="175">
        <v>-1.4</v>
      </c>
      <c r="E677" s="176">
        <v>1.8079999999999999E-2</v>
      </c>
      <c r="F677" s="177">
        <v>1.3400896</v>
      </c>
      <c r="G677" s="185">
        <v>601.4</v>
      </c>
      <c r="H677" s="35" t="s">
        <v>589</v>
      </c>
      <c r="I677" s="79" t="s">
        <v>25</v>
      </c>
      <c r="J677" s="24">
        <v>7</v>
      </c>
      <c r="K677" s="80">
        <v>1970</v>
      </c>
      <c r="L677" s="84">
        <v>12.134</v>
      </c>
      <c r="M677" s="84">
        <v>0.67661700000000002</v>
      </c>
      <c r="N677" s="84">
        <v>1.1224160000000001</v>
      </c>
      <c r="O677" s="84">
        <v>0</v>
      </c>
      <c r="P677" s="84">
        <v>0</v>
      </c>
      <c r="Q677" s="84">
        <v>10.334967000000001</v>
      </c>
      <c r="R677" s="84">
        <v>387.49</v>
      </c>
      <c r="S677" s="84">
        <v>10.334967000000001</v>
      </c>
      <c r="T677" s="84">
        <v>387.49</v>
      </c>
      <c r="U677" s="56">
        <v>2.6671570879248499E-2</v>
      </c>
      <c r="V677" s="15">
        <v>74.12</v>
      </c>
      <c r="W677" s="28">
        <v>1.9768968335698989</v>
      </c>
      <c r="X677" s="28">
        <v>1600.2942527549101</v>
      </c>
      <c r="Y677" s="99">
        <v>118.61381001419393</v>
      </c>
    </row>
    <row r="678" spans="1:25" x14ac:dyDescent="0.2">
      <c r="A678" s="352"/>
      <c r="B678" s="257" t="s">
        <v>182</v>
      </c>
      <c r="C678" s="175" t="s">
        <v>183</v>
      </c>
      <c r="D678" s="24">
        <v>-1.6</v>
      </c>
      <c r="E678" s="178">
        <v>1.873E-2</v>
      </c>
      <c r="F678" s="52">
        <v>0.89216609000000002</v>
      </c>
      <c r="G678" s="88">
        <v>607.6</v>
      </c>
      <c r="H678" s="35" t="s">
        <v>208</v>
      </c>
      <c r="I678" s="79" t="s">
        <v>25</v>
      </c>
      <c r="J678" s="24">
        <v>73</v>
      </c>
      <c r="K678" s="80">
        <v>1962</v>
      </c>
      <c r="L678" s="84">
        <v>87.381</v>
      </c>
      <c r="M678" s="84">
        <v>6.1710000000000003</v>
      </c>
      <c r="N678" s="84"/>
      <c r="O678" s="84">
        <v>0.3</v>
      </c>
      <c r="P678" s="84"/>
      <c r="Q678" s="84">
        <v>81.209999999999994</v>
      </c>
      <c r="R678" s="84">
        <v>3017.17</v>
      </c>
      <c r="S678" s="84">
        <v>81.209999999999994</v>
      </c>
      <c r="T678" s="84">
        <v>3017.17</v>
      </c>
      <c r="U678" s="56">
        <v>2.6915951040213177E-2</v>
      </c>
      <c r="V678" s="15">
        <v>47.633000000000003</v>
      </c>
      <c r="W678" s="28">
        <v>1.2820874958984743</v>
      </c>
      <c r="X678" s="28">
        <v>1614.9570624127907</v>
      </c>
      <c r="Y678" s="99">
        <v>76.92524975390846</v>
      </c>
    </row>
    <row r="679" spans="1:25" x14ac:dyDescent="0.2">
      <c r="A679" s="352"/>
      <c r="B679" s="257" t="s">
        <v>463</v>
      </c>
      <c r="C679" s="175" t="s">
        <v>464</v>
      </c>
      <c r="D679" s="24">
        <v>-1.2</v>
      </c>
      <c r="E679" s="178">
        <v>2.0965000000000001E-2</v>
      </c>
      <c r="F679" s="52">
        <f>E679*V679</f>
        <v>1.1090485000000001</v>
      </c>
      <c r="G679" s="88">
        <v>595.20000000000005</v>
      </c>
      <c r="H679" s="35" t="s">
        <v>488</v>
      </c>
      <c r="I679" s="79" t="s">
        <v>478</v>
      </c>
      <c r="J679" s="24">
        <v>35</v>
      </c>
      <c r="K679" s="80">
        <v>1983</v>
      </c>
      <c r="L679" s="84">
        <v>71.668999999999997</v>
      </c>
      <c r="M679" s="84">
        <v>3.52</v>
      </c>
      <c r="N679" s="84">
        <v>11.215999999999999</v>
      </c>
      <c r="O679" s="84">
        <v>1.0720000000000001</v>
      </c>
      <c r="P679" s="84"/>
      <c r="Q679" s="84">
        <v>55.860999999999997</v>
      </c>
      <c r="R679" s="84">
        <v>2072.5100000000002</v>
      </c>
      <c r="S679" s="84">
        <v>55.860999999999997</v>
      </c>
      <c r="T679" s="84">
        <v>2072.5100000000002</v>
      </c>
      <c r="U679" s="56">
        <f>S679/T679</f>
        <v>2.6953307824811458E-2</v>
      </c>
      <c r="V679" s="15">
        <v>52.9</v>
      </c>
      <c r="W679" s="28">
        <f>U679*V679</f>
        <v>1.4258299839325261</v>
      </c>
      <c r="X679" s="28">
        <f>U679*60*1000</f>
        <v>1617.1984694886874</v>
      </c>
      <c r="Y679" s="99">
        <f>X679*V679/1000</f>
        <v>85.549799035951551</v>
      </c>
    </row>
    <row r="680" spans="1:25" x14ac:dyDescent="0.2">
      <c r="A680" s="352"/>
      <c r="B680" s="257" t="s">
        <v>180</v>
      </c>
      <c r="C680" s="175" t="s">
        <v>181</v>
      </c>
      <c r="D680" s="24">
        <v>-1.6</v>
      </c>
      <c r="E680" s="178">
        <v>1.9E-2</v>
      </c>
      <c r="F680" s="52">
        <v>1.1741999999999999</v>
      </c>
      <c r="G680" s="88">
        <v>607.6</v>
      </c>
      <c r="H680" s="35" t="s">
        <v>163</v>
      </c>
      <c r="I680" s="79"/>
      <c r="J680" s="24">
        <v>107</v>
      </c>
      <c r="K680" s="80">
        <v>1974</v>
      </c>
      <c r="L680" s="84">
        <v>91.42</v>
      </c>
      <c r="M680" s="84">
        <v>7.6144020000000001</v>
      </c>
      <c r="N680" s="84">
        <v>14.204677999999999</v>
      </c>
      <c r="O680" s="84">
        <v>0</v>
      </c>
      <c r="P680" s="84">
        <v>0</v>
      </c>
      <c r="Q680" s="84">
        <v>69.600914000000003</v>
      </c>
      <c r="R680" s="84">
        <v>2559.98</v>
      </c>
      <c r="S680" s="84">
        <v>68.053912848975386</v>
      </c>
      <c r="T680" s="84">
        <v>2503.08</v>
      </c>
      <c r="U680" s="56">
        <v>2.7188069438042486E-2</v>
      </c>
      <c r="V680" s="15">
        <v>61.8</v>
      </c>
      <c r="W680" s="28">
        <v>1.6802226912710256</v>
      </c>
      <c r="X680" s="28">
        <v>1631.2841662825492</v>
      </c>
      <c r="Y680" s="99">
        <v>100.81336147626153</v>
      </c>
    </row>
    <row r="681" spans="1:25" x14ac:dyDescent="0.2">
      <c r="A681" s="352"/>
      <c r="B681" s="257" t="s">
        <v>565</v>
      </c>
      <c r="C681" s="175" t="s">
        <v>566</v>
      </c>
      <c r="D681" s="175">
        <v>-1.4</v>
      </c>
      <c r="E681" s="176">
        <v>1.8079999999999999E-2</v>
      </c>
      <c r="F681" s="177">
        <v>1.3400896</v>
      </c>
      <c r="G681" s="185">
        <v>601.4</v>
      </c>
      <c r="H681" s="35" t="s">
        <v>590</v>
      </c>
      <c r="I681" s="79" t="s">
        <v>25</v>
      </c>
      <c r="J681" s="24">
        <v>4</v>
      </c>
      <c r="K681" s="80">
        <v>1850</v>
      </c>
      <c r="L681" s="84">
        <v>6.23</v>
      </c>
      <c r="M681" s="84">
        <v>0.20399999999999999</v>
      </c>
      <c r="N681" s="84">
        <v>0.83423400000000003</v>
      </c>
      <c r="O681" s="84">
        <v>0</v>
      </c>
      <c r="P681" s="84">
        <v>0</v>
      </c>
      <c r="Q681" s="84">
        <v>5.1917660000000003</v>
      </c>
      <c r="R681" s="84">
        <v>190.95000000000002</v>
      </c>
      <c r="S681" s="84">
        <v>4.2124132305839224</v>
      </c>
      <c r="T681" s="84">
        <v>154.93</v>
      </c>
      <c r="U681" s="56">
        <v>2.7189138517936629E-2</v>
      </c>
      <c r="V681" s="15">
        <v>74.12</v>
      </c>
      <c r="W681" s="28">
        <v>2.0152589469494631</v>
      </c>
      <c r="X681" s="28">
        <v>1631.3483110761977</v>
      </c>
      <c r="Y681" s="99">
        <v>120.91553681696779</v>
      </c>
    </row>
    <row r="682" spans="1:25" x14ac:dyDescent="0.2">
      <c r="A682" s="352"/>
      <c r="B682" s="257" t="s">
        <v>609</v>
      </c>
      <c r="C682" s="175" t="s">
        <v>610</v>
      </c>
      <c r="D682" s="24">
        <v>-1.6</v>
      </c>
      <c r="E682" s="178">
        <v>1.7600000000000001E-2</v>
      </c>
      <c r="F682" s="52">
        <v>1.3569599999999999</v>
      </c>
      <c r="G682" s="88">
        <v>607.6</v>
      </c>
      <c r="H682" s="35" t="s">
        <v>640</v>
      </c>
      <c r="I682" s="79" t="s">
        <v>25</v>
      </c>
      <c r="J682" s="24">
        <v>18</v>
      </c>
      <c r="K682" s="80" t="s">
        <v>95</v>
      </c>
      <c r="L682" s="84">
        <v>3.0589999999999997</v>
      </c>
      <c r="M682" s="84">
        <v>0.10199999999999999</v>
      </c>
      <c r="N682" s="84">
        <v>0.02</v>
      </c>
      <c r="O682" s="84">
        <v>0</v>
      </c>
      <c r="P682" s="84">
        <v>0</v>
      </c>
      <c r="Q682" s="84">
        <v>2.9369999999999998</v>
      </c>
      <c r="R682" s="84">
        <v>107.98</v>
      </c>
      <c r="S682" s="84">
        <v>2.9369999999999998</v>
      </c>
      <c r="T682" s="84">
        <v>107.98</v>
      </c>
      <c r="U682" s="56">
        <v>2.7199481385441746E-2</v>
      </c>
      <c r="V682" s="15">
        <v>77.099999999999994</v>
      </c>
      <c r="W682" s="28">
        <v>2.0970800148175583</v>
      </c>
      <c r="X682" s="28">
        <v>1631.9688831265046</v>
      </c>
      <c r="Y682" s="99">
        <v>125.82480088905349</v>
      </c>
    </row>
    <row r="683" spans="1:25" x14ac:dyDescent="0.2">
      <c r="A683" s="352"/>
      <c r="B683" s="257" t="s">
        <v>38</v>
      </c>
      <c r="C683" s="175" t="s">
        <v>39</v>
      </c>
      <c r="D683" s="24">
        <v>-0.1</v>
      </c>
      <c r="E683" s="178">
        <v>1.77E-2</v>
      </c>
      <c r="F683" s="52">
        <f>E683*V683</f>
        <v>1.01244</v>
      </c>
      <c r="G683" s="88">
        <v>561.1</v>
      </c>
      <c r="H683" s="35" t="s">
        <v>78</v>
      </c>
      <c r="I683" s="79"/>
      <c r="J683" s="24">
        <v>32</v>
      </c>
      <c r="K683" s="80">
        <v>1963</v>
      </c>
      <c r="L683" s="84">
        <v>35.923299999999998</v>
      </c>
      <c r="M683" s="84">
        <v>2.3885999999999998</v>
      </c>
      <c r="N683" s="84">
        <v>0.32</v>
      </c>
      <c r="O683" s="84">
        <v>0</v>
      </c>
      <c r="P683" s="84">
        <v>0</v>
      </c>
      <c r="Q683" s="84">
        <v>33.214700000000001</v>
      </c>
      <c r="R683" s="84">
        <v>1219.6500000000001</v>
      </c>
      <c r="S683" s="84">
        <v>33.214700000000001</v>
      </c>
      <c r="T683" s="84">
        <v>1219.6500000000001</v>
      </c>
      <c r="U683" s="56">
        <f>S683/T683</f>
        <v>2.7232976673635879E-2</v>
      </c>
      <c r="V683" s="15">
        <v>57.2</v>
      </c>
      <c r="W683" s="28">
        <f>U683*V683</f>
        <v>1.5577262657319724</v>
      </c>
      <c r="X683" s="28">
        <f>U683*60*1000</f>
        <v>1633.9786004181526</v>
      </c>
      <c r="Y683" s="99">
        <f>X683*V683/1000</f>
        <v>93.463575943918329</v>
      </c>
    </row>
    <row r="684" spans="1:25" x14ac:dyDescent="0.2">
      <c r="A684" s="352"/>
      <c r="B684" s="257" t="s">
        <v>565</v>
      </c>
      <c r="C684" s="175" t="s">
        <v>566</v>
      </c>
      <c r="D684" s="175">
        <v>-1.4</v>
      </c>
      <c r="E684" s="176">
        <v>1.8079999999999999E-2</v>
      </c>
      <c r="F684" s="177">
        <v>1.3400896</v>
      </c>
      <c r="G684" s="185">
        <v>601.4</v>
      </c>
      <c r="H684" s="35" t="s">
        <v>592</v>
      </c>
      <c r="I684" s="79" t="s">
        <v>25</v>
      </c>
      <c r="J684" s="24">
        <v>4</v>
      </c>
      <c r="K684" s="80">
        <v>1938</v>
      </c>
      <c r="L684" s="84">
        <v>5.9779999999999998</v>
      </c>
      <c r="M684" s="84">
        <v>0.26004899999999997</v>
      </c>
      <c r="N684" s="84">
        <v>0.90110500000000004</v>
      </c>
      <c r="O684" s="84">
        <v>0</v>
      </c>
      <c r="P684" s="84">
        <v>0</v>
      </c>
      <c r="Q684" s="84">
        <v>4.8168459999999991</v>
      </c>
      <c r="R684" s="84">
        <v>176.22</v>
      </c>
      <c r="S684" s="84">
        <v>2.1941222813528536</v>
      </c>
      <c r="T684" s="84">
        <v>80.27</v>
      </c>
      <c r="U684" s="56">
        <v>2.7334275337646114E-2</v>
      </c>
      <c r="V684" s="15">
        <v>74.12</v>
      </c>
      <c r="W684" s="28">
        <v>2.0260164880263303</v>
      </c>
      <c r="X684" s="28">
        <v>1640.056520258767</v>
      </c>
      <c r="Y684" s="99">
        <v>121.56098928157982</v>
      </c>
    </row>
    <row r="685" spans="1:25" x14ac:dyDescent="0.2">
      <c r="A685" s="352"/>
      <c r="B685" s="257" t="s">
        <v>386</v>
      </c>
      <c r="C685" s="175" t="s">
        <v>387</v>
      </c>
      <c r="D685" s="175">
        <v>-2.2999999999999998</v>
      </c>
      <c r="E685" s="176">
        <v>1.983E-2</v>
      </c>
      <c r="F685" s="177">
        <v>1</v>
      </c>
      <c r="G685" s="224">
        <v>550.79999999999995</v>
      </c>
      <c r="H685" s="32" t="s">
        <v>132</v>
      </c>
      <c r="I685" s="9"/>
      <c r="J685" s="42">
        <v>108</v>
      </c>
      <c r="K685" s="8">
        <v>1990</v>
      </c>
      <c r="L685" s="81">
        <v>102.027</v>
      </c>
      <c r="M685" s="81">
        <v>7.8649040000000001</v>
      </c>
      <c r="N685" s="81">
        <v>21.259985</v>
      </c>
      <c r="O685" s="81">
        <v>0.19309499999999999</v>
      </c>
      <c r="P685" s="81">
        <v>0</v>
      </c>
      <c r="Q685" s="81">
        <v>72.709017000000003</v>
      </c>
      <c r="R685" s="81">
        <v>2642.7</v>
      </c>
      <c r="S685" s="81">
        <v>72.709017000000003</v>
      </c>
      <c r="T685" s="81">
        <v>2642.7</v>
      </c>
      <c r="U685" s="53">
        <v>2.7513155863321606E-2</v>
      </c>
      <c r="V685" s="10">
        <v>50.5</v>
      </c>
      <c r="W685" s="10">
        <v>1.3894143710977411</v>
      </c>
      <c r="X685" s="10">
        <v>1650.7893517992964</v>
      </c>
      <c r="Y685" s="269">
        <v>83.36486226586446</v>
      </c>
    </row>
    <row r="686" spans="1:25" x14ac:dyDescent="0.2">
      <c r="A686" s="352"/>
      <c r="B686" s="257" t="s">
        <v>565</v>
      </c>
      <c r="C686" s="175" t="s">
        <v>566</v>
      </c>
      <c r="D686" s="175">
        <v>-1.4</v>
      </c>
      <c r="E686" s="176">
        <v>1.8079999999999999E-2</v>
      </c>
      <c r="F686" s="177">
        <v>1.3400896</v>
      </c>
      <c r="G686" s="185">
        <v>601.4</v>
      </c>
      <c r="H686" s="35" t="s">
        <v>593</v>
      </c>
      <c r="I686" s="79" t="s">
        <v>25</v>
      </c>
      <c r="J686" s="24">
        <v>12</v>
      </c>
      <c r="K686" s="80">
        <v>1971</v>
      </c>
      <c r="L686" s="84">
        <v>14.736000000000001</v>
      </c>
      <c r="M686" s="84">
        <v>0</v>
      </c>
      <c r="N686" s="84">
        <v>0</v>
      </c>
      <c r="O686" s="84">
        <v>0</v>
      </c>
      <c r="P686" s="84">
        <v>0</v>
      </c>
      <c r="Q686" s="84">
        <v>14.736000000000001</v>
      </c>
      <c r="R686" s="84">
        <v>534.78</v>
      </c>
      <c r="S686" s="84">
        <v>14.736000000000001</v>
      </c>
      <c r="T686" s="84">
        <v>534.78</v>
      </c>
      <c r="U686" s="56">
        <v>2.7555256367104233E-2</v>
      </c>
      <c r="V686" s="15">
        <v>74.12</v>
      </c>
      <c r="W686" s="28">
        <v>2.042395601929766</v>
      </c>
      <c r="X686" s="28">
        <v>1653.3153820262542</v>
      </c>
      <c r="Y686" s="99">
        <v>122.54373611578598</v>
      </c>
    </row>
    <row r="687" spans="1:25" x14ac:dyDescent="0.2">
      <c r="A687" s="352"/>
      <c r="B687" s="257" t="s">
        <v>565</v>
      </c>
      <c r="C687" s="175" t="s">
        <v>566</v>
      </c>
      <c r="D687" s="175">
        <v>-1.4</v>
      </c>
      <c r="E687" s="176">
        <v>1.8079999999999999E-2</v>
      </c>
      <c r="F687" s="177">
        <v>1.3400896</v>
      </c>
      <c r="G687" s="185">
        <v>601.4</v>
      </c>
      <c r="H687" s="35" t="s">
        <v>594</v>
      </c>
      <c r="I687" s="79" t="s">
        <v>25</v>
      </c>
      <c r="J687" s="24">
        <v>5</v>
      </c>
      <c r="K687" s="80">
        <v>1990</v>
      </c>
      <c r="L687" s="84">
        <v>15.965999999999999</v>
      </c>
      <c r="M687" s="84">
        <v>0.18523200000000001</v>
      </c>
      <c r="N687" s="84">
        <v>0.65113100000000002</v>
      </c>
      <c r="O687" s="84">
        <v>0</v>
      </c>
      <c r="P687" s="84">
        <v>0</v>
      </c>
      <c r="Q687" s="84">
        <v>15.129637000000001</v>
      </c>
      <c r="R687" s="84">
        <v>548.29999999999995</v>
      </c>
      <c r="S687" s="84">
        <v>9.0236985076418019</v>
      </c>
      <c r="T687" s="84">
        <v>327.02</v>
      </c>
      <c r="U687" s="56">
        <v>2.7593720590917383E-2</v>
      </c>
      <c r="V687" s="15">
        <v>74.12</v>
      </c>
      <c r="W687" s="28">
        <v>2.0452465701987967</v>
      </c>
      <c r="X687" s="28">
        <v>1655.6232354550432</v>
      </c>
      <c r="Y687" s="99">
        <v>122.7147942119278</v>
      </c>
    </row>
    <row r="688" spans="1:25" x14ac:dyDescent="0.2">
      <c r="A688" s="352"/>
      <c r="B688" s="257" t="s">
        <v>386</v>
      </c>
      <c r="C688" s="175" t="s">
        <v>387</v>
      </c>
      <c r="D688" s="175">
        <v>-2.2999999999999998</v>
      </c>
      <c r="E688" s="176">
        <v>1.983E-2</v>
      </c>
      <c r="F688" s="177">
        <v>1</v>
      </c>
      <c r="G688" s="224">
        <v>550.79999999999995</v>
      </c>
      <c r="H688" s="32" t="s">
        <v>133</v>
      </c>
      <c r="I688" s="9"/>
      <c r="J688" s="42">
        <v>48</v>
      </c>
      <c r="K688" s="8">
        <v>1963</v>
      </c>
      <c r="L688" s="81">
        <v>60.119</v>
      </c>
      <c r="M688" s="81">
        <v>5.7847520000000001</v>
      </c>
      <c r="N688" s="81">
        <v>1.0773140000000001</v>
      </c>
      <c r="O688" s="81">
        <v>0.33524900000000002</v>
      </c>
      <c r="P688" s="81">
        <v>0</v>
      </c>
      <c r="Q688" s="81">
        <v>52.921686999999999</v>
      </c>
      <c r="R688" s="81">
        <v>1913.87</v>
      </c>
      <c r="S688" s="81">
        <v>52.921686999999999</v>
      </c>
      <c r="T688" s="81">
        <v>1913.87</v>
      </c>
      <c r="U688" s="53">
        <v>2.765166233861234E-2</v>
      </c>
      <c r="V688" s="10">
        <v>50.5</v>
      </c>
      <c r="W688" s="10">
        <v>1.3964089480999231</v>
      </c>
      <c r="X688" s="10">
        <v>1659.0997403167405</v>
      </c>
      <c r="Y688" s="269">
        <v>83.784536885995394</v>
      </c>
    </row>
    <row r="689" spans="1:25" x14ac:dyDescent="0.2">
      <c r="A689" s="352"/>
      <c r="B689" s="257" t="s">
        <v>609</v>
      </c>
      <c r="C689" s="175" t="s">
        <v>610</v>
      </c>
      <c r="D689" s="24">
        <v>-1.6</v>
      </c>
      <c r="E689" s="178">
        <v>1.7600000000000001E-2</v>
      </c>
      <c r="F689" s="52">
        <v>1.3569599999999999</v>
      </c>
      <c r="G689" s="88">
        <v>607.6</v>
      </c>
      <c r="H689" s="35" t="s">
        <v>641</v>
      </c>
      <c r="I689" s="79" t="s">
        <v>25</v>
      </c>
      <c r="J689" s="24">
        <v>6</v>
      </c>
      <c r="K689" s="80" t="s">
        <v>95</v>
      </c>
      <c r="L689" s="84">
        <v>6.5019999999999998</v>
      </c>
      <c r="M689" s="84">
        <v>0</v>
      </c>
      <c r="N689" s="84">
        <v>0</v>
      </c>
      <c r="O689" s="84">
        <v>0</v>
      </c>
      <c r="P689" s="84">
        <v>0</v>
      </c>
      <c r="Q689" s="84">
        <v>6.5019999999999998</v>
      </c>
      <c r="R689" s="84">
        <v>234.73</v>
      </c>
      <c r="S689" s="84">
        <v>6.5019999999999998</v>
      </c>
      <c r="T689" s="84">
        <v>234.73</v>
      </c>
      <c r="U689" s="56">
        <v>2.7699910535508881E-2</v>
      </c>
      <c r="V689" s="15">
        <v>77.099999999999994</v>
      </c>
      <c r="W689" s="28">
        <v>2.1356631022877348</v>
      </c>
      <c r="X689" s="28">
        <v>1661.9946321305329</v>
      </c>
      <c r="Y689" s="99">
        <v>128.13978613726408</v>
      </c>
    </row>
    <row r="690" spans="1:25" x14ac:dyDescent="0.2">
      <c r="A690" s="352"/>
      <c r="B690" s="257" t="s">
        <v>565</v>
      </c>
      <c r="C690" s="175" t="s">
        <v>566</v>
      </c>
      <c r="D690" s="175">
        <v>-1.4</v>
      </c>
      <c r="E690" s="176">
        <v>1.8079999999999999E-2</v>
      </c>
      <c r="F690" s="177">
        <v>1.3400896</v>
      </c>
      <c r="G690" s="185">
        <v>601.4</v>
      </c>
      <c r="H690" s="35" t="s">
        <v>452</v>
      </c>
      <c r="I690" s="79" t="s">
        <v>25</v>
      </c>
      <c r="J690" s="24">
        <v>8</v>
      </c>
      <c r="K690" s="80">
        <v>1956</v>
      </c>
      <c r="L690" s="84">
        <v>13.052</v>
      </c>
      <c r="M690" s="84">
        <v>0</v>
      </c>
      <c r="N690" s="84">
        <v>0</v>
      </c>
      <c r="O690" s="84">
        <v>0</v>
      </c>
      <c r="P690" s="84">
        <v>0</v>
      </c>
      <c r="Q690" s="84">
        <v>13.052</v>
      </c>
      <c r="R690" s="84">
        <v>469.85</v>
      </c>
      <c r="S690" s="84">
        <v>13.052</v>
      </c>
      <c r="T690" s="84">
        <v>469.85</v>
      </c>
      <c r="U690" s="56">
        <v>2.7779078429285939E-2</v>
      </c>
      <c r="V690" s="15">
        <v>74.12</v>
      </c>
      <c r="W690" s="28">
        <v>2.0589852931786741</v>
      </c>
      <c r="X690" s="28">
        <v>1666.7447057571562</v>
      </c>
      <c r="Y690" s="99">
        <v>123.53911759072044</v>
      </c>
    </row>
    <row r="691" spans="1:25" x14ac:dyDescent="0.2">
      <c r="A691" s="352"/>
      <c r="B691" s="257" t="s">
        <v>565</v>
      </c>
      <c r="C691" s="175" t="s">
        <v>566</v>
      </c>
      <c r="D691" s="175">
        <v>-1.4</v>
      </c>
      <c r="E691" s="176">
        <v>1.8079999999999999E-2</v>
      </c>
      <c r="F691" s="177">
        <v>1.3400896</v>
      </c>
      <c r="G691" s="185">
        <v>601.4</v>
      </c>
      <c r="H691" s="35" t="s">
        <v>595</v>
      </c>
      <c r="I691" s="79" t="s">
        <v>25</v>
      </c>
      <c r="J691" s="24">
        <v>8</v>
      </c>
      <c r="K691" s="80">
        <v>1962</v>
      </c>
      <c r="L691" s="84">
        <v>11.714</v>
      </c>
      <c r="M691" s="84">
        <v>0.51</v>
      </c>
      <c r="N691" s="84">
        <v>0.99095699999999998</v>
      </c>
      <c r="O691" s="84">
        <v>0</v>
      </c>
      <c r="P691" s="84">
        <v>0</v>
      </c>
      <c r="Q691" s="84">
        <v>10.213043000000001</v>
      </c>
      <c r="R691" s="84">
        <v>366.73</v>
      </c>
      <c r="S691" s="84">
        <v>10.213043000000001</v>
      </c>
      <c r="T691" s="84">
        <v>366.73</v>
      </c>
      <c r="U691" s="56">
        <v>2.7848943364327982E-2</v>
      </c>
      <c r="V691" s="15">
        <v>74.12</v>
      </c>
      <c r="W691" s="28">
        <v>2.0641636821639899</v>
      </c>
      <c r="X691" s="28">
        <v>1670.9366018596791</v>
      </c>
      <c r="Y691" s="99">
        <v>123.84982092983942</v>
      </c>
    </row>
    <row r="692" spans="1:25" x14ac:dyDescent="0.2">
      <c r="A692" s="352"/>
      <c r="B692" s="257" t="s">
        <v>565</v>
      </c>
      <c r="C692" s="175" t="s">
        <v>566</v>
      </c>
      <c r="D692" s="175">
        <v>-1.4</v>
      </c>
      <c r="E692" s="176">
        <v>1.8079999999999999E-2</v>
      </c>
      <c r="F692" s="177">
        <v>1.3400896</v>
      </c>
      <c r="G692" s="185">
        <v>601.4</v>
      </c>
      <c r="H692" s="35" t="s">
        <v>591</v>
      </c>
      <c r="I692" s="79" t="s">
        <v>25</v>
      </c>
      <c r="J692" s="24">
        <v>7</v>
      </c>
      <c r="K692" s="80">
        <v>1928</v>
      </c>
      <c r="L692" s="84">
        <v>5.5190000000000001</v>
      </c>
      <c r="M692" s="84">
        <v>0.719916</v>
      </c>
      <c r="N692" s="84">
        <v>8.3914000000000002E-2</v>
      </c>
      <c r="O692" s="84">
        <v>0</v>
      </c>
      <c r="P692" s="84">
        <v>0.84872999999999998</v>
      </c>
      <c r="Q692" s="84">
        <v>4.7151700000000005</v>
      </c>
      <c r="R692" s="84">
        <v>169.13</v>
      </c>
      <c r="S692" s="84">
        <v>4.7151700000000005</v>
      </c>
      <c r="T692" s="84">
        <v>169.13</v>
      </c>
      <c r="U692" s="56">
        <v>2.787896884053687E-2</v>
      </c>
      <c r="V692" s="15">
        <v>74.12</v>
      </c>
      <c r="W692" s="28">
        <v>2.0663891704605928</v>
      </c>
      <c r="X692" s="28">
        <v>1672.7381304322123</v>
      </c>
      <c r="Y692" s="99">
        <v>123.98335022763558</v>
      </c>
    </row>
    <row r="693" spans="1:25" x14ac:dyDescent="0.2">
      <c r="A693" s="352"/>
      <c r="B693" s="257" t="s">
        <v>565</v>
      </c>
      <c r="C693" s="175" t="s">
        <v>566</v>
      </c>
      <c r="D693" s="175">
        <v>-1.4</v>
      </c>
      <c r="E693" s="176">
        <v>1.8079999999999999E-2</v>
      </c>
      <c r="F693" s="177">
        <v>1.3400896</v>
      </c>
      <c r="G693" s="185">
        <v>601.4</v>
      </c>
      <c r="H693" s="35" t="s">
        <v>596</v>
      </c>
      <c r="I693" s="79" t="s">
        <v>25</v>
      </c>
      <c r="J693" s="24">
        <v>9</v>
      </c>
      <c r="K693" s="80">
        <v>1989</v>
      </c>
      <c r="L693" s="84">
        <v>16.518999999999998</v>
      </c>
      <c r="M693" s="84">
        <v>0.52550399999999997</v>
      </c>
      <c r="N693" s="84">
        <v>1.1519999999999999</v>
      </c>
      <c r="O693" s="84">
        <v>0</v>
      </c>
      <c r="P693" s="84">
        <v>0</v>
      </c>
      <c r="Q693" s="84">
        <v>14.841495999999999</v>
      </c>
      <c r="R693" s="84">
        <v>530.14</v>
      </c>
      <c r="S693" s="84">
        <v>14.841495999999999</v>
      </c>
      <c r="T693" s="84">
        <v>530.14</v>
      </c>
      <c r="U693" s="56">
        <v>2.7995427622892064E-2</v>
      </c>
      <c r="V693" s="15">
        <v>74.12</v>
      </c>
      <c r="W693" s="28">
        <v>2.07502109540876</v>
      </c>
      <c r="X693" s="28">
        <v>1679.7256573735237</v>
      </c>
      <c r="Y693" s="99">
        <v>124.50126572452558</v>
      </c>
    </row>
    <row r="694" spans="1:25" x14ac:dyDescent="0.2">
      <c r="A694" s="352"/>
      <c r="B694" s="257" t="s">
        <v>182</v>
      </c>
      <c r="C694" s="175" t="s">
        <v>183</v>
      </c>
      <c r="D694" s="175">
        <v>-1.6</v>
      </c>
      <c r="E694" s="178">
        <v>1.873E-2</v>
      </c>
      <c r="F694" s="52">
        <v>0.89216609000000002</v>
      </c>
      <c r="G694" s="88">
        <v>607.6</v>
      </c>
      <c r="H694" s="35" t="s">
        <v>209</v>
      </c>
      <c r="I694" s="79" t="s">
        <v>25</v>
      </c>
      <c r="J694" s="24">
        <v>6</v>
      </c>
      <c r="K694" s="80">
        <v>1959</v>
      </c>
      <c r="L694" s="84">
        <v>11.103</v>
      </c>
      <c r="M694" s="84">
        <v>0.255</v>
      </c>
      <c r="N694" s="84">
        <v>1.7290000000000001</v>
      </c>
      <c r="O694" s="84">
        <v>-7.1999999999999995E-2</v>
      </c>
      <c r="P694" s="84"/>
      <c r="Q694" s="84">
        <v>9.1189999999999998</v>
      </c>
      <c r="R694" s="84">
        <v>324.56</v>
      </c>
      <c r="S694" s="84">
        <v>9.1189999999999998</v>
      </c>
      <c r="T694" s="84">
        <v>324.56</v>
      </c>
      <c r="U694" s="56">
        <v>2.8096499876756224E-2</v>
      </c>
      <c r="V694" s="15">
        <v>47.633000000000003</v>
      </c>
      <c r="W694" s="28">
        <v>1.3383205786295294</v>
      </c>
      <c r="X694" s="28">
        <v>1685.7899926053735</v>
      </c>
      <c r="Y694" s="99">
        <v>80.299234717771753</v>
      </c>
    </row>
    <row r="695" spans="1:25" x14ac:dyDescent="0.2">
      <c r="A695" s="352"/>
      <c r="B695" s="257" t="s">
        <v>38</v>
      </c>
      <c r="C695" s="175" t="s">
        <v>39</v>
      </c>
      <c r="D695" s="24">
        <v>-0.1</v>
      </c>
      <c r="E695" s="178">
        <v>1.77E-2</v>
      </c>
      <c r="F695" s="52">
        <f>E695*V695</f>
        <v>1.01244</v>
      </c>
      <c r="G695" s="88">
        <v>561.1</v>
      </c>
      <c r="H695" s="35" t="s">
        <v>79</v>
      </c>
      <c r="I695" s="79"/>
      <c r="J695" s="24">
        <v>7</v>
      </c>
      <c r="K695" s="80">
        <v>1924</v>
      </c>
      <c r="L695" s="84">
        <v>6.024</v>
      </c>
      <c r="M695" s="84">
        <v>0</v>
      </c>
      <c r="N695" s="84">
        <v>0</v>
      </c>
      <c r="O695" s="84">
        <v>0</v>
      </c>
      <c r="P695" s="84">
        <v>0.68540000000000001</v>
      </c>
      <c r="Q695" s="84">
        <v>5.3385999999999996</v>
      </c>
      <c r="R695" s="84">
        <v>214.35</v>
      </c>
      <c r="S695" s="84">
        <v>6.024</v>
      </c>
      <c r="T695" s="84">
        <v>214.35</v>
      </c>
      <c r="U695" s="56">
        <f t="shared" ref="U695:U703" si="8">S695/T695</f>
        <v>2.8103568929321206E-2</v>
      </c>
      <c r="V695" s="15">
        <v>57.2</v>
      </c>
      <c r="W695" s="28">
        <f t="shared" ref="W695:W703" si="9">U695*V695</f>
        <v>1.6075241427571731</v>
      </c>
      <c r="X695" s="28">
        <f t="shared" ref="X695:X703" si="10">U695*60*1000</f>
        <v>1686.2141357592723</v>
      </c>
      <c r="Y695" s="99">
        <f t="shared" ref="Y695:Y703" si="11">X695*V695/1000</f>
        <v>96.451448565430368</v>
      </c>
    </row>
    <row r="696" spans="1:25" x14ac:dyDescent="0.2">
      <c r="A696" s="352"/>
      <c r="B696" s="257" t="s">
        <v>834</v>
      </c>
      <c r="C696" s="175" t="s">
        <v>835</v>
      </c>
      <c r="D696" s="24">
        <v>-1.9</v>
      </c>
      <c r="E696" s="178">
        <v>2.2110000000000001E-2</v>
      </c>
      <c r="F696" s="52">
        <v>1.18</v>
      </c>
      <c r="G696" s="88">
        <v>616.9</v>
      </c>
      <c r="H696" s="35" t="s">
        <v>862</v>
      </c>
      <c r="I696" s="79" t="s">
        <v>286</v>
      </c>
      <c r="J696" s="24">
        <v>10</v>
      </c>
      <c r="K696" s="80">
        <v>1984</v>
      </c>
      <c r="L696" s="84">
        <f>SUM(M696+N696+O696+Q696)</f>
        <v>17.762999999999998</v>
      </c>
      <c r="M696" s="84">
        <v>0.61199999999999999</v>
      </c>
      <c r="N696" s="84">
        <v>1.6</v>
      </c>
      <c r="O696" s="84">
        <v>0.10199999999999999</v>
      </c>
      <c r="P696" s="84"/>
      <c r="Q696" s="84">
        <v>15.449</v>
      </c>
      <c r="R696" s="84"/>
      <c r="S696" s="84">
        <v>15.449</v>
      </c>
      <c r="T696" s="84">
        <v>541.41</v>
      </c>
      <c r="U696" s="56">
        <f t="shared" si="8"/>
        <v>2.8534751851646629E-2</v>
      </c>
      <c r="V696" s="15">
        <v>53.52</v>
      </c>
      <c r="W696" s="28">
        <f t="shared" si="9"/>
        <v>1.5271799191001276</v>
      </c>
      <c r="X696" s="28">
        <f t="shared" si="10"/>
        <v>1712.0851110987978</v>
      </c>
      <c r="Y696" s="99">
        <f t="shared" si="11"/>
        <v>91.630795146007657</v>
      </c>
    </row>
    <row r="697" spans="1:25" x14ac:dyDescent="0.2">
      <c r="A697" s="352"/>
      <c r="B697" s="257" t="s">
        <v>224</v>
      </c>
      <c r="C697" s="175" t="s">
        <v>228</v>
      </c>
      <c r="D697" s="84">
        <v>-1.5</v>
      </c>
      <c r="E697" s="178">
        <v>1.6490000000000001E-2</v>
      </c>
      <c r="F697" s="52">
        <f>E697*V697</f>
        <v>0.94487699999999997</v>
      </c>
      <c r="G697" s="88">
        <v>604.5</v>
      </c>
      <c r="H697" s="25" t="s">
        <v>259</v>
      </c>
      <c r="I697" s="26"/>
      <c r="J697" s="46">
        <v>105</v>
      </c>
      <c r="K697" s="29" t="s">
        <v>95</v>
      </c>
      <c r="L697" s="86">
        <v>92.95</v>
      </c>
      <c r="M697" s="86">
        <v>5.84</v>
      </c>
      <c r="N697" s="86">
        <v>12.52</v>
      </c>
      <c r="O697" s="86">
        <v>0.74</v>
      </c>
      <c r="P697" s="86">
        <v>13.29</v>
      </c>
      <c r="Q697" s="86">
        <v>60.56</v>
      </c>
      <c r="R697" s="87">
        <v>2608.98</v>
      </c>
      <c r="S697" s="86">
        <v>72.64</v>
      </c>
      <c r="T697" s="87">
        <v>2539.69</v>
      </c>
      <c r="U697" s="58">
        <f t="shared" si="8"/>
        <v>2.8601915981871801E-2</v>
      </c>
      <c r="V697" s="52">
        <v>57.3</v>
      </c>
      <c r="W697" s="28">
        <f t="shared" si="9"/>
        <v>1.6388897857612541</v>
      </c>
      <c r="X697" s="62">
        <f t="shared" si="10"/>
        <v>1716.1149589123081</v>
      </c>
      <c r="Y697" s="268">
        <f t="shared" si="11"/>
        <v>98.333387145675246</v>
      </c>
    </row>
    <row r="698" spans="1:25" x14ac:dyDescent="0.2">
      <c r="A698" s="352"/>
      <c r="B698" s="257" t="s">
        <v>463</v>
      </c>
      <c r="C698" s="175" t="s">
        <v>464</v>
      </c>
      <c r="D698" s="24">
        <v>-1.2</v>
      </c>
      <c r="E698" s="178">
        <v>2.0965000000000001E-2</v>
      </c>
      <c r="F698" s="52">
        <f>E698*V698</f>
        <v>1.1090485000000001</v>
      </c>
      <c r="G698" s="88">
        <v>595.20000000000005</v>
      </c>
      <c r="H698" s="35" t="s">
        <v>495</v>
      </c>
      <c r="I698" s="79" t="s">
        <v>478</v>
      </c>
      <c r="J698" s="24">
        <v>20</v>
      </c>
      <c r="K698" s="80">
        <v>1984</v>
      </c>
      <c r="L698" s="84">
        <v>36.951999999999998</v>
      </c>
      <c r="M698" s="84">
        <v>2.347</v>
      </c>
      <c r="N698" s="84">
        <v>4.4050000000000002</v>
      </c>
      <c r="O698" s="84">
        <v>-0.42</v>
      </c>
      <c r="P698" s="84"/>
      <c r="Q698" s="84">
        <v>30.62</v>
      </c>
      <c r="R698" s="84">
        <v>1057.99</v>
      </c>
      <c r="S698" s="84">
        <v>30.62</v>
      </c>
      <c r="T698" s="84">
        <v>1057.99</v>
      </c>
      <c r="U698" s="56">
        <f t="shared" si="8"/>
        <v>2.8941672416563483E-2</v>
      </c>
      <c r="V698" s="15">
        <v>52.9</v>
      </c>
      <c r="W698" s="28">
        <f t="shared" si="9"/>
        <v>1.5310144708362081</v>
      </c>
      <c r="X698" s="28">
        <f t="shared" si="10"/>
        <v>1736.500344993809</v>
      </c>
      <c r="Y698" s="99">
        <f t="shared" si="11"/>
        <v>91.860868250172501</v>
      </c>
    </row>
    <row r="699" spans="1:25" x14ac:dyDescent="0.2">
      <c r="A699" s="352"/>
      <c r="B699" s="257" t="s">
        <v>834</v>
      </c>
      <c r="C699" s="175" t="s">
        <v>835</v>
      </c>
      <c r="D699" s="24">
        <v>-1.9</v>
      </c>
      <c r="E699" s="178">
        <v>2.2110000000000001E-2</v>
      </c>
      <c r="F699" s="52">
        <v>1.18</v>
      </c>
      <c r="G699" s="88">
        <v>616.9</v>
      </c>
      <c r="H699" s="35" t="s">
        <v>866</v>
      </c>
      <c r="I699" s="79" t="s">
        <v>286</v>
      </c>
      <c r="J699" s="24">
        <v>10</v>
      </c>
      <c r="K699" s="80">
        <v>1991</v>
      </c>
      <c r="L699" s="84">
        <f>SUM(M699+N699+O699+Q699)</f>
        <v>17.887999999999998</v>
      </c>
      <c r="M699" s="84">
        <v>0.66300000000000003</v>
      </c>
      <c r="N699" s="84">
        <v>1.44</v>
      </c>
      <c r="O699" s="84">
        <v>0.51</v>
      </c>
      <c r="P699" s="84"/>
      <c r="Q699" s="84">
        <v>15.275</v>
      </c>
      <c r="R699" s="84"/>
      <c r="S699" s="84">
        <v>15.275</v>
      </c>
      <c r="T699" s="84">
        <v>526.92999999999995</v>
      </c>
      <c r="U699" s="56">
        <f t="shared" si="8"/>
        <v>2.8988670221851105E-2</v>
      </c>
      <c r="V699" s="15">
        <v>53.52</v>
      </c>
      <c r="W699" s="28">
        <f t="shared" si="9"/>
        <v>1.5514736302734713</v>
      </c>
      <c r="X699" s="28">
        <f t="shared" si="10"/>
        <v>1739.3202133110663</v>
      </c>
      <c r="Y699" s="99">
        <f t="shared" si="11"/>
        <v>93.088417816408267</v>
      </c>
    </row>
    <row r="700" spans="1:25" x14ac:dyDescent="0.2">
      <c r="A700" s="352"/>
      <c r="B700" s="257" t="s">
        <v>38</v>
      </c>
      <c r="C700" s="175" t="s">
        <v>39</v>
      </c>
      <c r="D700" s="24">
        <v>-0.1</v>
      </c>
      <c r="E700" s="178">
        <v>1.77E-2</v>
      </c>
      <c r="F700" s="52">
        <f>E700*V700</f>
        <v>1.01244</v>
      </c>
      <c r="G700" s="88">
        <v>561.1</v>
      </c>
      <c r="H700" s="35" t="s">
        <v>80</v>
      </c>
      <c r="I700" s="79"/>
      <c r="J700" s="24">
        <v>48</v>
      </c>
      <c r="K700" s="80">
        <v>1960</v>
      </c>
      <c r="L700" s="84">
        <v>60.67</v>
      </c>
      <c r="M700" s="84">
        <v>3.9910000000000001</v>
      </c>
      <c r="N700" s="84">
        <v>0.48</v>
      </c>
      <c r="O700" s="84">
        <v>0</v>
      </c>
      <c r="P700" s="84">
        <v>0</v>
      </c>
      <c r="Q700" s="84">
        <v>56.198999999999998</v>
      </c>
      <c r="R700" s="84">
        <v>1920.3</v>
      </c>
      <c r="S700" s="84">
        <v>56.198999999999998</v>
      </c>
      <c r="T700" s="84">
        <v>1920.3</v>
      </c>
      <c r="U700" s="56">
        <f t="shared" si="8"/>
        <v>2.9265739728167473E-2</v>
      </c>
      <c r="V700" s="15">
        <v>57.2</v>
      </c>
      <c r="W700" s="28">
        <f t="shared" si="9"/>
        <v>1.6740003124511795</v>
      </c>
      <c r="X700" s="28">
        <f t="shared" si="10"/>
        <v>1755.9443836900484</v>
      </c>
      <c r="Y700" s="99">
        <f t="shared" si="11"/>
        <v>100.44001874707078</v>
      </c>
    </row>
    <row r="701" spans="1:25" x14ac:dyDescent="0.2">
      <c r="A701" s="352"/>
      <c r="B701" s="257" t="s">
        <v>834</v>
      </c>
      <c r="C701" s="175" t="s">
        <v>835</v>
      </c>
      <c r="D701" s="24">
        <v>-1.9</v>
      </c>
      <c r="E701" s="178">
        <v>2.2110000000000001E-2</v>
      </c>
      <c r="F701" s="52">
        <v>1.18</v>
      </c>
      <c r="G701" s="88">
        <v>616.9</v>
      </c>
      <c r="H701" s="35" t="s">
        <v>858</v>
      </c>
      <c r="I701" s="79" t="s">
        <v>286</v>
      </c>
      <c r="J701" s="24">
        <v>18</v>
      </c>
      <c r="K701" s="80"/>
      <c r="L701" s="84">
        <f>SUM(M701+N701+O701+Q701)</f>
        <v>20.893000000000001</v>
      </c>
      <c r="M701" s="84">
        <v>2.2440000000000002</v>
      </c>
      <c r="N701" s="84">
        <v>0.32</v>
      </c>
      <c r="O701" s="84">
        <v>5.0999999999999997E-2</v>
      </c>
      <c r="P701" s="84"/>
      <c r="Q701" s="84">
        <v>18.277999999999999</v>
      </c>
      <c r="R701" s="84"/>
      <c r="S701" s="84">
        <v>18.277999999999999</v>
      </c>
      <c r="T701" s="84">
        <v>623.12</v>
      </c>
      <c r="U701" s="56">
        <f t="shared" si="8"/>
        <v>2.9333033765566823E-2</v>
      </c>
      <c r="V701" s="15">
        <v>53.52</v>
      </c>
      <c r="W701" s="28">
        <f t="shared" si="9"/>
        <v>1.5699039671331365</v>
      </c>
      <c r="X701" s="28">
        <f t="shared" si="10"/>
        <v>1759.9820259340092</v>
      </c>
      <c r="Y701" s="99">
        <f t="shared" si="11"/>
        <v>94.194238027988177</v>
      </c>
    </row>
    <row r="702" spans="1:25" x14ac:dyDescent="0.2">
      <c r="A702" s="352"/>
      <c r="B702" s="257" t="s">
        <v>834</v>
      </c>
      <c r="C702" s="175" t="s">
        <v>835</v>
      </c>
      <c r="D702" s="24">
        <v>-1.9</v>
      </c>
      <c r="E702" s="178">
        <v>2.2110000000000001E-2</v>
      </c>
      <c r="F702" s="52">
        <v>1.18</v>
      </c>
      <c r="G702" s="88">
        <v>616.9</v>
      </c>
      <c r="H702" s="35" t="s">
        <v>865</v>
      </c>
      <c r="I702" s="79" t="s">
        <v>286</v>
      </c>
      <c r="J702" s="24">
        <v>12</v>
      </c>
      <c r="K702" s="80">
        <v>1960</v>
      </c>
      <c r="L702" s="84">
        <f>SUM(M702+N702+O702+Q702)</f>
        <v>10.935</v>
      </c>
      <c r="M702" s="84">
        <v>0</v>
      </c>
      <c r="N702" s="84">
        <v>0</v>
      </c>
      <c r="O702" s="84">
        <v>0</v>
      </c>
      <c r="P702" s="84"/>
      <c r="Q702" s="84">
        <v>10.935</v>
      </c>
      <c r="R702" s="84"/>
      <c r="S702" s="84">
        <v>10.935</v>
      </c>
      <c r="T702" s="84">
        <v>371.4</v>
      </c>
      <c r="U702" s="56">
        <f t="shared" si="8"/>
        <v>2.9442649434571894E-2</v>
      </c>
      <c r="V702" s="15">
        <v>53.52</v>
      </c>
      <c r="W702" s="28">
        <f t="shared" si="9"/>
        <v>1.5757705977382879</v>
      </c>
      <c r="X702" s="28">
        <f t="shared" si="10"/>
        <v>1766.5589660743137</v>
      </c>
      <c r="Y702" s="99">
        <f t="shared" si="11"/>
        <v>94.546235864297287</v>
      </c>
    </row>
    <row r="703" spans="1:25" x14ac:dyDescent="0.2">
      <c r="A703" s="352"/>
      <c r="B703" s="257" t="s">
        <v>834</v>
      </c>
      <c r="C703" s="175" t="s">
        <v>835</v>
      </c>
      <c r="D703" s="24">
        <v>-1.9</v>
      </c>
      <c r="E703" s="178">
        <v>2.2110000000000001E-2</v>
      </c>
      <c r="F703" s="52">
        <v>1.18</v>
      </c>
      <c r="G703" s="88">
        <v>616.9</v>
      </c>
      <c r="H703" s="35" t="s">
        <v>859</v>
      </c>
      <c r="I703" s="79" t="s">
        <v>286</v>
      </c>
      <c r="J703" s="24">
        <v>14</v>
      </c>
      <c r="K703" s="80">
        <v>1970</v>
      </c>
      <c r="L703" s="84">
        <f>SUM(M703+N703+O703+Q703)</f>
        <v>17.494</v>
      </c>
      <c r="M703" s="84">
        <v>1.02</v>
      </c>
      <c r="N703" s="84">
        <v>0</v>
      </c>
      <c r="O703" s="84">
        <v>0</v>
      </c>
      <c r="P703" s="84"/>
      <c r="Q703" s="84">
        <v>16.474</v>
      </c>
      <c r="R703" s="84"/>
      <c r="S703" s="84">
        <v>16.474</v>
      </c>
      <c r="T703" s="84">
        <v>551.79</v>
      </c>
      <c r="U703" s="56">
        <f t="shared" si="8"/>
        <v>2.9855560992406535E-2</v>
      </c>
      <c r="V703" s="15">
        <v>53.52</v>
      </c>
      <c r="W703" s="28">
        <f t="shared" si="9"/>
        <v>1.5978696243135979</v>
      </c>
      <c r="X703" s="28">
        <f t="shared" si="10"/>
        <v>1791.333659544392</v>
      </c>
      <c r="Y703" s="99">
        <f t="shared" si="11"/>
        <v>95.872177458815869</v>
      </c>
    </row>
    <row r="704" spans="1:25" x14ac:dyDescent="0.2">
      <c r="A704" s="352"/>
      <c r="B704" s="257" t="s">
        <v>182</v>
      </c>
      <c r="C704" s="175" t="s">
        <v>183</v>
      </c>
      <c r="D704" s="24">
        <v>-1.6</v>
      </c>
      <c r="E704" s="178">
        <v>1.873E-2</v>
      </c>
      <c r="F704" s="52">
        <v>0.89216609000000002</v>
      </c>
      <c r="G704" s="88">
        <v>607.6</v>
      </c>
      <c r="H704" s="35" t="s">
        <v>210</v>
      </c>
      <c r="I704" s="79" t="s">
        <v>25</v>
      </c>
      <c r="J704" s="24">
        <v>12</v>
      </c>
      <c r="K704" s="80">
        <v>1954</v>
      </c>
      <c r="L704" s="84">
        <v>21.16986</v>
      </c>
      <c r="M704" s="84">
        <v>1.02</v>
      </c>
      <c r="N704" s="84">
        <v>2.915</v>
      </c>
      <c r="O704" s="84">
        <v>-3.4669999999999999E-2</v>
      </c>
      <c r="P704" s="84"/>
      <c r="Q704" s="84">
        <v>17.234860000000001</v>
      </c>
      <c r="R704" s="84">
        <v>575.37</v>
      </c>
      <c r="S704" s="84">
        <v>17.234860000000001</v>
      </c>
      <c r="T704" s="84">
        <v>575.37</v>
      </c>
      <c r="U704" s="56">
        <v>2.9954394563498271E-2</v>
      </c>
      <c r="V704" s="15">
        <v>47.633000000000003</v>
      </c>
      <c r="W704" s="28">
        <v>1.4268176762431133</v>
      </c>
      <c r="X704" s="28">
        <v>1797.2636738098963</v>
      </c>
      <c r="Y704" s="99">
        <v>85.609060574586792</v>
      </c>
    </row>
    <row r="705" spans="1:25" x14ac:dyDescent="0.2">
      <c r="A705" s="352"/>
      <c r="B705" s="257" t="s">
        <v>652</v>
      </c>
      <c r="C705" s="175" t="s">
        <v>653</v>
      </c>
      <c r="D705" s="24">
        <v>-1.7</v>
      </c>
      <c r="E705" s="178">
        <v>1.949E-2</v>
      </c>
      <c r="F705" s="52">
        <v>1.23</v>
      </c>
      <c r="G705" s="88">
        <v>610.70000000000005</v>
      </c>
      <c r="H705" s="180" t="s">
        <v>684</v>
      </c>
      <c r="I705" s="175" t="s">
        <v>25</v>
      </c>
      <c r="J705" s="181">
        <v>32</v>
      </c>
      <c r="K705" s="175">
        <v>1980</v>
      </c>
      <c r="L705" s="84">
        <v>62.33</v>
      </c>
      <c r="M705" s="84">
        <v>1.9393199999999999</v>
      </c>
      <c r="N705" s="84">
        <v>6.3311460000000004</v>
      </c>
      <c r="O705" s="84">
        <v>0.40668300000000002</v>
      </c>
      <c r="P705" s="84">
        <v>9.6575120000000005</v>
      </c>
      <c r="Q705" s="84">
        <v>43.995337999999997</v>
      </c>
      <c r="R705" s="183">
        <v>1712.8</v>
      </c>
      <c r="S705" s="84">
        <v>53.652850000000001</v>
      </c>
      <c r="T705" s="183">
        <v>1789.68</v>
      </c>
      <c r="U705" s="56">
        <v>2.9979018595503105E-2</v>
      </c>
      <c r="V705" s="15">
        <v>63.110999999999997</v>
      </c>
      <c r="W705" s="28">
        <v>1.8920058425807964</v>
      </c>
      <c r="X705" s="28">
        <v>1798.7411157301863</v>
      </c>
      <c r="Y705" s="99">
        <v>113.52035055484778</v>
      </c>
    </row>
    <row r="706" spans="1:25" x14ac:dyDescent="0.2">
      <c r="A706" s="352"/>
      <c r="B706" s="257" t="s">
        <v>834</v>
      </c>
      <c r="C706" s="175" t="s">
        <v>835</v>
      </c>
      <c r="D706" s="24">
        <v>-1.9</v>
      </c>
      <c r="E706" s="178">
        <v>2.2110000000000001E-2</v>
      </c>
      <c r="F706" s="52">
        <v>1.18</v>
      </c>
      <c r="G706" s="88">
        <v>616.9</v>
      </c>
      <c r="H706" s="35" t="s">
        <v>864</v>
      </c>
      <c r="I706" s="79" t="s">
        <v>286</v>
      </c>
      <c r="J706" s="24">
        <v>8</v>
      </c>
      <c r="K706" s="80">
        <v>1960</v>
      </c>
      <c r="L706" s="84">
        <f>SUM(M706+N706+O706+Q706)</f>
        <v>12.68</v>
      </c>
      <c r="M706" s="84">
        <v>0.255</v>
      </c>
      <c r="N706" s="84">
        <v>1.327</v>
      </c>
      <c r="O706" s="84">
        <v>0.17899999999999999</v>
      </c>
      <c r="P706" s="84"/>
      <c r="Q706" s="84">
        <v>10.919</v>
      </c>
      <c r="R706" s="84"/>
      <c r="S706" s="84">
        <v>10.919</v>
      </c>
      <c r="T706" s="84">
        <v>361.81</v>
      </c>
      <c r="U706" s="56">
        <f>S706/T706</f>
        <v>3.0178823139216718E-2</v>
      </c>
      <c r="V706" s="15">
        <v>53.52</v>
      </c>
      <c r="W706" s="28">
        <f>U706*V706</f>
        <v>1.6151706144108788</v>
      </c>
      <c r="X706" s="28">
        <f>U706*60*1000</f>
        <v>1810.7293883530031</v>
      </c>
      <c r="Y706" s="99">
        <f>X706*V706/1000</f>
        <v>96.910236864652731</v>
      </c>
    </row>
    <row r="707" spans="1:25" x14ac:dyDescent="0.2">
      <c r="A707" s="352"/>
      <c r="B707" s="257" t="s">
        <v>224</v>
      </c>
      <c r="C707" s="175" t="s">
        <v>228</v>
      </c>
      <c r="D707" s="84">
        <v>-1.5</v>
      </c>
      <c r="E707" s="178">
        <v>1.6490000000000001E-2</v>
      </c>
      <c r="F707" s="52">
        <f>E707*V707</f>
        <v>0.94487699999999997</v>
      </c>
      <c r="G707" s="88">
        <v>604.5</v>
      </c>
      <c r="H707" s="25" t="s">
        <v>260</v>
      </c>
      <c r="I707" s="26"/>
      <c r="J707" s="46">
        <v>107</v>
      </c>
      <c r="K707" s="27" t="s">
        <v>95</v>
      </c>
      <c r="L707" s="86">
        <v>101.2</v>
      </c>
      <c r="M707" s="86">
        <v>5.89</v>
      </c>
      <c r="N707" s="86">
        <v>17.02</v>
      </c>
      <c r="O707" s="86">
        <v>-0.02</v>
      </c>
      <c r="P707" s="86">
        <v>14.1</v>
      </c>
      <c r="Q707" s="86">
        <v>64.209999999999994</v>
      </c>
      <c r="R707" s="87">
        <v>2563.58</v>
      </c>
      <c r="S707" s="86">
        <v>77.72</v>
      </c>
      <c r="T707" s="87">
        <v>2544.59</v>
      </c>
      <c r="U707" s="58">
        <f>S707/T707</f>
        <v>3.0543230933077627E-2</v>
      </c>
      <c r="V707" s="52">
        <v>57.3</v>
      </c>
      <c r="W707" s="28">
        <f>U707*V707</f>
        <v>1.750127132465348</v>
      </c>
      <c r="X707" s="62">
        <f>U707*60*1000</f>
        <v>1832.5938559846575</v>
      </c>
      <c r="Y707" s="268">
        <f>X707*V707/1000</f>
        <v>105.00762794792087</v>
      </c>
    </row>
    <row r="708" spans="1:25" x14ac:dyDescent="0.2">
      <c r="A708" s="352"/>
      <c r="B708" s="257" t="s">
        <v>834</v>
      </c>
      <c r="C708" s="175" t="s">
        <v>835</v>
      </c>
      <c r="D708" s="24">
        <v>-1.9</v>
      </c>
      <c r="E708" s="178">
        <v>2.2110000000000001E-2</v>
      </c>
      <c r="F708" s="52">
        <v>1.18</v>
      </c>
      <c r="G708" s="88">
        <v>616.9</v>
      </c>
      <c r="H708" s="35" t="s">
        <v>861</v>
      </c>
      <c r="I708" s="79" t="s">
        <v>286</v>
      </c>
      <c r="J708" s="24">
        <v>3</v>
      </c>
      <c r="K708" s="80">
        <v>1951</v>
      </c>
      <c r="L708" s="84">
        <f>SUM(M708+N708+O708+Q708)</f>
        <v>4.3070000000000004</v>
      </c>
      <c r="M708" s="84">
        <v>0</v>
      </c>
      <c r="N708" s="84">
        <v>0</v>
      </c>
      <c r="O708" s="84">
        <v>0</v>
      </c>
      <c r="P708" s="84"/>
      <c r="Q708" s="84">
        <v>4.3070000000000004</v>
      </c>
      <c r="R708" s="84"/>
      <c r="S708" s="84">
        <v>4.3070000000000004</v>
      </c>
      <c r="T708" s="84">
        <v>138.77000000000001</v>
      </c>
      <c r="U708" s="56">
        <f>S708/T708</f>
        <v>3.1036967644303526E-2</v>
      </c>
      <c r="V708" s="15">
        <v>53.52</v>
      </c>
      <c r="W708" s="28">
        <f>U708*V708</f>
        <v>1.6610985083231249</v>
      </c>
      <c r="X708" s="28">
        <f>U708*60*1000</f>
        <v>1862.2180586582115</v>
      </c>
      <c r="Y708" s="99">
        <f>X708*V708/1000</f>
        <v>99.665910499387479</v>
      </c>
    </row>
    <row r="709" spans="1:25" x14ac:dyDescent="0.2">
      <c r="A709" s="352"/>
      <c r="B709" s="257" t="s">
        <v>182</v>
      </c>
      <c r="C709" s="175" t="s">
        <v>183</v>
      </c>
      <c r="D709" s="175">
        <v>-1.6</v>
      </c>
      <c r="E709" s="178">
        <v>1.873E-2</v>
      </c>
      <c r="F709" s="52">
        <v>0.89216609000000002</v>
      </c>
      <c r="G709" s="88">
        <v>607.6</v>
      </c>
      <c r="H709" s="35" t="s">
        <v>211</v>
      </c>
      <c r="I709" s="79" t="s">
        <v>25</v>
      </c>
      <c r="J709" s="24">
        <v>4</v>
      </c>
      <c r="K709" s="80">
        <v>1654</v>
      </c>
      <c r="L709" s="84">
        <v>9.3869999999999987</v>
      </c>
      <c r="M709" s="84">
        <v>0.20399999999999999</v>
      </c>
      <c r="N709" s="84">
        <v>0.49863000000000002</v>
      </c>
      <c r="O709" s="84">
        <v>5.7680000000000002E-2</v>
      </c>
      <c r="P709" s="84"/>
      <c r="Q709" s="84">
        <v>8.6843699999999995</v>
      </c>
      <c r="R709" s="84">
        <v>278.31</v>
      </c>
      <c r="S709" s="84">
        <v>8.6843699999999995</v>
      </c>
      <c r="T709" s="84">
        <v>278.31</v>
      </c>
      <c r="U709" s="56">
        <v>3.1203945240918397E-2</v>
      </c>
      <c r="V709" s="15">
        <v>47.633000000000003</v>
      </c>
      <c r="W709" s="28">
        <v>1.486337523660666</v>
      </c>
      <c r="X709" s="28">
        <v>1872.2367144551038</v>
      </c>
      <c r="Y709" s="99">
        <v>89.180251419639958</v>
      </c>
    </row>
    <row r="710" spans="1:25" x14ac:dyDescent="0.2">
      <c r="A710" s="352"/>
      <c r="B710" s="257" t="s">
        <v>834</v>
      </c>
      <c r="C710" s="175" t="s">
        <v>835</v>
      </c>
      <c r="D710" s="24">
        <v>-1.9</v>
      </c>
      <c r="E710" s="178">
        <v>2.2110000000000001E-2</v>
      </c>
      <c r="F710" s="52">
        <v>1.18</v>
      </c>
      <c r="G710" s="88">
        <v>616.9</v>
      </c>
      <c r="H710" s="35" t="s">
        <v>863</v>
      </c>
      <c r="I710" s="79" t="s">
        <v>286</v>
      </c>
      <c r="J710" s="24">
        <v>8</v>
      </c>
      <c r="K710" s="80">
        <v>1960</v>
      </c>
      <c r="L710" s="84">
        <f>SUM(M710+N710+O710+Q710)</f>
        <v>13.581999999999999</v>
      </c>
      <c r="M710" s="84">
        <v>0.40799999999999997</v>
      </c>
      <c r="N710" s="84">
        <v>1.28</v>
      </c>
      <c r="O710" s="84">
        <v>0.255</v>
      </c>
      <c r="P710" s="84"/>
      <c r="Q710" s="84">
        <v>11.638999999999999</v>
      </c>
      <c r="R710" s="84"/>
      <c r="S710" s="84">
        <v>11.638999999999999</v>
      </c>
      <c r="T710" s="84">
        <v>372.64</v>
      </c>
      <c r="U710" s="56">
        <f>S710/T710</f>
        <v>3.1233898668956633E-2</v>
      </c>
      <c r="V710" s="15">
        <v>53.52</v>
      </c>
      <c r="W710" s="28">
        <f>U710*V710</f>
        <v>1.6716382567625592</v>
      </c>
      <c r="X710" s="28">
        <f>U710*60*1000</f>
        <v>1874.0339201373979</v>
      </c>
      <c r="Y710" s="99">
        <f>X710*V710/1000</f>
        <v>100.29829540575354</v>
      </c>
    </row>
    <row r="711" spans="1:25" x14ac:dyDescent="0.2">
      <c r="A711" s="352"/>
      <c r="B711" s="257" t="s">
        <v>834</v>
      </c>
      <c r="C711" s="175" t="s">
        <v>835</v>
      </c>
      <c r="D711" s="24">
        <v>-1.9</v>
      </c>
      <c r="E711" s="178">
        <v>2.2110000000000001E-2</v>
      </c>
      <c r="F711" s="52">
        <v>1.18</v>
      </c>
      <c r="G711" s="88">
        <v>616.9</v>
      </c>
      <c r="H711" s="35" t="s">
        <v>857</v>
      </c>
      <c r="I711" s="79" t="s">
        <v>286</v>
      </c>
      <c r="J711" s="24">
        <v>50</v>
      </c>
      <c r="K711" s="80">
        <v>1976</v>
      </c>
      <c r="L711" s="84">
        <f>SUM(M711+N711+O711+Q711)</f>
        <v>50.329000000000001</v>
      </c>
      <c r="M711" s="84">
        <v>3.6859999999999999</v>
      </c>
      <c r="N711" s="84">
        <v>1.6E-2</v>
      </c>
      <c r="O711" s="84">
        <v>0.7</v>
      </c>
      <c r="P711" s="84"/>
      <c r="Q711" s="84">
        <v>45.927</v>
      </c>
      <c r="R711" s="84"/>
      <c r="S711" s="84">
        <v>45.927</v>
      </c>
      <c r="T711" s="84">
        <v>1467.32</v>
      </c>
      <c r="U711" s="56">
        <f>S711/T711</f>
        <v>3.1299920944306628E-2</v>
      </c>
      <c r="V711" s="15">
        <v>53.52</v>
      </c>
      <c r="W711" s="28">
        <f>U711*V711</f>
        <v>1.6751717689392909</v>
      </c>
      <c r="X711" s="28">
        <f>U711*60*1000</f>
        <v>1877.9952566583977</v>
      </c>
      <c r="Y711" s="99">
        <f>X711*V711/1000</f>
        <v>100.51030613635746</v>
      </c>
    </row>
    <row r="712" spans="1:25" x14ac:dyDescent="0.2">
      <c r="A712" s="352"/>
      <c r="B712" s="257" t="s">
        <v>834</v>
      </c>
      <c r="C712" s="175" t="s">
        <v>835</v>
      </c>
      <c r="D712" s="24">
        <v>-1.9</v>
      </c>
      <c r="E712" s="178">
        <v>2.2110000000000001E-2</v>
      </c>
      <c r="F712" s="52">
        <v>1.18</v>
      </c>
      <c r="G712" s="88">
        <v>616.9</v>
      </c>
      <c r="H712" s="35" t="s">
        <v>860</v>
      </c>
      <c r="I712" s="79" t="s">
        <v>286</v>
      </c>
      <c r="J712" s="24">
        <v>8</v>
      </c>
      <c r="K712" s="80">
        <v>1980</v>
      </c>
      <c r="L712" s="84">
        <f>SUM(M712+N712+O712+Q712)</f>
        <v>14.280000000000001</v>
      </c>
      <c r="M712" s="84">
        <v>0.35699999999999998</v>
      </c>
      <c r="N712" s="84">
        <v>1.28</v>
      </c>
      <c r="O712" s="84">
        <v>0.153</v>
      </c>
      <c r="P712" s="84"/>
      <c r="Q712" s="84">
        <v>12.49</v>
      </c>
      <c r="R712" s="84"/>
      <c r="S712" s="84">
        <v>12.49</v>
      </c>
      <c r="T712" s="84">
        <v>398.99</v>
      </c>
      <c r="U712" s="56">
        <f>S712/T712</f>
        <v>3.1304042707837286E-2</v>
      </c>
      <c r="V712" s="15">
        <v>53.52</v>
      </c>
      <c r="W712" s="28">
        <f>U712*V712</f>
        <v>1.6753923657234517</v>
      </c>
      <c r="X712" s="28">
        <f>U712*60*1000</f>
        <v>1878.2425624702373</v>
      </c>
      <c r="Y712" s="99">
        <f>X712*V712/1000</f>
        <v>100.52354194340711</v>
      </c>
    </row>
    <row r="713" spans="1:25" x14ac:dyDescent="0.2">
      <c r="A713" s="352"/>
      <c r="B713" s="257" t="s">
        <v>182</v>
      </c>
      <c r="C713" s="175" t="s">
        <v>183</v>
      </c>
      <c r="D713" s="24">
        <v>-1.6</v>
      </c>
      <c r="E713" s="178">
        <v>1.873E-2</v>
      </c>
      <c r="F713" s="52">
        <v>0.89216609000000002</v>
      </c>
      <c r="G713" s="88">
        <v>607.6</v>
      </c>
      <c r="H713" s="35" t="s">
        <v>212</v>
      </c>
      <c r="I713" s="79" t="s">
        <v>25</v>
      </c>
      <c r="J713" s="24">
        <v>81</v>
      </c>
      <c r="K713" s="80">
        <v>1961</v>
      </c>
      <c r="L713" s="84">
        <v>46.728999999999999</v>
      </c>
      <c r="M713" s="84">
        <v>3.774</v>
      </c>
      <c r="N713" s="84"/>
      <c r="O713" s="84">
        <v>0.27198</v>
      </c>
      <c r="P713" s="84"/>
      <c r="Q713" s="84">
        <v>42.954999999999998</v>
      </c>
      <c r="R713" s="84">
        <v>1344.62</v>
      </c>
      <c r="S713" s="84">
        <v>42.954999999999998</v>
      </c>
      <c r="T713" s="84">
        <v>1344.62</v>
      </c>
      <c r="U713" s="56">
        <v>3.1945828561229198E-2</v>
      </c>
      <c r="V713" s="15">
        <v>47.633000000000003</v>
      </c>
      <c r="W713" s="28">
        <v>1.5216756518570305</v>
      </c>
      <c r="X713" s="28">
        <v>1916.749713673752</v>
      </c>
      <c r="Y713" s="99">
        <v>91.300539111421841</v>
      </c>
    </row>
    <row r="714" spans="1:25" ht="13.5" thickBot="1" x14ac:dyDescent="0.25">
      <c r="A714" s="353"/>
      <c r="B714" s="270" t="s">
        <v>182</v>
      </c>
      <c r="C714" s="271" t="s">
        <v>183</v>
      </c>
      <c r="D714" s="271">
        <v>-1.6</v>
      </c>
      <c r="E714" s="272">
        <v>1.873E-2</v>
      </c>
      <c r="F714" s="273">
        <v>0.89216609000000002</v>
      </c>
      <c r="G714" s="274">
        <v>607.6</v>
      </c>
      <c r="H714" s="275" t="s">
        <v>213</v>
      </c>
      <c r="I714" s="74" t="s">
        <v>25</v>
      </c>
      <c r="J714" s="276">
        <v>24</v>
      </c>
      <c r="K714" s="73">
        <v>1961</v>
      </c>
      <c r="L714" s="277">
        <v>30.547999999999998</v>
      </c>
      <c r="M714" s="277">
        <v>1.8360000000000001</v>
      </c>
      <c r="N714" s="277"/>
      <c r="O714" s="277">
        <v>0.29399999999999998</v>
      </c>
      <c r="P714" s="277"/>
      <c r="Q714" s="277">
        <v>28.712</v>
      </c>
      <c r="R714" s="277">
        <v>886.96</v>
      </c>
      <c r="S714" s="277">
        <v>28.712</v>
      </c>
      <c r="T714" s="277">
        <v>886.96</v>
      </c>
      <c r="U714" s="94">
        <v>3.2371245602958419E-2</v>
      </c>
      <c r="V714" s="98">
        <v>47.633000000000003</v>
      </c>
      <c r="W714" s="102">
        <v>1.5419395418057185</v>
      </c>
      <c r="X714" s="102">
        <v>1942.2747361775052</v>
      </c>
      <c r="Y714" s="103">
        <v>92.51637250834311</v>
      </c>
    </row>
    <row r="715" spans="1:25" x14ac:dyDescent="0.2">
      <c r="A715" s="354" t="s">
        <v>1058</v>
      </c>
      <c r="B715" s="234" t="s">
        <v>789</v>
      </c>
      <c r="C715" s="235" t="s">
        <v>790</v>
      </c>
      <c r="D715" s="236">
        <v>-2.2999999999999998</v>
      </c>
      <c r="E715" s="237">
        <v>1.9800000000000002E-2</v>
      </c>
      <c r="F715" s="238">
        <v>1.4019999999999999</v>
      </c>
      <c r="G715" s="239">
        <v>529.29999999999995</v>
      </c>
      <c r="H715" s="240" t="s">
        <v>783</v>
      </c>
      <c r="I715" s="76" t="s">
        <v>25</v>
      </c>
      <c r="J715" s="236">
        <v>50</v>
      </c>
      <c r="K715" s="75">
        <v>1990</v>
      </c>
      <c r="L715" s="241">
        <v>44.561</v>
      </c>
      <c r="M715" s="241">
        <v>4.1900000000000004</v>
      </c>
      <c r="N715" s="241">
        <v>7.34</v>
      </c>
      <c r="O715" s="241">
        <v>0.35</v>
      </c>
      <c r="P715" s="241"/>
      <c r="Q715" s="241">
        <v>32.68</v>
      </c>
      <c r="R715" s="241">
        <v>1666.5</v>
      </c>
      <c r="S715" s="241">
        <v>32.68</v>
      </c>
      <c r="T715" s="241">
        <v>1666.5</v>
      </c>
      <c r="U715" s="95">
        <v>1.9609960996099608E-2</v>
      </c>
      <c r="V715" s="96">
        <v>70.739999999999995</v>
      </c>
      <c r="W715" s="105">
        <v>1.3872086408640862</v>
      </c>
      <c r="X715" s="105">
        <v>1176.5976597659765</v>
      </c>
      <c r="Y715" s="106">
        <v>83.232518451845166</v>
      </c>
    </row>
    <row r="716" spans="1:25" x14ac:dyDescent="0.2">
      <c r="A716" s="355"/>
      <c r="B716" s="233" t="s">
        <v>789</v>
      </c>
      <c r="C716" s="188" t="s">
        <v>790</v>
      </c>
      <c r="D716" s="45">
        <v>-2.2999999999999998</v>
      </c>
      <c r="E716" s="189">
        <v>1.9800000000000002E-2</v>
      </c>
      <c r="F716" s="190">
        <v>1.4019999999999999</v>
      </c>
      <c r="G716" s="203">
        <v>529.29999999999995</v>
      </c>
      <c r="H716" s="36" t="s">
        <v>785</v>
      </c>
      <c r="I716" s="71" t="s">
        <v>25</v>
      </c>
      <c r="J716" s="45">
        <v>15</v>
      </c>
      <c r="K716" s="70">
        <v>1984</v>
      </c>
      <c r="L716" s="85">
        <v>22.815000000000001</v>
      </c>
      <c r="M716" s="85">
        <v>1.36</v>
      </c>
      <c r="N716" s="85">
        <v>3.65</v>
      </c>
      <c r="O716" s="85">
        <v>1.0900000000000001</v>
      </c>
      <c r="P716" s="85"/>
      <c r="Q716" s="85">
        <v>16.72</v>
      </c>
      <c r="R716" s="85">
        <v>828.98</v>
      </c>
      <c r="S716" s="85">
        <v>16.72</v>
      </c>
      <c r="T716" s="85">
        <v>828.98</v>
      </c>
      <c r="U716" s="57">
        <v>2.0169364761514149E-2</v>
      </c>
      <c r="V716" s="16">
        <v>70.739999999999995</v>
      </c>
      <c r="W716" s="61">
        <v>1.4267808632295107</v>
      </c>
      <c r="X716" s="61">
        <v>1210.161885690849</v>
      </c>
      <c r="Y716" s="104">
        <v>85.606851793770645</v>
      </c>
    </row>
    <row r="717" spans="1:25" x14ac:dyDescent="0.2">
      <c r="A717" s="355"/>
      <c r="B717" s="233" t="s">
        <v>1025</v>
      </c>
      <c r="C717" s="188" t="s">
        <v>1042</v>
      </c>
      <c r="D717" s="188">
        <v>-1.6</v>
      </c>
      <c r="E717" s="189">
        <v>1.9269999999999999E-2</v>
      </c>
      <c r="F717" s="190">
        <v>1.237134</v>
      </c>
      <c r="G717" s="202">
        <v>607.6</v>
      </c>
      <c r="H717" s="71" t="s">
        <v>1051</v>
      </c>
      <c r="I717" s="71" t="s">
        <v>25</v>
      </c>
      <c r="J717" s="70">
        <v>9</v>
      </c>
      <c r="K717" s="70" t="s">
        <v>1028</v>
      </c>
      <c r="L717" s="89">
        <v>13.105</v>
      </c>
      <c r="M717" s="89">
        <v>0.67</v>
      </c>
      <c r="N717" s="89">
        <v>1.44</v>
      </c>
      <c r="O717" s="89">
        <v>-0.26200000000000001</v>
      </c>
      <c r="P717" s="89"/>
      <c r="Q717" s="89">
        <v>11.257</v>
      </c>
      <c r="R717" s="89">
        <v>524.62</v>
      </c>
      <c r="S717" s="89">
        <v>11.257</v>
      </c>
      <c r="T717" s="89">
        <v>524.62</v>
      </c>
      <c r="U717" s="57">
        <v>2.1457435858335556E-2</v>
      </c>
      <c r="V717" s="16">
        <v>64.2</v>
      </c>
      <c r="W717" s="61">
        <v>1.3775673821051428</v>
      </c>
      <c r="X717" s="61">
        <v>1287.4461515001335</v>
      </c>
      <c r="Y717" s="104">
        <v>82.654042926308563</v>
      </c>
    </row>
    <row r="718" spans="1:25" x14ac:dyDescent="0.2">
      <c r="A718" s="355"/>
      <c r="B718" s="233" t="s">
        <v>1025</v>
      </c>
      <c r="C718" s="188" t="s">
        <v>1042</v>
      </c>
      <c r="D718" s="188">
        <v>-1.6</v>
      </c>
      <c r="E718" s="189">
        <v>1.9269999999999999E-2</v>
      </c>
      <c r="F718" s="190">
        <v>1.237134</v>
      </c>
      <c r="G718" s="202">
        <v>607.6</v>
      </c>
      <c r="H718" s="71" t="s">
        <v>1046</v>
      </c>
      <c r="I718" s="71" t="s">
        <v>25</v>
      </c>
      <c r="J718" s="70">
        <v>38</v>
      </c>
      <c r="K718" s="70" t="s">
        <v>1028</v>
      </c>
      <c r="L718" s="89">
        <v>33.040999999999997</v>
      </c>
      <c r="M718" s="89">
        <v>1.7250000000000001</v>
      </c>
      <c r="N718" s="89">
        <v>0.13</v>
      </c>
      <c r="O718" s="89">
        <v>-0.70499999999999996</v>
      </c>
      <c r="P718" s="89"/>
      <c r="Q718" s="89">
        <v>31.890999999999998</v>
      </c>
      <c r="R718" s="89">
        <v>1477.27</v>
      </c>
      <c r="S718" s="89">
        <v>31.890999999999998</v>
      </c>
      <c r="T718" s="89">
        <v>1477.27</v>
      </c>
      <c r="U718" s="57">
        <v>2.1587793700542215E-2</v>
      </c>
      <c r="V718" s="16">
        <v>64.2</v>
      </c>
      <c r="W718" s="61">
        <v>1.3859363555748103</v>
      </c>
      <c r="X718" s="61">
        <v>1295.2676220325329</v>
      </c>
      <c r="Y718" s="104">
        <v>83.156181334488622</v>
      </c>
    </row>
    <row r="719" spans="1:25" x14ac:dyDescent="0.2">
      <c r="A719" s="355"/>
      <c r="B719" s="233" t="s">
        <v>925</v>
      </c>
      <c r="C719" s="188" t="s">
        <v>926</v>
      </c>
      <c r="D719" s="45">
        <v>-1.4</v>
      </c>
      <c r="E719" s="191"/>
      <c r="F719" s="190"/>
      <c r="G719" s="203">
        <v>601.4</v>
      </c>
      <c r="H719" s="71" t="s">
        <v>957</v>
      </c>
      <c r="I719" s="71" t="s">
        <v>25</v>
      </c>
      <c r="J719" s="70">
        <v>5</v>
      </c>
      <c r="K719" s="70">
        <v>1900</v>
      </c>
      <c r="L719" s="89">
        <v>6.3913000000000002</v>
      </c>
      <c r="M719" s="89">
        <v>0</v>
      </c>
      <c r="N719" s="89">
        <v>0</v>
      </c>
      <c r="O719" s="89">
        <v>0</v>
      </c>
      <c r="P719" s="89">
        <v>0</v>
      </c>
      <c r="Q719" s="89">
        <v>6.3913000000000002</v>
      </c>
      <c r="R719" s="89">
        <v>292.95</v>
      </c>
      <c r="S719" s="89">
        <v>6.3913000000000002</v>
      </c>
      <c r="T719" s="89">
        <v>292.95</v>
      </c>
      <c r="U719" s="57">
        <v>2.1817033623485239E-2</v>
      </c>
      <c r="V719" s="16">
        <v>55.045000000000002</v>
      </c>
      <c r="W719" s="61">
        <v>1.2009186158047449</v>
      </c>
      <c r="X719" s="61">
        <v>1309.0220174091144</v>
      </c>
      <c r="Y719" s="104">
        <v>72.055116948284706</v>
      </c>
    </row>
    <row r="720" spans="1:25" x14ac:dyDescent="0.2">
      <c r="A720" s="355"/>
      <c r="B720" s="233" t="s">
        <v>925</v>
      </c>
      <c r="C720" s="188" t="s">
        <v>926</v>
      </c>
      <c r="D720" s="45">
        <v>-1.4</v>
      </c>
      <c r="E720" s="191"/>
      <c r="F720" s="190"/>
      <c r="G720" s="203">
        <v>601.4</v>
      </c>
      <c r="H720" s="71" t="s">
        <v>958</v>
      </c>
      <c r="I720" s="71" t="s">
        <v>25</v>
      </c>
      <c r="J720" s="70">
        <v>27</v>
      </c>
      <c r="K720" s="70">
        <v>1987</v>
      </c>
      <c r="L720" s="89">
        <v>33.896140000000003</v>
      </c>
      <c r="M720" s="89">
        <v>2.142274</v>
      </c>
      <c r="N720" s="89">
        <v>4.9365680000000003</v>
      </c>
      <c r="O720" s="89">
        <v>7.1662000000000003E-2</v>
      </c>
      <c r="P720" s="89">
        <v>0</v>
      </c>
      <c r="Q720" s="89">
        <v>26.745635</v>
      </c>
      <c r="R720" s="89">
        <v>1209.81</v>
      </c>
      <c r="S720" s="89">
        <v>25.60003</v>
      </c>
      <c r="T720" s="89">
        <v>1171.56</v>
      </c>
      <c r="U720" s="57">
        <v>2.1851232544641334E-2</v>
      </c>
      <c r="V720" s="16">
        <v>55.045000000000002</v>
      </c>
      <c r="W720" s="61">
        <v>1.2028010954197823</v>
      </c>
      <c r="X720" s="61">
        <v>1311.0739526784801</v>
      </c>
      <c r="Y720" s="104">
        <v>72.168065725186935</v>
      </c>
    </row>
    <row r="721" spans="1:25" x14ac:dyDescent="0.2">
      <c r="A721" s="355"/>
      <c r="B721" s="233" t="s">
        <v>789</v>
      </c>
      <c r="C721" s="188" t="s">
        <v>790</v>
      </c>
      <c r="D721" s="45">
        <v>-2.2999999999999998</v>
      </c>
      <c r="E721" s="189">
        <v>1.9800000000000002E-2</v>
      </c>
      <c r="F721" s="190">
        <v>1.4019999999999999</v>
      </c>
      <c r="G721" s="203">
        <v>529.29999999999995</v>
      </c>
      <c r="H721" s="41" t="s">
        <v>782</v>
      </c>
      <c r="I721" s="71" t="s">
        <v>25</v>
      </c>
      <c r="J721" s="45">
        <v>32</v>
      </c>
      <c r="K721" s="70">
        <v>1978</v>
      </c>
      <c r="L721" s="85">
        <v>49.343000000000004</v>
      </c>
      <c r="M721" s="85">
        <v>2.78</v>
      </c>
      <c r="N721" s="85">
        <v>7.07</v>
      </c>
      <c r="O721" s="85">
        <v>0.28000000000000003</v>
      </c>
      <c r="P721" s="85"/>
      <c r="Q721" s="85">
        <v>39.21</v>
      </c>
      <c r="R721" s="85">
        <v>1793.96</v>
      </c>
      <c r="S721" s="85">
        <v>39.21</v>
      </c>
      <c r="T721" s="85">
        <v>1793.96</v>
      </c>
      <c r="U721" s="57">
        <v>2.1856674619278021E-2</v>
      </c>
      <c r="V721" s="16">
        <v>70.739999999999995</v>
      </c>
      <c r="W721" s="61">
        <v>1.546141162567727</v>
      </c>
      <c r="X721" s="61">
        <v>1311.4004771566811</v>
      </c>
      <c r="Y721" s="104">
        <v>92.768469754063617</v>
      </c>
    </row>
    <row r="722" spans="1:25" x14ac:dyDescent="0.2">
      <c r="A722" s="355"/>
      <c r="B722" s="233" t="s">
        <v>925</v>
      </c>
      <c r="C722" s="188" t="s">
        <v>926</v>
      </c>
      <c r="D722" s="45">
        <v>-1.4</v>
      </c>
      <c r="E722" s="191"/>
      <c r="F722" s="190"/>
      <c r="G722" s="203">
        <v>601.4</v>
      </c>
      <c r="H722" s="71" t="s">
        <v>960</v>
      </c>
      <c r="I722" s="71" t="s">
        <v>25</v>
      </c>
      <c r="J722" s="70">
        <v>9</v>
      </c>
      <c r="K722" s="70">
        <v>1977</v>
      </c>
      <c r="L722" s="89">
        <v>18.036010000000001</v>
      </c>
      <c r="M722" s="89">
        <v>0.79123500000000002</v>
      </c>
      <c r="N722" s="89">
        <v>2.5228079999999999</v>
      </c>
      <c r="O722" s="89">
        <v>-2.6235000000000001E-2</v>
      </c>
      <c r="P722" s="89">
        <v>0</v>
      </c>
      <c r="Q722" s="89">
        <v>14.748196999999999</v>
      </c>
      <c r="R722" s="89">
        <v>669.05</v>
      </c>
      <c r="S722" s="89">
        <v>9.0098350000000007</v>
      </c>
      <c r="T722" s="89">
        <v>408.73</v>
      </c>
      <c r="U722" s="57">
        <v>2.2043488366403251E-2</v>
      </c>
      <c r="V722" s="16">
        <v>55.045000000000002</v>
      </c>
      <c r="W722" s="61">
        <v>1.2133838171286671</v>
      </c>
      <c r="X722" s="61">
        <v>1322.6093019841951</v>
      </c>
      <c r="Y722" s="104">
        <v>72.803029027720029</v>
      </c>
    </row>
    <row r="723" spans="1:25" x14ac:dyDescent="0.2">
      <c r="A723" s="355"/>
      <c r="B723" s="233" t="s">
        <v>925</v>
      </c>
      <c r="C723" s="188" t="s">
        <v>926</v>
      </c>
      <c r="D723" s="45">
        <v>-1.4</v>
      </c>
      <c r="E723" s="191"/>
      <c r="F723" s="190"/>
      <c r="G723" s="203">
        <v>601.4</v>
      </c>
      <c r="H723" s="71" t="s">
        <v>959</v>
      </c>
      <c r="I723" s="71" t="s">
        <v>25</v>
      </c>
      <c r="J723" s="70">
        <v>20</v>
      </c>
      <c r="K723" s="70">
        <v>1986</v>
      </c>
      <c r="L723" s="89">
        <v>30.738009999999999</v>
      </c>
      <c r="M723" s="89">
        <v>2.3405290000000001</v>
      </c>
      <c r="N723" s="89">
        <v>4.4126200000000004</v>
      </c>
      <c r="O723" s="89">
        <v>-0.147532</v>
      </c>
      <c r="P723" s="89">
        <v>0</v>
      </c>
      <c r="Q723" s="89">
        <v>24.132390000000001</v>
      </c>
      <c r="R723" s="89">
        <v>1093.8</v>
      </c>
      <c r="S723" s="89">
        <v>24.132390000000001</v>
      </c>
      <c r="T723" s="89">
        <v>1093.8</v>
      </c>
      <c r="U723" s="57">
        <v>2.2062890839275921E-2</v>
      </c>
      <c r="V723" s="16">
        <v>55.045000000000002</v>
      </c>
      <c r="W723" s="61">
        <v>1.2144518262479431</v>
      </c>
      <c r="X723" s="61">
        <v>1323.7734503565553</v>
      </c>
      <c r="Y723" s="104">
        <v>72.867109574876579</v>
      </c>
    </row>
    <row r="724" spans="1:25" x14ac:dyDescent="0.2">
      <c r="A724" s="355"/>
      <c r="B724" s="233" t="s">
        <v>652</v>
      </c>
      <c r="C724" s="188" t="s">
        <v>653</v>
      </c>
      <c r="D724" s="45">
        <v>-1.7</v>
      </c>
      <c r="E724" s="189">
        <v>1.949E-2</v>
      </c>
      <c r="F724" s="190">
        <v>1.23</v>
      </c>
      <c r="G724" s="203">
        <v>610.70000000000005</v>
      </c>
      <c r="H724" s="36" t="s">
        <v>694</v>
      </c>
      <c r="I724" s="188" t="s">
        <v>25</v>
      </c>
      <c r="J724" s="45">
        <v>6</v>
      </c>
      <c r="K724" s="70">
        <v>1961</v>
      </c>
      <c r="L724" s="85">
        <v>7.07</v>
      </c>
      <c r="M724" s="85"/>
      <c r="N724" s="85"/>
      <c r="O724" s="85"/>
      <c r="P724" s="85"/>
      <c r="Q724" s="85">
        <v>7.07</v>
      </c>
      <c r="R724" s="85">
        <v>186.85</v>
      </c>
      <c r="S724" s="85">
        <v>7.07</v>
      </c>
      <c r="T724" s="85">
        <v>317.11</v>
      </c>
      <c r="U724" s="57">
        <v>2.2295102645769605E-2</v>
      </c>
      <c r="V724" s="16">
        <v>63.110999999999997</v>
      </c>
      <c r="W724" s="61">
        <v>1.4070662230771656</v>
      </c>
      <c r="X724" s="61">
        <v>1337.7061587461762</v>
      </c>
      <c r="Y724" s="104">
        <v>84.423973384629917</v>
      </c>
    </row>
    <row r="725" spans="1:25" x14ac:dyDescent="0.2">
      <c r="A725" s="355"/>
      <c r="B725" s="233" t="s">
        <v>224</v>
      </c>
      <c r="C725" s="188" t="s">
        <v>228</v>
      </c>
      <c r="D725" s="85">
        <v>-1.5</v>
      </c>
      <c r="E725" s="189">
        <v>1.6490000000000001E-2</v>
      </c>
      <c r="F725" s="190">
        <f>E725*V725</f>
        <v>0.94487699999999997</v>
      </c>
      <c r="G725" s="203">
        <v>604.5</v>
      </c>
      <c r="H725" s="192" t="s">
        <v>261</v>
      </c>
      <c r="I725" s="193"/>
      <c r="J725" s="22">
        <v>20</v>
      </c>
      <c r="K725" s="194" t="s">
        <v>95</v>
      </c>
      <c r="L725" s="195">
        <v>31.13</v>
      </c>
      <c r="M725" s="195">
        <v>2.34</v>
      </c>
      <c r="N725" s="195">
        <v>4.5999999999999996</v>
      </c>
      <c r="O725" s="195">
        <v>0</v>
      </c>
      <c r="P725" s="195">
        <v>4.3541999999999996</v>
      </c>
      <c r="Q725" s="195">
        <v>19.835800000000003</v>
      </c>
      <c r="R725" s="196">
        <v>1079.8800000000001</v>
      </c>
      <c r="S725" s="195">
        <v>24.19</v>
      </c>
      <c r="T725" s="196">
        <v>1079.8800000000001</v>
      </c>
      <c r="U725" s="197">
        <f>S725/T725</f>
        <v>2.2400637107826794E-2</v>
      </c>
      <c r="V725" s="190">
        <v>57.3</v>
      </c>
      <c r="W725" s="61">
        <f>U725*V725</f>
        <v>1.2835565062784753</v>
      </c>
      <c r="X725" s="198">
        <f>U725*60*1000</f>
        <v>1344.0382264696075</v>
      </c>
      <c r="Y725" s="242">
        <f>X725*V725/1000</f>
        <v>77.0133903767085</v>
      </c>
    </row>
    <row r="726" spans="1:25" x14ac:dyDescent="0.2">
      <c r="A726" s="355"/>
      <c r="B726" s="233" t="s">
        <v>925</v>
      </c>
      <c r="C726" s="188" t="s">
        <v>926</v>
      </c>
      <c r="D726" s="45">
        <v>-1.4</v>
      </c>
      <c r="E726" s="191"/>
      <c r="F726" s="190"/>
      <c r="G726" s="203">
        <v>601.4</v>
      </c>
      <c r="H726" s="71" t="s">
        <v>961</v>
      </c>
      <c r="I726" s="71" t="s">
        <v>25</v>
      </c>
      <c r="J726" s="70">
        <v>38</v>
      </c>
      <c r="K726" s="70">
        <v>1985</v>
      </c>
      <c r="L726" s="89">
        <v>59.598999999999997</v>
      </c>
      <c r="M726" s="89">
        <v>4.4413879999999999</v>
      </c>
      <c r="N726" s="89">
        <v>9.2698719999999994</v>
      </c>
      <c r="O726" s="89">
        <v>-0.25939000000000001</v>
      </c>
      <c r="P726" s="89">
        <v>0</v>
      </c>
      <c r="Q726" s="89">
        <v>46.147129999999997</v>
      </c>
      <c r="R726" s="89">
        <v>2057.65</v>
      </c>
      <c r="S726" s="89">
        <v>46.147129999999997</v>
      </c>
      <c r="T726" s="89">
        <v>2057.65</v>
      </c>
      <c r="U726" s="57">
        <v>2.2427103734843145E-2</v>
      </c>
      <c r="V726" s="16">
        <v>55.045000000000002</v>
      </c>
      <c r="W726" s="61">
        <v>1.2344999250844411</v>
      </c>
      <c r="X726" s="61">
        <v>1345.6262240905887</v>
      </c>
      <c r="Y726" s="104">
        <v>74.069995505066458</v>
      </c>
    </row>
    <row r="727" spans="1:25" x14ac:dyDescent="0.2">
      <c r="A727" s="355"/>
      <c r="B727" s="233" t="s">
        <v>925</v>
      </c>
      <c r="C727" s="188" t="s">
        <v>926</v>
      </c>
      <c r="D727" s="45">
        <v>-1.4</v>
      </c>
      <c r="E727" s="191"/>
      <c r="F727" s="190"/>
      <c r="G727" s="203">
        <v>601.4</v>
      </c>
      <c r="H727" s="71" t="s">
        <v>962</v>
      </c>
      <c r="I727" s="71" t="s">
        <v>25</v>
      </c>
      <c r="J727" s="70">
        <v>20</v>
      </c>
      <c r="K727" s="70">
        <v>1986</v>
      </c>
      <c r="L727" s="89">
        <v>29.471</v>
      </c>
      <c r="M727" s="89">
        <v>2.1940200000000001</v>
      </c>
      <c r="N727" s="89">
        <v>3.5066000000000002</v>
      </c>
      <c r="O727" s="89">
        <v>-0.15401999999999999</v>
      </c>
      <c r="P727" s="89">
        <v>0</v>
      </c>
      <c r="Q727" s="89">
        <v>23.924399999999999</v>
      </c>
      <c r="R727" s="89">
        <v>1064.9000000000001</v>
      </c>
      <c r="S727" s="89">
        <v>23.924399999999999</v>
      </c>
      <c r="T727" s="89">
        <v>1064.9000000000001</v>
      </c>
      <c r="U727" s="57">
        <v>2.2466334867123669E-2</v>
      </c>
      <c r="V727" s="16">
        <v>55.045000000000002</v>
      </c>
      <c r="W727" s="61">
        <v>1.2366594027608224</v>
      </c>
      <c r="X727" s="61">
        <v>1347.9800920274201</v>
      </c>
      <c r="Y727" s="104">
        <v>74.199564165649335</v>
      </c>
    </row>
    <row r="728" spans="1:25" x14ac:dyDescent="0.2">
      <c r="A728" s="355"/>
      <c r="B728" s="233" t="s">
        <v>789</v>
      </c>
      <c r="C728" s="188" t="s">
        <v>790</v>
      </c>
      <c r="D728" s="45">
        <v>-2.2999999999999998</v>
      </c>
      <c r="E728" s="189">
        <v>1.9800000000000002E-2</v>
      </c>
      <c r="F728" s="190">
        <v>1.4019999999999999</v>
      </c>
      <c r="G728" s="203">
        <v>529.29999999999995</v>
      </c>
      <c r="H728" s="36" t="s">
        <v>784</v>
      </c>
      <c r="I728" s="71" t="s">
        <v>25</v>
      </c>
      <c r="J728" s="45">
        <v>15</v>
      </c>
      <c r="K728" s="70">
        <v>1984</v>
      </c>
      <c r="L728" s="85">
        <v>23.143999999999998</v>
      </c>
      <c r="M728" s="85">
        <v>1.81</v>
      </c>
      <c r="N728" s="85">
        <v>2.54</v>
      </c>
      <c r="O728" s="85">
        <v>0.18</v>
      </c>
      <c r="P728" s="85"/>
      <c r="Q728" s="85">
        <v>18.61</v>
      </c>
      <c r="R728" s="85">
        <v>826.05</v>
      </c>
      <c r="S728" s="85">
        <v>18.61</v>
      </c>
      <c r="T728" s="85">
        <v>826.05</v>
      </c>
      <c r="U728" s="57">
        <v>2.2528902608800919E-2</v>
      </c>
      <c r="V728" s="16">
        <v>70.739999999999995</v>
      </c>
      <c r="W728" s="61">
        <v>1.5936945705465768</v>
      </c>
      <c r="X728" s="61">
        <v>1351.7341565280551</v>
      </c>
      <c r="Y728" s="104">
        <v>95.621674232794618</v>
      </c>
    </row>
    <row r="729" spans="1:25" x14ac:dyDescent="0.2">
      <c r="A729" s="355"/>
      <c r="B729" s="233" t="s">
        <v>1025</v>
      </c>
      <c r="C729" s="188" t="s">
        <v>1026</v>
      </c>
      <c r="D729" s="188">
        <v>-1.6</v>
      </c>
      <c r="E729" s="189">
        <v>1.9269999999999999E-2</v>
      </c>
      <c r="F729" s="190">
        <v>1.237134</v>
      </c>
      <c r="G729" s="202">
        <v>607.6</v>
      </c>
      <c r="H729" s="71" t="s">
        <v>1047</v>
      </c>
      <c r="I729" s="71" t="s">
        <v>25</v>
      </c>
      <c r="J729" s="70">
        <v>25</v>
      </c>
      <c r="K729" s="70" t="s">
        <v>1028</v>
      </c>
      <c r="L729" s="89">
        <v>38.757000000000005</v>
      </c>
      <c r="M729" s="89">
        <v>2.9569999999999999</v>
      </c>
      <c r="N729" s="89">
        <v>3.75</v>
      </c>
      <c r="O729" s="89">
        <v>0.61299999999999999</v>
      </c>
      <c r="P729" s="89"/>
      <c r="Q729" s="89">
        <v>31.437000000000001</v>
      </c>
      <c r="R729" s="89">
        <v>1389.64</v>
      </c>
      <c r="S729" s="89">
        <v>31.437000000000001</v>
      </c>
      <c r="T729" s="89">
        <v>1389.64</v>
      </c>
      <c r="U729" s="57">
        <v>2.2622405802941767E-2</v>
      </c>
      <c r="V729" s="16">
        <v>64.2</v>
      </c>
      <c r="W729" s="61">
        <v>1.4523584525488615</v>
      </c>
      <c r="X729" s="61">
        <v>1357.3443481765059</v>
      </c>
      <c r="Y729" s="104">
        <v>87.141507152931695</v>
      </c>
    </row>
    <row r="730" spans="1:25" x14ac:dyDescent="0.2">
      <c r="A730" s="355"/>
      <c r="B730" s="233" t="s">
        <v>424</v>
      </c>
      <c r="C730" s="188" t="s">
        <v>425</v>
      </c>
      <c r="D730" s="188">
        <v>-2.1</v>
      </c>
      <c r="E730" s="191">
        <v>1.6272999999999999E-2</v>
      </c>
      <c r="F730" s="199">
        <f>E730*V730</f>
        <v>1.5396210759999998</v>
      </c>
      <c r="G730" s="202">
        <v>623.1</v>
      </c>
      <c r="H730" s="39" t="s">
        <v>460</v>
      </c>
      <c r="I730" s="71" t="s">
        <v>25</v>
      </c>
      <c r="J730" s="45">
        <v>9</v>
      </c>
      <c r="K730" s="70">
        <v>1989</v>
      </c>
      <c r="L730" s="85">
        <v>14.083</v>
      </c>
      <c r="M730" s="85">
        <v>0.10199999999999999</v>
      </c>
      <c r="N730" s="85">
        <v>0.22969999999999999</v>
      </c>
      <c r="O730" s="85"/>
      <c r="P730" s="85">
        <v>2.4752299999999998</v>
      </c>
      <c r="Q730" s="85">
        <v>11.276070000000001</v>
      </c>
      <c r="R730" s="85">
        <v>727.62</v>
      </c>
      <c r="S730" s="85">
        <v>5.35</v>
      </c>
      <c r="T730" s="85">
        <v>236.04</v>
      </c>
      <c r="U730" s="57">
        <f>S730/T730</f>
        <v>2.2665649889849177E-2</v>
      </c>
      <c r="V730" s="16">
        <v>94.611999999999995</v>
      </c>
      <c r="W730" s="61">
        <f>U730*V730</f>
        <v>2.1444424673784104</v>
      </c>
      <c r="X730" s="61">
        <f>U730*60*1000</f>
        <v>1359.9389933909504</v>
      </c>
      <c r="Y730" s="104">
        <f>X730*V730/1000</f>
        <v>128.66654804270459</v>
      </c>
    </row>
    <row r="731" spans="1:25" x14ac:dyDescent="0.2">
      <c r="A731" s="355"/>
      <c r="B731" s="233" t="s">
        <v>789</v>
      </c>
      <c r="C731" s="188" t="s">
        <v>790</v>
      </c>
      <c r="D731" s="45">
        <v>-2.2999999999999998</v>
      </c>
      <c r="E731" s="189">
        <v>1.9800000000000002E-2</v>
      </c>
      <c r="F731" s="190">
        <v>1.4019999999999999</v>
      </c>
      <c r="G731" s="203">
        <v>529.29999999999995</v>
      </c>
      <c r="H731" s="41" t="s">
        <v>788</v>
      </c>
      <c r="I731" s="71" t="s">
        <v>25</v>
      </c>
      <c r="J731" s="45">
        <v>22</v>
      </c>
      <c r="K731" s="70">
        <v>1991</v>
      </c>
      <c r="L731" s="85">
        <v>33.776000000000003</v>
      </c>
      <c r="M731" s="85">
        <v>1.25</v>
      </c>
      <c r="N731" s="85">
        <v>3.96</v>
      </c>
      <c r="O731" s="85">
        <v>0.9</v>
      </c>
      <c r="P731" s="85"/>
      <c r="Q731" s="85">
        <v>27.68</v>
      </c>
      <c r="R731" s="85">
        <v>1218.99</v>
      </c>
      <c r="S731" s="85">
        <v>27.68</v>
      </c>
      <c r="T731" s="85">
        <v>1218.99</v>
      </c>
      <c r="U731" s="57">
        <v>2.270732327582671E-2</v>
      </c>
      <c r="V731" s="16">
        <v>70.739999999999995</v>
      </c>
      <c r="W731" s="61">
        <v>1.6063160485319814</v>
      </c>
      <c r="X731" s="61">
        <v>1362.4393965496026</v>
      </c>
      <c r="Y731" s="104">
        <v>96.37896291191889</v>
      </c>
    </row>
    <row r="732" spans="1:25" x14ac:dyDescent="0.2">
      <c r="A732" s="355"/>
      <c r="B732" s="233" t="s">
        <v>925</v>
      </c>
      <c r="C732" s="188" t="s">
        <v>926</v>
      </c>
      <c r="D732" s="45">
        <v>-1.4</v>
      </c>
      <c r="E732" s="191"/>
      <c r="F732" s="190"/>
      <c r="G732" s="203">
        <v>601.4</v>
      </c>
      <c r="H732" s="71" t="s">
        <v>963</v>
      </c>
      <c r="I732" s="71" t="s">
        <v>25</v>
      </c>
      <c r="J732" s="70">
        <v>20</v>
      </c>
      <c r="K732" s="70">
        <v>1996</v>
      </c>
      <c r="L732" s="89">
        <v>29.803000000000001</v>
      </c>
      <c r="M732" s="89">
        <v>2.1092580000000001</v>
      </c>
      <c r="N732" s="89">
        <v>2.8108</v>
      </c>
      <c r="O732" s="89">
        <v>3.2743000000000001E-2</v>
      </c>
      <c r="P732" s="89">
        <v>0</v>
      </c>
      <c r="Q732" s="89">
        <v>24.850200000000001</v>
      </c>
      <c r="R732" s="89">
        <v>1083.8499999999999</v>
      </c>
      <c r="S732" s="89">
        <v>24.850200000000001</v>
      </c>
      <c r="T732" s="89">
        <v>1083.8499999999999</v>
      </c>
      <c r="U732" s="57">
        <v>2.2927711399178857E-2</v>
      </c>
      <c r="V732" s="16">
        <v>55.045000000000002</v>
      </c>
      <c r="W732" s="61">
        <v>1.2620558739678003</v>
      </c>
      <c r="X732" s="61">
        <v>1375.6626839507314</v>
      </c>
      <c r="Y732" s="104">
        <v>75.723352438068019</v>
      </c>
    </row>
    <row r="733" spans="1:25" x14ac:dyDescent="0.2">
      <c r="A733" s="355"/>
      <c r="B733" s="233" t="s">
        <v>789</v>
      </c>
      <c r="C733" s="188" t="s">
        <v>790</v>
      </c>
      <c r="D733" s="45">
        <v>-2.2999999999999998</v>
      </c>
      <c r="E733" s="189">
        <v>1.9800000000000002E-2</v>
      </c>
      <c r="F733" s="190">
        <v>1.4019999999999999</v>
      </c>
      <c r="G733" s="203">
        <v>529.29999999999995</v>
      </c>
      <c r="H733" s="36" t="s">
        <v>779</v>
      </c>
      <c r="I733" s="71" t="s">
        <v>25</v>
      </c>
      <c r="J733" s="45">
        <v>22</v>
      </c>
      <c r="K733" s="70">
        <v>1991</v>
      </c>
      <c r="L733" s="85">
        <v>32.637999999999998</v>
      </c>
      <c r="M733" s="85">
        <v>2.66</v>
      </c>
      <c r="N733" s="85">
        <v>3.57</v>
      </c>
      <c r="O733" s="85">
        <v>0.14000000000000001</v>
      </c>
      <c r="P733" s="85"/>
      <c r="Q733" s="85">
        <v>26.27</v>
      </c>
      <c r="R733" s="85">
        <v>1138.44</v>
      </c>
      <c r="S733" s="85">
        <v>26.27</v>
      </c>
      <c r="T733" s="85">
        <v>1138.44</v>
      </c>
      <c r="U733" s="57">
        <v>2.307543656231334E-2</v>
      </c>
      <c r="V733" s="16">
        <v>70.739999999999995</v>
      </c>
      <c r="W733" s="61">
        <v>1.6323563824180456</v>
      </c>
      <c r="X733" s="61">
        <v>1384.5261937388002</v>
      </c>
      <c r="Y733" s="104">
        <v>97.941382945082722</v>
      </c>
    </row>
    <row r="734" spans="1:25" x14ac:dyDescent="0.2">
      <c r="A734" s="355"/>
      <c r="B734" s="233" t="s">
        <v>1025</v>
      </c>
      <c r="C734" s="188" t="s">
        <v>1026</v>
      </c>
      <c r="D734" s="188">
        <v>-1.6</v>
      </c>
      <c r="E734" s="189">
        <v>1.9269999999999999E-2</v>
      </c>
      <c r="F734" s="190">
        <v>1.237134</v>
      </c>
      <c r="G734" s="202">
        <v>607.6</v>
      </c>
      <c r="H734" s="71" t="s">
        <v>1041</v>
      </c>
      <c r="I734" s="71" t="s">
        <v>25</v>
      </c>
      <c r="J734" s="70">
        <v>45</v>
      </c>
      <c r="K734" s="70" t="s">
        <v>1028</v>
      </c>
      <c r="L734" s="89">
        <v>63.395000000000003</v>
      </c>
      <c r="M734" s="89">
        <v>5.0880000000000001</v>
      </c>
      <c r="N734" s="89">
        <v>7.3730000000000002</v>
      </c>
      <c r="O734" s="89">
        <v>-0.29399999999999998</v>
      </c>
      <c r="P734" s="89"/>
      <c r="Q734" s="89">
        <v>51.228000000000002</v>
      </c>
      <c r="R734" s="89">
        <v>2197.71</v>
      </c>
      <c r="S734" s="89">
        <v>51.228000000000002</v>
      </c>
      <c r="T734" s="89">
        <v>2197.71</v>
      </c>
      <c r="U734" s="57">
        <v>2.3309717842663499E-2</v>
      </c>
      <c r="V734" s="16">
        <v>64.2</v>
      </c>
      <c r="W734" s="61">
        <v>1.4964838854989966</v>
      </c>
      <c r="X734" s="61">
        <v>1398.5830705598098</v>
      </c>
      <c r="Y734" s="104">
        <v>89.789033129939796</v>
      </c>
    </row>
    <row r="735" spans="1:25" x14ac:dyDescent="0.2">
      <c r="A735" s="355"/>
      <c r="B735" s="233" t="s">
        <v>512</v>
      </c>
      <c r="C735" s="188" t="s">
        <v>513</v>
      </c>
      <c r="D735" s="45">
        <v>-1.6</v>
      </c>
      <c r="E735" s="189">
        <v>1.5933699725758369E-2</v>
      </c>
      <c r="F735" s="190">
        <v>0.80065247751963231</v>
      </c>
      <c r="G735" s="203">
        <v>607.6</v>
      </c>
      <c r="H735" s="36" t="s">
        <v>544</v>
      </c>
      <c r="I735" s="71" t="s">
        <v>286</v>
      </c>
      <c r="J735" s="45">
        <v>36</v>
      </c>
      <c r="K735" s="70" t="s">
        <v>95</v>
      </c>
      <c r="L735" s="85">
        <v>59.198880000000003</v>
      </c>
      <c r="M735" s="85">
        <v>5.8140000000000001</v>
      </c>
      <c r="N735" s="85">
        <v>5.76</v>
      </c>
      <c r="O735" s="85">
        <v>1.16788</v>
      </c>
      <c r="P735" s="85"/>
      <c r="Q735" s="85">
        <v>46.457000000000001</v>
      </c>
      <c r="R735" s="85">
        <v>1955.29</v>
      </c>
      <c r="S735" s="85">
        <v>46.457000000000001</v>
      </c>
      <c r="T735" s="85">
        <v>1955.29</v>
      </c>
      <c r="U735" s="57">
        <v>2.3759646906596977E-2</v>
      </c>
      <c r="V735" s="16">
        <v>50.249000000000002</v>
      </c>
      <c r="W735" s="61">
        <v>1.1938984974095916</v>
      </c>
      <c r="X735" s="61">
        <v>1425.5788143958187</v>
      </c>
      <c r="Y735" s="104">
        <v>71.633909844575498</v>
      </c>
    </row>
    <row r="736" spans="1:25" x14ac:dyDescent="0.2">
      <c r="A736" s="355"/>
      <c r="B736" s="233" t="s">
        <v>316</v>
      </c>
      <c r="C736" s="188" t="s">
        <v>317</v>
      </c>
      <c r="D736" s="188">
        <v>-0.55000000000000004</v>
      </c>
      <c r="E736" s="189">
        <v>1.7000000000000001E-2</v>
      </c>
      <c r="F736" s="190">
        <v>0.96</v>
      </c>
      <c r="G736" s="202">
        <v>575.04999999999995</v>
      </c>
      <c r="H736" s="36" t="s">
        <v>348</v>
      </c>
      <c r="I736" s="71" t="s">
        <v>25</v>
      </c>
      <c r="J736" s="45">
        <v>20</v>
      </c>
      <c r="K736" s="70" t="s">
        <v>95</v>
      </c>
      <c r="L736" s="85"/>
      <c r="M736" s="85">
        <v>0.51</v>
      </c>
      <c r="N736" s="85">
        <v>3.2</v>
      </c>
      <c r="O736" s="85">
        <v>-0.35700000000000004</v>
      </c>
      <c r="P736" s="85">
        <v>0</v>
      </c>
      <c r="Q736" s="85">
        <v>25.29</v>
      </c>
      <c r="R736" s="85">
        <v>1048.5999999999999</v>
      </c>
      <c r="S736" s="85">
        <v>25.29</v>
      </c>
      <c r="T736" s="85">
        <v>1048.5999999999999</v>
      </c>
      <c r="U736" s="57">
        <f>S736/T736</f>
        <v>2.411787144764448E-2</v>
      </c>
      <c r="V736" s="16">
        <v>56.5</v>
      </c>
      <c r="W736" s="61">
        <f>U736*V736</f>
        <v>1.3626597367919131</v>
      </c>
      <c r="X736" s="61">
        <f>U736*60*1000</f>
        <v>1447.0722868586688</v>
      </c>
      <c r="Y736" s="104">
        <f>X736*V736/1000</f>
        <v>81.759584207514777</v>
      </c>
    </row>
    <row r="737" spans="1:25" x14ac:dyDescent="0.2">
      <c r="A737" s="355"/>
      <c r="B737" s="233" t="s">
        <v>316</v>
      </c>
      <c r="C737" s="188" t="s">
        <v>317</v>
      </c>
      <c r="D737" s="188">
        <v>-0.55000000000000004</v>
      </c>
      <c r="E737" s="189">
        <v>1.7000000000000001E-2</v>
      </c>
      <c r="F737" s="190">
        <v>0.96</v>
      </c>
      <c r="G737" s="202">
        <v>575.04999999999995</v>
      </c>
      <c r="H737" s="36" t="s">
        <v>349</v>
      </c>
      <c r="I737" s="71" t="s">
        <v>25</v>
      </c>
      <c r="J737" s="45">
        <v>24</v>
      </c>
      <c r="K737" s="70" t="s">
        <v>95</v>
      </c>
      <c r="L737" s="85"/>
      <c r="M737" s="85">
        <v>1.2750000000000001</v>
      </c>
      <c r="N737" s="85">
        <v>3.84</v>
      </c>
      <c r="O737" s="85">
        <v>0.20399999999999999</v>
      </c>
      <c r="P737" s="85">
        <v>0</v>
      </c>
      <c r="Q737" s="85">
        <v>24.284998999999999</v>
      </c>
      <c r="R737" s="85">
        <v>1000.52</v>
      </c>
      <c r="S737" s="85">
        <v>24.284998999999999</v>
      </c>
      <c r="T737" s="85">
        <v>1000.52</v>
      </c>
      <c r="U737" s="57">
        <f>S737/T737</f>
        <v>2.4272377363770838E-2</v>
      </c>
      <c r="V737" s="16">
        <v>56.5</v>
      </c>
      <c r="W737" s="61">
        <f>U737*V737</f>
        <v>1.3713893210530523</v>
      </c>
      <c r="X737" s="61">
        <f>U737*60*1000</f>
        <v>1456.3426418262502</v>
      </c>
      <c r="Y737" s="104">
        <f>X737*V737/1000</f>
        <v>82.283359263183144</v>
      </c>
    </row>
    <row r="738" spans="1:25" x14ac:dyDescent="0.2">
      <c r="A738" s="355"/>
      <c r="B738" s="233" t="s">
        <v>424</v>
      </c>
      <c r="C738" s="188" t="s">
        <v>425</v>
      </c>
      <c r="D738" s="188">
        <v>-2.1</v>
      </c>
      <c r="E738" s="191">
        <v>1.6272999999999999E-2</v>
      </c>
      <c r="F738" s="199">
        <f>E738*V738</f>
        <v>1.5396210759999998</v>
      </c>
      <c r="G738" s="202">
        <v>623.1</v>
      </c>
      <c r="H738" s="39" t="s">
        <v>457</v>
      </c>
      <c r="I738" s="71" t="s">
        <v>25</v>
      </c>
      <c r="J738" s="45">
        <v>3</v>
      </c>
      <c r="K738" s="70">
        <v>1939</v>
      </c>
      <c r="L738" s="85">
        <v>5.4749999999999996</v>
      </c>
      <c r="M738" s="85"/>
      <c r="N738" s="85"/>
      <c r="O738" s="85"/>
      <c r="P738" s="85"/>
      <c r="Q738" s="85">
        <v>5.4749999999999996</v>
      </c>
      <c r="R738" s="85">
        <v>224.76</v>
      </c>
      <c r="S738" s="85">
        <v>2.79</v>
      </c>
      <c r="T738" s="85">
        <v>114.54</v>
      </c>
      <c r="U738" s="57">
        <f>S738/T738</f>
        <v>2.4358302776322682E-2</v>
      </c>
      <c r="V738" s="16">
        <v>94.611999999999995</v>
      </c>
      <c r="W738" s="61">
        <f>U738*V738</f>
        <v>2.3045877422734415</v>
      </c>
      <c r="X738" s="61">
        <f>U738*60*1000</f>
        <v>1461.4981665793609</v>
      </c>
      <c r="Y738" s="104">
        <f>X738*V738/1000</f>
        <v>138.2752645364065</v>
      </c>
    </row>
    <row r="739" spans="1:25" x14ac:dyDescent="0.2">
      <c r="A739" s="355"/>
      <c r="B739" s="233" t="s">
        <v>1025</v>
      </c>
      <c r="C739" s="188" t="s">
        <v>1026</v>
      </c>
      <c r="D739" s="188">
        <v>-1.6</v>
      </c>
      <c r="E739" s="189">
        <v>1.9269999999999999E-2</v>
      </c>
      <c r="F739" s="190">
        <v>1.237134</v>
      </c>
      <c r="G739" s="202">
        <v>607.6</v>
      </c>
      <c r="H739" s="71" t="s">
        <v>1044</v>
      </c>
      <c r="I739" s="71" t="s">
        <v>25</v>
      </c>
      <c r="J739" s="70">
        <v>12</v>
      </c>
      <c r="K739" s="70" t="s">
        <v>1028</v>
      </c>
      <c r="L739" s="89">
        <v>16.929000000000002</v>
      </c>
      <c r="M739" s="89">
        <v>0.70099999999999996</v>
      </c>
      <c r="N739" s="89">
        <v>2.27</v>
      </c>
      <c r="O739" s="89">
        <v>-8.8999999999999996E-2</v>
      </c>
      <c r="P739" s="89"/>
      <c r="Q739" s="89">
        <v>14.047000000000001</v>
      </c>
      <c r="R739" s="89">
        <v>576.61</v>
      </c>
      <c r="S739" s="89">
        <v>14.047000000000001</v>
      </c>
      <c r="T739" s="89">
        <v>576.61</v>
      </c>
      <c r="U739" s="57">
        <v>2.4361353427793483E-2</v>
      </c>
      <c r="V739" s="16">
        <v>64.2</v>
      </c>
      <c r="W739" s="61">
        <v>1.5639988900643418</v>
      </c>
      <c r="X739" s="61">
        <v>1461.681205667609</v>
      </c>
      <c r="Y739" s="104">
        <v>93.839933403860499</v>
      </c>
    </row>
    <row r="740" spans="1:25" x14ac:dyDescent="0.2">
      <c r="A740" s="355"/>
      <c r="B740" s="233" t="s">
        <v>316</v>
      </c>
      <c r="C740" s="188" t="s">
        <v>317</v>
      </c>
      <c r="D740" s="188">
        <v>-0.55000000000000004</v>
      </c>
      <c r="E740" s="189">
        <v>1.7000000000000001E-2</v>
      </c>
      <c r="F740" s="190">
        <v>0.96</v>
      </c>
      <c r="G740" s="202">
        <v>575.04999999999995</v>
      </c>
      <c r="H740" s="36" t="s">
        <v>350</v>
      </c>
      <c r="I740" s="71" t="s">
        <v>25</v>
      </c>
      <c r="J740" s="45">
        <v>28</v>
      </c>
      <c r="K740" s="70" t="s">
        <v>95</v>
      </c>
      <c r="L740" s="85"/>
      <c r="M740" s="85">
        <v>0.86699999999999999</v>
      </c>
      <c r="N740" s="85">
        <v>0.28000000000000003</v>
      </c>
      <c r="O740" s="85">
        <v>0.30599999999999999</v>
      </c>
      <c r="P740" s="85">
        <v>0</v>
      </c>
      <c r="Q740" s="85">
        <v>31.653000000000002</v>
      </c>
      <c r="R740" s="85">
        <v>1296.3</v>
      </c>
      <c r="S740" s="85">
        <v>31.653000000000002</v>
      </c>
      <c r="T740" s="85">
        <v>1296.3</v>
      </c>
      <c r="U740" s="57">
        <f>S740/T740</f>
        <v>2.4417958805831984E-2</v>
      </c>
      <c r="V740" s="16">
        <v>56.5</v>
      </c>
      <c r="W740" s="61">
        <f>U740*V740</f>
        <v>1.3796146725295071</v>
      </c>
      <c r="X740" s="61">
        <f>U740*60*1000</f>
        <v>1465.077528349919</v>
      </c>
      <c r="Y740" s="104">
        <f>X740*V740/1000</f>
        <v>82.776880351770416</v>
      </c>
    </row>
    <row r="741" spans="1:25" x14ac:dyDescent="0.2">
      <c r="A741" s="355"/>
      <c r="B741" s="233" t="s">
        <v>879</v>
      </c>
      <c r="C741" s="188" t="s">
        <v>921</v>
      </c>
      <c r="D741" s="45">
        <v>-1.1000000000000001</v>
      </c>
      <c r="E741" s="189">
        <v>1.5800000000000002E-2</v>
      </c>
      <c r="F741" s="190">
        <v>1.2089844000000001</v>
      </c>
      <c r="G741" s="203">
        <v>592.1</v>
      </c>
      <c r="H741" s="21" t="s">
        <v>911</v>
      </c>
      <c r="I741" s="71" t="s">
        <v>25</v>
      </c>
      <c r="J741" s="48">
        <v>24</v>
      </c>
      <c r="K741" s="70">
        <v>1962</v>
      </c>
      <c r="L741" s="85">
        <v>28.784001</v>
      </c>
      <c r="M741" s="91">
        <v>1.4483869999999999</v>
      </c>
      <c r="N741" s="91">
        <v>0</v>
      </c>
      <c r="O741" s="85">
        <v>0</v>
      </c>
      <c r="P741" s="85">
        <v>0</v>
      </c>
      <c r="Q741" s="91">
        <v>27.335614</v>
      </c>
      <c r="R741" s="91">
        <v>1107.58</v>
      </c>
      <c r="S741" s="91">
        <v>27.335614</v>
      </c>
      <c r="T741" s="91">
        <v>1107.58</v>
      </c>
      <c r="U741" s="57">
        <v>2.4680487188284368E-2</v>
      </c>
      <c r="V741" s="16">
        <v>76.518000000000001</v>
      </c>
      <c r="W741" s="61">
        <v>1.8885015186731433</v>
      </c>
      <c r="X741" s="61">
        <v>1480.8292312970621</v>
      </c>
      <c r="Y741" s="104">
        <v>113.31009112038859</v>
      </c>
    </row>
    <row r="742" spans="1:25" x14ac:dyDescent="0.2">
      <c r="A742" s="355"/>
      <c r="B742" s="233" t="s">
        <v>879</v>
      </c>
      <c r="C742" s="188" t="s">
        <v>880</v>
      </c>
      <c r="D742" s="45">
        <v>-1.1000000000000001</v>
      </c>
      <c r="E742" s="189">
        <v>1.5800000000000002E-2</v>
      </c>
      <c r="F742" s="190">
        <v>1.2089844000000001</v>
      </c>
      <c r="G742" s="203">
        <v>592.1</v>
      </c>
      <c r="H742" s="21" t="s">
        <v>912</v>
      </c>
      <c r="I742" s="71" t="s">
        <v>25</v>
      </c>
      <c r="J742" s="48">
        <v>9</v>
      </c>
      <c r="K742" s="70">
        <v>1961</v>
      </c>
      <c r="L742" s="85">
        <v>12.671344000000001</v>
      </c>
      <c r="M742" s="91">
        <v>0.51323700000000005</v>
      </c>
      <c r="N742" s="91">
        <v>2.0378700000000003</v>
      </c>
      <c r="O742" s="85">
        <v>1.5699999999999999E-2</v>
      </c>
      <c r="P742" s="85">
        <v>0</v>
      </c>
      <c r="Q742" s="91">
        <v>10.104537000000001</v>
      </c>
      <c r="R742" s="91">
        <v>535.82000000000005</v>
      </c>
      <c r="S742" s="91">
        <v>10.104537000000001</v>
      </c>
      <c r="T742" s="91">
        <v>409.14</v>
      </c>
      <c r="U742" s="57">
        <v>2.4697015691450361E-2</v>
      </c>
      <c r="V742" s="16">
        <v>76.518000000000001</v>
      </c>
      <c r="W742" s="61">
        <v>1.8897662466783989</v>
      </c>
      <c r="X742" s="61">
        <v>1481.8209414870216</v>
      </c>
      <c r="Y742" s="104">
        <v>113.38597480070392</v>
      </c>
    </row>
    <row r="743" spans="1:25" x14ac:dyDescent="0.2">
      <c r="A743" s="355"/>
      <c r="B743" s="233" t="s">
        <v>879</v>
      </c>
      <c r="C743" s="188" t="s">
        <v>921</v>
      </c>
      <c r="D743" s="45">
        <v>-1.1000000000000001</v>
      </c>
      <c r="E743" s="189">
        <v>1.5800000000000002E-2</v>
      </c>
      <c r="F743" s="190">
        <v>1.2089844000000001</v>
      </c>
      <c r="G743" s="203">
        <v>592.1</v>
      </c>
      <c r="H743" s="21" t="s">
        <v>913</v>
      </c>
      <c r="I743" s="71" t="s">
        <v>25</v>
      </c>
      <c r="J743" s="48">
        <v>18</v>
      </c>
      <c r="K743" s="70">
        <v>1987</v>
      </c>
      <c r="L743" s="85">
        <v>34.139005000000004</v>
      </c>
      <c r="M743" s="91">
        <v>1.114778</v>
      </c>
      <c r="N743" s="91">
        <v>4.3925940000000008</v>
      </c>
      <c r="O743" s="85">
        <v>0</v>
      </c>
      <c r="P743" s="85">
        <v>0</v>
      </c>
      <c r="Q743" s="91">
        <v>28.631633000000001</v>
      </c>
      <c r="R743" s="91">
        <v>1157.8700000000001</v>
      </c>
      <c r="S743" s="91">
        <v>28.631633000000001</v>
      </c>
      <c r="T743" s="91">
        <v>1157.8700000000001</v>
      </c>
      <c r="U743" s="57">
        <v>2.4727847685836923E-2</v>
      </c>
      <c r="V743" s="16">
        <v>76.518000000000001</v>
      </c>
      <c r="W743" s="61">
        <v>1.8921254492248696</v>
      </c>
      <c r="X743" s="61">
        <v>1483.6708611502154</v>
      </c>
      <c r="Y743" s="104">
        <v>113.52752695349218</v>
      </c>
    </row>
    <row r="744" spans="1:25" x14ac:dyDescent="0.2">
      <c r="A744" s="355"/>
      <c r="B744" s="233" t="s">
        <v>224</v>
      </c>
      <c r="C744" s="188" t="s">
        <v>228</v>
      </c>
      <c r="D744" s="85">
        <v>-1.5</v>
      </c>
      <c r="E744" s="189">
        <v>1.6490000000000001E-2</v>
      </c>
      <c r="F744" s="190">
        <f>E744*V744</f>
        <v>0.94487699999999997</v>
      </c>
      <c r="G744" s="203">
        <v>604.5</v>
      </c>
      <c r="H744" s="192" t="s">
        <v>262</v>
      </c>
      <c r="I744" s="193"/>
      <c r="J744" s="200">
        <v>6</v>
      </c>
      <c r="K744" s="194" t="s">
        <v>95</v>
      </c>
      <c r="L744" s="195">
        <v>9.09</v>
      </c>
      <c r="M744" s="195">
        <v>0.41</v>
      </c>
      <c r="N744" s="195">
        <v>1.08</v>
      </c>
      <c r="O744" s="195">
        <v>0</v>
      </c>
      <c r="P744" s="195">
        <v>1.3679999999999999</v>
      </c>
      <c r="Q744" s="195">
        <v>6.2319999999999993</v>
      </c>
      <c r="R744" s="196">
        <v>305.61</v>
      </c>
      <c r="S744" s="195">
        <v>7.6</v>
      </c>
      <c r="T744" s="196">
        <v>305.61</v>
      </c>
      <c r="U744" s="197">
        <f>S744/T744</f>
        <v>2.4868296194496251E-2</v>
      </c>
      <c r="V744" s="190">
        <v>57.3</v>
      </c>
      <c r="W744" s="61">
        <f>U744*V744</f>
        <v>1.424953371944635</v>
      </c>
      <c r="X744" s="198">
        <f>U744*60*1000</f>
        <v>1492.0977716697751</v>
      </c>
      <c r="Y744" s="242">
        <f>X744*V744/1000</f>
        <v>85.497202316678099</v>
      </c>
    </row>
    <row r="745" spans="1:25" x14ac:dyDescent="0.2">
      <c r="A745" s="355"/>
      <c r="B745" s="233" t="s">
        <v>180</v>
      </c>
      <c r="C745" s="188" t="s">
        <v>181</v>
      </c>
      <c r="D745" s="45">
        <v>-1.6</v>
      </c>
      <c r="E745" s="189">
        <v>1.9E-2</v>
      </c>
      <c r="F745" s="190">
        <v>1.1741999999999999</v>
      </c>
      <c r="G745" s="203">
        <v>607.6</v>
      </c>
      <c r="H745" s="36" t="s">
        <v>175</v>
      </c>
      <c r="I745" s="71"/>
      <c r="J745" s="45">
        <v>55</v>
      </c>
      <c r="K745" s="70">
        <v>1977</v>
      </c>
      <c r="L745" s="85">
        <v>72.92</v>
      </c>
      <c r="M745" s="85">
        <v>4.0469520000000001</v>
      </c>
      <c r="N745" s="85">
        <v>13.623025999999999</v>
      </c>
      <c r="O745" s="85">
        <v>0</v>
      </c>
      <c r="P745" s="85">
        <v>0</v>
      </c>
      <c r="Q745" s="85">
        <v>55.250003</v>
      </c>
      <c r="R745" s="85">
        <v>2217.3200000000002</v>
      </c>
      <c r="S745" s="85">
        <v>55.250003</v>
      </c>
      <c r="T745" s="85">
        <v>2217.3200000000002</v>
      </c>
      <c r="U745" s="57">
        <v>2.4917469287247668E-2</v>
      </c>
      <c r="V745" s="16">
        <v>61.8</v>
      </c>
      <c r="W745" s="61">
        <v>1.5398996019519058</v>
      </c>
      <c r="X745" s="61">
        <v>1495.0481572348599</v>
      </c>
      <c r="Y745" s="104">
        <v>92.393976117114335</v>
      </c>
    </row>
    <row r="746" spans="1:25" x14ac:dyDescent="0.2">
      <c r="A746" s="355"/>
      <c r="B746" s="233" t="s">
        <v>789</v>
      </c>
      <c r="C746" s="188" t="s">
        <v>790</v>
      </c>
      <c r="D746" s="45">
        <v>-2.2999999999999998</v>
      </c>
      <c r="E746" s="189">
        <v>1.9800000000000002E-2</v>
      </c>
      <c r="F746" s="190">
        <v>1.4019999999999999</v>
      </c>
      <c r="G746" s="203">
        <v>529.29999999999995</v>
      </c>
      <c r="H746" s="41" t="s">
        <v>780</v>
      </c>
      <c r="I746" s="71" t="s">
        <v>25</v>
      </c>
      <c r="J746" s="45">
        <v>24</v>
      </c>
      <c r="K746" s="70">
        <v>1985</v>
      </c>
      <c r="L746" s="85">
        <v>43.805</v>
      </c>
      <c r="M746" s="85">
        <v>2.67</v>
      </c>
      <c r="N746" s="85">
        <v>3.87</v>
      </c>
      <c r="O746" s="85">
        <v>-0.37</v>
      </c>
      <c r="P746" s="85"/>
      <c r="Q746" s="85">
        <v>37.64</v>
      </c>
      <c r="R746" s="85">
        <v>1503.04</v>
      </c>
      <c r="S746" s="85">
        <v>37.64</v>
      </c>
      <c r="T746" s="85">
        <v>1503.04</v>
      </c>
      <c r="U746" s="57">
        <v>2.5042580370449225E-2</v>
      </c>
      <c r="V746" s="16">
        <v>70.739999999999995</v>
      </c>
      <c r="W746" s="61">
        <v>1.7715121354055781</v>
      </c>
      <c r="X746" s="61">
        <v>1502.5548222269535</v>
      </c>
      <c r="Y746" s="104">
        <v>106.29072812433468</v>
      </c>
    </row>
    <row r="747" spans="1:25" x14ac:dyDescent="0.2">
      <c r="A747" s="355"/>
      <c r="B747" s="233" t="s">
        <v>607</v>
      </c>
      <c r="C747" s="188" t="s">
        <v>608</v>
      </c>
      <c r="D747" s="188">
        <v>-1.9</v>
      </c>
      <c r="E747" s="191">
        <v>1.3316379727550712E-2</v>
      </c>
      <c r="F747" s="199">
        <v>0.88540608808484678</v>
      </c>
      <c r="G747" s="202">
        <v>616.9</v>
      </c>
      <c r="H747" s="36" t="s">
        <v>563</v>
      </c>
      <c r="I747" s="71" t="s">
        <v>25</v>
      </c>
      <c r="J747" s="45">
        <v>24</v>
      </c>
      <c r="K747" s="70">
        <v>1968</v>
      </c>
      <c r="L747" s="85">
        <v>25.375997000000002</v>
      </c>
      <c r="M747" s="85">
        <v>0</v>
      </c>
      <c r="N747" s="85">
        <v>0</v>
      </c>
      <c r="O747" s="85"/>
      <c r="P747" s="85">
        <v>4.57</v>
      </c>
      <c r="Q747" s="85">
        <v>20.808</v>
      </c>
      <c r="R747" s="85">
        <v>1010.61</v>
      </c>
      <c r="S747" s="85">
        <v>25.375997000000002</v>
      </c>
      <c r="T747" s="85">
        <v>1010.61</v>
      </c>
      <c r="U747" s="57">
        <v>2.5109584310465959E-2</v>
      </c>
      <c r="V747" s="16">
        <v>66.489999999999995</v>
      </c>
      <c r="W747" s="61">
        <v>1.6695362608028814</v>
      </c>
      <c r="X747" s="61">
        <v>1506.5750586279576</v>
      </c>
      <c r="Y747" s="104">
        <v>100.1721756481729</v>
      </c>
    </row>
    <row r="748" spans="1:25" x14ac:dyDescent="0.2">
      <c r="A748" s="355"/>
      <c r="B748" s="233" t="s">
        <v>1025</v>
      </c>
      <c r="C748" s="188" t="s">
        <v>1042</v>
      </c>
      <c r="D748" s="188">
        <v>-1.6</v>
      </c>
      <c r="E748" s="189">
        <v>1.9269999999999999E-2</v>
      </c>
      <c r="F748" s="190">
        <v>1.237134</v>
      </c>
      <c r="G748" s="202">
        <v>607.6</v>
      </c>
      <c r="H748" s="71" t="s">
        <v>1052</v>
      </c>
      <c r="I748" s="71" t="s">
        <v>25</v>
      </c>
      <c r="J748" s="70">
        <v>20</v>
      </c>
      <c r="K748" s="70" t="s">
        <v>1028</v>
      </c>
      <c r="L748" s="89">
        <v>31.292000000000002</v>
      </c>
      <c r="M748" s="89">
        <v>0.98699999999999999</v>
      </c>
      <c r="N748" s="89">
        <v>3.2</v>
      </c>
      <c r="O748" s="89">
        <v>0.441</v>
      </c>
      <c r="P748" s="89"/>
      <c r="Q748" s="89">
        <v>26.664000000000001</v>
      </c>
      <c r="R748" s="89">
        <v>1061.52</v>
      </c>
      <c r="S748" s="89">
        <v>26.664000000000001</v>
      </c>
      <c r="T748" s="89">
        <v>1061.52</v>
      </c>
      <c r="U748" s="57">
        <v>2.5118697716482029E-2</v>
      </c>
      <c r="V748" s="16">
        <v>64.2</v>
      </c>
      <c r="W748" s="61">
        <v>1.6126203933981462</v>
      </c>
      <c r="X748" s="61">
        <v>1507.1218629889217</v>
      </c>
      <c r="Y748" s="104">
        <v>96.757223603888775</v>
      </c>
    </row>
    <row r="749" spans="1:25" x14ac:dyDescent="0.2">
      <c r="A749" s="355"/>
      <c r="B749" s="233" t="s">
        <v>224</v>
      </c>
      <c r="C749" s="201" t="s">
        <v>263</v>
      </c>
      <c r="D749" s="202">
        <v>-2.5</v>
      </c>
      <c r="E749" s="191">
        <v>2.0199999999999999E-2</v>
      </c>
      <c r="F749" s="190">
        <f>E749*V749</f>
        <v>1.1574599999999999</v>
      </c>
      <c r="G749" s="202">
        <v>635.5</v>
      </c>
      <c r="H749" s="192" t="s">
        <v>264</v>
      </c>
      <c r="I749" s="193"/>
      <c r="J749" s="200">
        <v>39</v>
      </c>
      <c r="K749" s="194" t="s">
        <v>95</v>
      </c>
      <c r="L749" s="195">
        <v>39.54</v>
      </c>
      <c r="M749" s="195">
        <v>1.55</v>
      </c>
      <c r="N749" s="195">
        <v>7.66</v>
      </c>
      <c r="O749" s="195">
        <v>0.54</v>
      </c>
      <c r="P749" s="195">
        <v>5.3621999999999996</v>
      </c>
      <c r="Q749" s="195">
        <v>24.427799999999998</v>
      </c>
      <c r="R749" s="203">
        <v>1183.53</v>
      </c>
      <c r="S749" s="195">
        <v>29.79</v>
      </c>
      <c r="T749" s="203">
        <v>1183.53</v>
      </c>
      <c r="U749" s="197">
        <f>S749/T749</f>
        <v>2.5170464627005652E-2</v>
      </c>
      <c r="V749" s="190">
        <v>57.3</v>
      </c>
      <c r="W749" s="61">
        <f>U749*V749</f>
        <v>1.4422676231274238</v>
      </c>
      <c r="X749" s="198">
        <f>U749*60*1000</f>
        <v>1510.2278776203391</v>
      </c>
      <c r="Y749" s="242">
        <f>X749*V749/1000</f>
        <v>86.536057387645428</v>
      </c>
    </row>
    <row r="750" spans="1:25" x14ac:dyDescent="0.2">
      <c r="A750" s="355"/>
      <c r="B750" s="233" t="s">
        <v>512</v>
      </c>
      <c r="C750" s="188" t="s">
        <v>513</v>
      </c>
      <c r="D750" s="45">
        <v>-1.6</v>
      </c>
      <c r="E750" s="189">
        <v>1.5933699725758369E-2</v>
      </c>
      <c r="F750" s="190">
        <v>0.80065247751963231</v>
      </c>
      <c r="G750" s="203">
        <v>607.6</v>
      </c>
      <c r="H750" s="36" t="s">
        <v>545</v>
      </c>
      <c r="I750" s="71" t="s">
        <v>286</v>
      </c>
      <c r="J750" s="45">
        <v>36</v>
      </c>
      <c r="K750" s="70" t="s">
        <v>95</v>
      </c>
      <c r="L750" s="85">
        <v>61.792840000000005</v>
      </c>
      <c r="M750" s="85">
        <v>5.1000000000000005</v>
      </c>
      <c r="N750" s="85">
        <v>5.3179160000000003</v>
      </c>
      <c r="O750" s="85">
        <v>0.79383999999999999</v>
      </c>
      <c r="P750" s="85"/>
      <c r="Q750" s="85">
        <v>50.581084000000004</v>
      </c>
      <c r="R750" s="85">
        <v>2009.0800000000002</v>
      </c>
      <c r="S750" s="85">
        <v>50.581084000000004</v>
      </c>
      <c r="T750" s="85">
        <v>2009.0800000000002</v>
      </c>
      <c r="U750" s="57">
        <v>2.5176241861946762E-2</v>
      </c>
      <c r="V750" s="16">
        <v>50.249000000000002</v>
      </c>
      <c r="W750" s="61">
        <v>1.265080977320963</v>
      </c>
      <c r="X750" s="61">
        <v>1510.5745117168058</v>
      </c>
      <c r="Y750" s="104">
        <v>75.904858639257768</v>
      </c>
    </row>
    <row r="751" spans="1:25" x14ac:dyDescent="0.2">
      <c r="A751" s="355"/>
      <c r="B751" s="233" t="s">
        <v>224</v>
      </c>
      <c r="C751" s="201" t="s">
        <v>257</v>
      </c>
      <c r="D751" s="85">
        <v>-1.5</v>
      </c>
      <c r="E751" s="189">
        <v>1.9E-2</v>
      </c>
      <c r="F751" s="190">
        <f>E751*V751</f>
        <v>1.0887</v>
      </c>
      <c r="G751" s="203">
        <v>604.5</v>
      </c>
      <c r="H751" s="192" t="s">
        <v>265</v>
      </c>
      <c r="I751" s="193"/>
      <c r="J751" s="22">
        <v>47</v>
      </c>
      <c r="K751" s="194" t="s">
        <v>95</v>
      </c>
      <c r="L751" s="195">
        <v>48.37</v>
      </c>
      <c r="M751" s="195">
        <v>3.48</v>
      </c>
      <c r="N751" s="195">
        <v>6.01</v>
      </c>
      <c r="O751" s="195">
        <v>-1.19</v>
      </c>
      <c r="P751" s="195">
        <v>7.21</v>
      </c>
      <c r="Q751" s="195">
        <v>32.86</v>
      </c>
      <c r="R751" s="203">
        <v>1586.55</v>
      </c>
      <c r="S751" s="195">
        <v>39.28</v>
      </c>
      <c r="T751" s="203">
        <v>1555.54</v>
      </c>
      <c r="U751" s="197">
        <f>S751/T751</f>
        <v>2.5251681088239455E-2</v>
      </c>
      <c r="V751" s="190">
        <v>57.3</v>
      </c>
      <c r="W751" s="61">
        <f>U751*V751</f>
        <v>1.4469213263561207</v>
      </c>
      <c r="X751" s="198">
        <f>U751*60*1000</f>
        <v>1515.1008652943674</v>
      </c>
      <c r="Y751" s="242">
        <f>X751*V751/1000</f>
        <v>86.815279581367236</v>
      </c>
    </row>
    <row r="752" spans="1:25" x14ac:dyDescent="0.2">
      <c r="A752" s="355"/>
      <c r="B752" s="233" t="s">
        <v>512</v>
      </c>
      <c r="C752" s="188" t="s">
        <v>513</v>
      </c>
      <c r="D752" s="45">
        <v>-1.6</v>
      </c>
      <c r="E752" s="189">
        <v>1.5933699725758369E-2</v>
      </c>
      <c r="F752" s="190">
        <v>0.80065247751963231</v>
      </c>
      <c r="G752" s="203">
        <v>607.6</v>
      </c>
      <c r="H752" s="36" t="s">
        <v>546</v>
      </c>
      <c r="I752" s="71" t="s">
        <v>286</v>
      </c>
      <c r="J752" s="45">
        <v>50</v>
      </c>
      <c r="K752" s="70">
        <v>1981</v>
      </c>
      <c r="L752" s="85">
        <v>43.384999999999998</v>
      </c>
      <c r="M752" s="85">
        <v>0</v>
      </c>
      <c r="N752" s="85">
        <v>0</v>
      </c>
      <c r="O752" s="85">
        <v>0</v>
      </c>
      <c r="P752" s="85"/>
      <c r="Q752" s="85">
        <v>43.384999999999998</v>
      </c>
      <c r="R752" s="85">
        <v>1716.7</v>
      </c>
      <c r="S752" s="85">
        <v>43.384999999999998</v>
      </c>
      <c r="T752" s="85">
        <v>1716.7</v>
      </c>
      <c r="U752" s="57">
        <v>2.5272324809227004E-2</v>
      </c>
      <c r="V752" s="16">
        <v>50.249000000000002</v>
      </c>
      <c r="W752" s="61">
        <v>1.2699090493388479</v>
      </c>
      <c r="X752" s="61">
        <v>1516.3394885536202</v>
      </c>
      <c r="Y752" s="104">
        <v>76.194542960330864</v>
      </c>
    </row>
    <row r="753" spans="1:25" x14ac:dyDescent="0.2">
      <c r="A753" s="355"/>
      <c r="B753" s="233" t="s">
        <v>722</v>
      </c>
      <c r="C753" s="188" t="s">
        <v>723</v>
      </c>
      <c r="D753" s="45">
        <v>-1.1000000000000001</v>
      </c>
      <c r="E753" s="189">
        <v>1.8237E-2</v>
      </c>
      <c r="F753" s="190">
        <v>1.2</v>
      </c>
      <c r="G753" s="203">
        <v>592.1</v>
      </c>
      <c r="H753" s="36" t="s">
        <v>753</v>
      </c>
      <c r="I753" s="71" t="s">
        <v>25</v>
      </c>
      <c r="J753" s="45">
        <v>12</v>
      </c>
      <c r="K753" s="70">
        <v>1958</v>
      </c>
      <c r="L753" s="85">
        <v>16.225000000000001</v>
      </c>
      <c r="M753" s="85">
        <v>0.83199999999999996</v>
      </c>
      <c r="N753" s="85">
        <v>1.8180000000000001</v>
      </c>
      <c r="O753" s="85">
        <v>-0.42399999999999999</v>
      </c>
      <c r="P753" s="85">
        <v>1.4</v>
      </c>
      <c r="Q753" s="85">
        <v>12.599</v>
      </c>
      <c r="R753" s="85">
        <v>633.79</v>
      </c>
      <c r="S753" s="85">
        <v>12.324999999999999</v>
      </c>
      <c r="T753" s="85">
        <v>486.2</v>
      </c>
      <c r="U753" s="57">
        <v>2.5349650349650348E-2</v>
      </c>
      <c r="V753" s="16">
        <v>65.509</v>
      </c>
      <c r="W753" s="61">
        <v>1.6606302447552446</v>
      </c>
      <c r="X753" s="61">
        <v>1520.9790209790208</v>
      </c>
      <c r="Y753" s="104">
        <v>99.63781468531468</v>
      </c>
    </row>
    <row r="754" spans="1:25" x14ac:dyDescent="0.2">
      <c r="A754" s="355"/>
      <c r="B754" s="233" t="s">
        <v>316</v>
      </c>
      <c r="C754" s="188" t="s">
        <v>317</v>
      </c>
      <c r="D754" s="188">
        <v>-0.55000000000000004</v>
      </c>
      <c r="E754" s="189">
        <v>1.7000000000000001E-2</v>
      </c>
      <c r="F754" s="190">
        <v>0.96</v>
      </c>
      <c r="G754" s="202">
        <v>575.04999999999995</v>
      </c>
      <c r="H754" s="36" t="s">
        <v>351</v>
      </c>
      <c r="I754" s="71" t="s">
        <v>25</v>
      </c>
      <c r="J754" s="45">
        <v>28</v>
      </c>
      <c r="K754" s="70" t="s">
        <v>95</v>
      </c>
      <c r="L754" s="85"/>
      <c r="M754" s="85">
        <v>0</v>
      </c>
      <c r="N754" s="85">
        <v>0</v>
      </c>
      <c r="O754" s="85">
        <v>0</v>
      </c>
      <c r="P754" s="85">
        <v>0</v>
      </c>
      <c r="Q754" s="85">
        <v>38.402000999999998</v>
      </c>
      <c r="R754" s="85">
        <v>1512.77</v>
      </c>
      <c r="S754" s="85">
        <v>38.402000999999998</v>
      </c>
      <c r="T754" s="85">
        <v>1512.77</v>
      </c>
      <c r="U754" s="57">
        <f>S754/T754</f>
        <v>2.5385221150604518E-2</v>
      </c>
      <c r="V754" s="16">
        <v>56.5</v>
      </c>
      <c r="W754" s="61">
        <f>U754*V754</f>
        <v>1.4342649950091553</v>
      </c>
      <c r="X754" s="61">
        <f>U754*60*1000</f>
        <v>1523.113269036271</v>
      </c>
      <c r="Y754" s="104">
        <f>X754*V754/1000</f>
        <v>86.055899700549318</v>
      </c>
    </row>
    <row r="755" spans="1:25" x14ac:dyDescent="0.2">
      <c r="A755" s="355"/>
      <c r="B755" s="233" t="s">
        <v>512</v>
      </c>
      <c r="C755" s="188" t="s">
        <v>513</v>
      </c>
      <c r="D755" s="45">
        <v>-1.6</v>
      </c>
      <c r="E755" s="189">
        <v>1.5933699725758369E-2</v>
      </c>
      <c r="F755" s="190">
        <v>0.80065247751963231</v>
      </c>
      <c r="G755" s="203">
        <v>607.6</v>
      </c>
      <c r="H755" s="36" t="s">
        <v>547</v>
      </c>
      <c r="I755" s="71" t="s">
        <v>286</v>
      </c>
      <c r="J755" s="45">
        <v>18</v>
      </c>
      <c r="K755" s="70">
        <v>1976</v>
      </c>
      <c r="L755" s="85">
        <v>24.649540000000002</v>
      </c>
      <c r="M755" s="85">
        <v>1.6830000000000001</v>
      </c>
      <c r="N755" s="85">
        <v>2.88</v>
      </c>
      <c r="O755" s="85">
        <v>-7.3459999999999998E-2</v>
      </c>
      <c r="P755" s="85"/>
      <c r="Q755" s="85">
        <v>20.16</v>
      </c>
      <c r="R755" s="85">
        <v>792.5</v>
      </c>
      <c r="S755" s="85">
        <v>20.16</v>
      </c>
      <c r="T755" s="85">
        <v>792.5</v>
      </c>
      <c r="U755" s="57">
        <v>2.5438485804416405E-2</v>
      </c>
      <c r="V755" s="16">
        <v>50.249000000000002</v>
      </c>
      <c r="W755" s="61">
        <v>1.27825847318612</v>
      </c>
      <c r="X755" s="61">
        <v>1526.3091482649843</v>
      </c>
      <c r="Y755" s="104">
        <v>76.695508391167195</v>
      </c>
    </row>
    <row r="756" spans="1:25" x14ac:dyDescent="0.2">
      <c r="A756" s="355"/>
      <c r="B756" s="233" t="s">
        <v>316</v>
      </c>
      <c r="C756" s="188" t="s">
        <v>317</v>
      </c>
      <c r="D756" s="188">
        <v>-0.55000000000000004</v>
      </c>
      <c r="E756" s="189">
        <v>1.7000000000000001E-2</v>
      </c>
      <c r="F756" s="190">
        <v>0.96</v>
      </c>
      <c r="G756" s="202">
        <v>575.04999999999995</v>
      </c>
      <c r="H756" s="36" t="s">
        <v>352</v>
      </c>
      <c r="I756" s="71" t="s">
        <v>25</v>
      </c>
      <c r="J756" s="45">
        <v>27</v>
      </c>
      <c r="K756" s="70" t="s">
        <v>95</v>
      </c>
      <c r="L756" s="85"/>
      <c r="M756" s="85">
        <v>0.81599999999999995</v>
      </c>
      <c r="N756" s="85">
        <v>0.27</v>
      </c>
      <c r="O756" s="85">
        <v>-5.0999999999999997E-2</v>
      </c>
      <c r="P756" s="85">
        <v>0</v>
      </c>
      <c r="Q756" s="85">
        <v>34.713999999999999</v>
      </c>
      <c r="R756" s="85">
        <v>1364.56</v>
      </c>
      <c r="S756" s="85">
        <v>34.713999999999999</v>
      </c>
      <c r="T756" s="85">
        <v>1364.56</v>
      </c>
      <c r="U756" s="57">
        <f>S756/T756</f>
        <v>2.5439702175060093E-2</v>
      </c>
      <c r="V756" s="16">
        <v>56.5</v>
      </c>
      <c r="W756" s="61">
        <f>U756*V756</f>
        <v>1.4373431728908952</v>
      </c>
      <c r="X756" s="61">
        <f>U756*60*1000</f>
        <v>1526.3821305036056</v>
      </c>
      <c r="Y756" s="104">
        <f>X756*V756/1000</f>
        <v>86.240590373453713</v>
      </c>
    </row>
    <row r="757" spans="1:25" x14ac:dyDescent="0.2">
      <c r="A757" s="355"/>
      <c r="B757" s="233" t="s">
        <v>512</v>
      </c>
      <c r="C757" s="188" t="s">
        <v>513</v>
      </c>
      <c r="D757" s="45">
        <v>-1.6</v>
      </c>
      <c r="E757" s="189">
        <v>1.5933699725758369E-2</v>
      </c>
      <c r="F757" s="190">
        <v>0.80065247751963231</v>
      </c>
      <c r="G757" s="203">
        <v>607.6</v>
      </c>
      <c r="H757" s="36" t="s">
        <v>548</v>
      </c>
      <c r="I757" s="71" t="s">
        <v>286</v>
      </c>
      <c r="J757" s="45">
        <v>9</v>
      </c>
      <c r="K757" s="70" t="s">
        <v>95</v>
      </c>
      <c r="L757" s="85">
        <v>13.075999999999999</v>
      </c>
      <c r="M757" s="85">
        <v>0</v>
      </c>
      <c r="N757" s="85">
        <v>0</v>
      </c>
      <c r="O757" s="85">
        <v>0</v>
      </c>
      <c r="P757" s="85"/>
      <c r="Q757" s="85">
        <v>13.075999999999999</v>
      </c>
      <c r="R757" s="85">
        <v>513.52</v>
      </c>
      <c r="S757" s="85">
        <v>13.075999999999999</v>
      </c>
      <c r="T757" s="85">
        <v>513.52</v>
      </c>
      <c r="U757" s="57">
        <v>2.5463467829880043E-2</v>
      </c>
      <c r="V757" s="16">
        <v>50.249000000000002</v>
      </c>
      <c r="W757" s="61">
        <v>1.2795137949836424</v>
      </c>
      <c r="X757" s="61">
        <v>1527.8080697928024</v>
      </c>
      <c r="Y757" s="104">
        <v>76.770827699018525</v>
      </c>
    </row>
    <row r="758" spans="1:25" x14ac:dyDescent="0.2">
      <c r="A758" s="355"/>
      <c r="B758" s="233" t="s">
        <v>512</v>
      </c>
      <c r="C758" s="188" t="s">
        <v>513</v>
      </c>
      <c r="D758" s="45">
        <v>-1.6</v>
      </c>
      <c r="E758" s="189">
        <v>1.5933699725758369E-2</v>
      </c>
      <c r="F758" s="190">
        <v>0.80065247751963231</v>
      </c>
      <c r="G758" s="203">
        <v>607.6</v>
      </c>
      <c r="H758" s="36" t="s">
        <v>549</v>
      </c>
      <c r="I758" s="71" t="s">
        <v>286</v>
      </c>
      <c r="J758" s="45">
        <v>35</v>
      </c>
      <c r="K758" s="70">
        <v>1990</v>
      </c>
      <c r="L758" s="85">
        <v>48.103740000000002</v>
      </c>
      <c r="M758" s="85">
        <v>3.3149999999999999</v>
      </c>
      <c r="N758" s="85">
        <v>0</v>
      </c>
      <c r="O758" s="85">
        <v>-0.14126</v>
      </c>
      <c r="P758" s="85"/>
      <c r="Q758" s="85">
        <v>44.93</v>
      </c>
      <c r="R758" s="85">
        <v>1762.94</v>
      </c>
      <c r="S758" s="85">
        <v>44.93</v>
      </c>
      <c r="T758" s="85">
        <v>1762.94</v>
      </c>
      <c r="U758" s="57">
        <v>2.5485836160050825E-2</v>
      </c>
      <c r="V758" s="16">
        <v>50.249000000000002</v>
      </c>
      <c r="W758" s="61">
        <v>1.280637781206394</v>
      </c>
      <c r="X758" s="61">
        <v>1529.1501696030493</v>
      </c>
      <c r="Y758" s="104">
        <v>76.838266872383628</v>
      </c>
    </row>
    <row r="759" spans="1:25" x14ac:dyDescent="0.2">
      <c r="A759" s="355"/>
      <c r="B759" s="233" t="s">
        <v>925</v>
      </c>
      <c r="C759" s="188" t="s">
        <v>926</v>
      </c>
      <c r="D759" s="45">
        <v>-1.4</v>
      </c>
      <c r="E759" s="191"/>
      <c r="F759" s="190"/>
      <c r="G759" s="203">
        <v>601.4</v>
      </c>
      <c r="H759" s="71" t="s">
        <v>964</v>
      </c>
      <c r="I759" s="71" t="s">
        <v>25</v>
      </c>
      <c r="J759" s="70">
        <v>10</v>
      </c>
      <c r="K759" s="70">
        <v>1964</v>
      </c>
      <c r="L759" s="89">
        <v>14.507999999999999</v>
      </c>
      <c r="M759" s="89">
        <v>0.91605499999999995</v>
      </c>
      <c r="N759" s="89">
        <v>1.80958</v>
      </c>
      <c r="O759" s="89">
        <v>-0.100054</v>
      </c>
      <c r="P759" s="89">
        <v>0</v>
      </c>
      <c r="Q759" s="89">
        <v>11.88242</v>
      </c>
      <c r="R759" s="89">
        <v>460.17</v>
      </c>
      <c r="S759" s="89">
        <v>11.88242</v>
      </c>
      <c r="T759" s="89">
        <v>460.17</v>
      </c>
      <c r="U759" s="57">
        <v>2.5821804985114195E-2</v>
      </c>
      <c r="V759" s="16">
        <v>55.045000000000002</v>
      </c>
      <c r="W759" s="61">
        <v>1.421361255405611</v>
      </c>
      <c r="X759" s="61">
        <v>1549.3082991068516</v>
      </c>
      <c r="Y759" s="104">
        <v>85.281675324336646</v>
      </c>
    </row>
    <row r="760" spans="1:25" x14ac:dyDescent="0.2">
      <c r="A760" s="355"/>
      <c r="B760" s="233" t="s">
        <v>982</v>
      </c>
      <c r="C760" s="188" t="s">
        <v>983</v>
      </c>
      <c r="D760" s="188">
        <v>-1.8</v>
      </c>
      <c r="E760" s="191">
        <v>1.7000000000000001E-2</v>
      </c>
      <c r="F760" s="188">
        <v>1.3430000000000002</v>
      </c>
      <c r="G760" s="202">
        <v>613.17999999999995</v>
      </c>
      <c r="H760" s="71" t="s">
        <v>1015</v>
      </c>
      <c r="I760" s="71" t="s">
        <v>25</v>
      </c>
      <c r="J760" s="70">
        <v>4</v>
      </c>
      <c r="K760" s="70">
        <v>1938</v>
      </c>
      <c r="L760" s="89">
        <v>6.8650000000000002</v>
      </c>
      <c r="M760" s="89">
        <v>0.18</v>
      </c>
      <c r="N760" s="89">
        <v>0.97</v>
      </c>
      <c r="O760" s="89">
        <v>0.03</v>
      </c>
      <c r="P760" s="89">
        <v>0</v>
      </c>
      <c r="Q760" s="89">
        <v>5.69</v>
      </c>
      <c r="R760" s="89">
        <v>217.96</v>
      </c>
      <c r="S760" s="89">
        <v>5.69</v>
      </c>
      <c r="T760" s="89">
        <v>217.96</v>
      </c>
      <c r="U760" s="57">
        <v>2.6105707469260414E-2</v>
      </c>
      <c r="V760" s="16">
        <v>79</v>
      </c>
      <c r="W760" s="61">
        <v>2.0623508900715728</v>
      </c>
      <c r="X760" s="61">
        <v>1566.3424481556247</v>
      </c>
      <c r="Y760" s="104">
        <v>123.74105340429435</v>
      </c>
    </row>
    <row r="761" spans="1:25" x14ac:dyDescent="0.2">
      <c r="A761" s="355"/>
      <c r="B761" s="233" t="s">
        <v>722</v>
      </c>
      <c r="C761" s="188" t="s">
        <v>723</v>
      </c>
      <c r="D761" s="45">
        <v>-1.1000000000000001</v>
      </c>
      <c r="E761" s="189">
        <v>1.8237E-2</v>
      </c>
      <c r="F761" s="190">
        <v>1.2</v>
      </c>
      <c r="G761" s="203">
        <v>592.1</v>
      </c>
      <c r="H761" s="36" t="s">
        <v>758</v>
      </c>
      <c r="I761" s="71" t="s">
        <v>25</v>
      </c>
      <c r="J761" s="45">
        <v>6</v>
      </c>
      <c r="K761" s="70">
        <v>1985</v>
      </c>
      <c r="L761" s="85">
        <v>7.7</v>
      </c>
      <c r="M761" s="85">
        <v>0.3</v>
      </c>
      <c r="N761" s="85">
        <v>1.3</v>
      </c>
      <c r="O761" s="85">
        <v>0</v>
      </c>
      <c r="P761" s="85">
        <v>1.1000000000000001</v>
      </c>
      <c r="Q761" s="85">
        <v>5</v>
      </c>
      <c r="R761" s="85">
        <v>230.6</v>
      </c>
      <c r="S761" s="85">
        <v>4.7</v>
      </c>
      <c r="T761" s="85">
        <v>179.7</v>
      </c>
      <c r="U761" s="57">
        <v>2.6154702281580414E-2</v>
      </c>
      <c r="V761" s="16">
        <v>65.510000000000005</v>
      </c>
      <c r="W761" s="61">
        <v>1.7133945464663329</v>
      </c>
      <c r="X761" s="61">
        <v>1569.2821368948248</v>
      </c>
      <c r="Y761" s="104">
        <v>102.80367278797999</v>
      </c>
    </row>
    <row r="762" spans="1:25" x14ac:dyDescent="0.2">
      <c r="A762" s="355"/>
      <c r="B762" s="233" t="s">
        <v>722</v>
      </c>
      <c r="C762" s="188" t="s">
        <v>723</v>
      </c>
      <c r="D762" s="45">
        <v>-1.1000000000000001</v>
      </c>
      <c r="E762" s="189">
        <v>1.8237E-2</v>
      </c>
      <c r="F762" s="190">
        <v>1.2</v>
      </c>
      <c r="G762" s="203">
        <v>592.1</v>
      </c>
      <c r="H762" s="36" t="s">
        <v>757</v>
      </c>
      <c r="I762" s="71" t="s">
        <v>25</v>
      </c>
      <c r="J762" s="45">
        <v>6</v>
      </c>
      <c r="K762" s="70">
        <v>1972</v>
      </c>
      <c r="L762" s="85">
        <v>4.867</v>
      </c>
      <c r="M762" s="85">
        <v>0.44400000000000001</v>
      </c>
      <c r="N762" s="85">
        <v>0</v>
      </c>
      <c r="O762" s="85">
        <v>1.4999999999999999E-2</v>
      </c>
      <c r="P762" s="85">
        <v>0.441</v>
      </c>
      <c r="Q762" s="85">
        <v>3.9670000000000001</v>
      </c>
      <c r="R762" s="85">
        <v>395.27</v>
      </c>
      <c r="S762" s="85">
        <v>4.1440000000000001</v>
      </c>
      <c r="T762" s="85">
        <v>158.16</v>
      </c>
      <c r="U762" s="57">
        <v>2.620131512392514E-2</v>
      </c>
      <c r="V762" s="16">
        <v>65.509</v>
      </c>
      <c r="W762" s="61">
        <v>1.7164219524532121</v>
      </c>
      <c r="X762" s="61">
        <v>1572.0789074355084</v>
      </c>
      <c r="Y762" s="104">
        <v>102.98531714719272</v>
      </c>
    </row>
    <row r="763" spans="1:25" x14ac:dyDescent="0.2">
      <c r="A763" s="355"/>
      <c r="B763" s="233" t="s">
        <v>316</v>
      </c>
      <c r="C763" s="188" t="s">
        <v>317</v>
      </c>
      <c r="D763" s="188">
        <v>-0.55000000000000004</v>
      </c>
      <c r="E763" s="189">
        <v>1.7000000000000001E-2</v>
      </c>
      <c r="F763" s="190">
        <v>0.96</v>
      </c>
      <c r="G763" s="202">
        <v>575.04999999999995</v>
      </c>
      <c r="H763" s="36" t="s">
        <v>353</v>
      </c>
      <c r="I763" s="71" t="s">
        <v>25</v>
      </c>
      <c r="J763" s="45">
        <v>20</v>
      </c>
      <c r="K763" s="70" t="s">
        <v>95</v>
      </c>
      <c r="L763" s="85"/>
      <c r="M763" s="85">
        <v>0.96900000000000008</v>
      </c>
      <c r="N763" s="85">
        <v>3.12</v>
      </c>
      <c r="O763" s="85">
        <v>0</v>
      </c>
      <c r="P763" s="85">
        <v>0</v>
      </c>
      <c r="Q763" s="85">
        <v>28.310999000000002</v>
      </c>
      <c r="R763" s="85">
        <v>1076.74</v>
      </c>
      <c r="S763" s="85">
        <v>28.3</v>
      </c>
      <c r="T763" s="85">
        <v>1076.74</v>
      </c>
      <c r="U763" s="57">
        <f>S763/T763</f>
        <v>2.628303954529413E-2</v>
      </c>
      <c r="V763" s="16">
        <v>56.5</v>
      </c>
      <c r="W763" s="61">
        <f>U763*V763</f>
        <v>1.4849917343091183</v>
      </c>
      <c r="X763" s="61">
        <f>U763*60*1000</f>
        <v>1576.9823727176476</v>
      </c>
      <c r="Y763" s="104">
        <f>X763*V763/1000</f>
        <v>89.099504058547083</v>
      </c>
    </row>
    <row r="764" spans="1:25" x14ac:dyDescent="0.2">
      <c r="A764" s="355"/>
      <c r="B764" s="233" t="s">
        <v>789</v>
      </c>
      <c r="C764" s="188" t="s">
        <v>790</v>
      </c>
      <c r="D764" s="45">
        <v>-2.2999999999999998</v>
      </c>
      <c r="E764" s="189">
        <v>1.9800000000000002E-2</v>
      </c>
      <c r="F764" s="190">
        <v>1.4019999999999999</v>
      </c>
      <c r="G764" s="203">
        <v>529.29999999999995</v>
      </c>
      <c r="H764" s="41" t="s">
        <v>787</v>
      </c>
      <c r="I764" s="71" t="s">
        <v>25</v>
      </c>
      <c r="J764" s="45">
        <v>10</v>
      </c>
      <c r="K764" s="70">
        <v>1983</v>
      </c>
      <c r="L764" s="85">
        <v>21.984000000000002</v>
      </c>
      <c r="M764" s="85">
        <v>1.42</v>
      </c>
      <c r="N764" s="85">
        <v>2.69</v>
      </c>
      <c r="O764" s="85">
        <v>-0.04</v>
      </c>
      <c r="P764" s="85"/>
      <c r="Q764" s="85">
        <v>17.91</v>
      </c>
      <c r="R764" s="85">
        <v>681.36</v>
      </c>
      <c r="S764" s="85">
        <v>17.91</v>
      </c>
      <c r="T764" s="85">
        <v>681.36</v>
      </c>
      <c r="U764" s="57">
        <v>2.6285663966185275E-2</v>
      </c>
      <c r="V764" s="16">
        <v>70.739999999999995</v>
      </c>
      <c r="W764" s="61">
        <v>1.8594478689679461</v>
      </c>
      <c r="X764" s="61">
        <v>1577.1398379711165</v>
      </c>
      <c r="Y764" s="104">
        <v>111.56687213807677</v>
      </c>
    </row>
    <row r="765" spans="1:25" x14ac:dyDescent="0.2">
      <c r="A765" s="355"/>
      <c r="B765" s="233" t="s">
        <v>789</v>
      </c>
      <c r="C765" s="188" t="s">
        <v>790</v>
      </c>
      <c r="D765" s="45">
        <v>-2.2999999999999998</v>
      </c>
      <c r="E765" s="189">
        <v>1.9800000000000002E-2</v>
      </c>
      <c r="F765" s="190">
        <v>1.4019999999999999</v>
      </c>
      <c r="G765" s="203">
        <v>529.29999999999995</v>
      </c>
      <c r="H765" s="41" t="s">
        <v>781</v>
      </c>
      <c r="I765" s="71" t="s">
        <v>25</v>
      </c>
      <c r="J765" s="45">
        <v>9</v>
      </c>
      <c r="K765" s="70">
        <v>1990</v>
      </c>
      <c r="L765" s="85">
        <v>15.881</v>
      </c>
      <c r="M765" s="85">
        <v>0.68</v>
      </c>
      <c r="N765" s="85">
        <v>1.32</v>
      </c>
      <c r="O765" s="85">
        <v>0.34</v>
      </c>
      <c r="P765" s="85"/>
      <c r="Q765" s="85">
        <v>13.54</v>
      </c>
      <c r="R765" s="85">
        <v>513.42999999999995</v>
      </c>
      <c r="S765" s="85">
        <v>13.54</v>
      </c>
      <c r="T765" s="85">
        <v>513.42999999999995</v>
      </c>
      <c r="U765" s="57">
        <v>2.6371657285316402E-2</v>
      </c>
      <c r="V765" s="16">
        <v>70.739999999999995</v>
      </c>
      <c r="W765" s="61">
        <v>1.8655310363632822</v>
      </c>
      <c r="X765" s="61">
        <v>1582.2994371189841</v>
      </c>
      <c r="Y765" s="104">
        <v>111.93186218179693</v>
      </c>
    </row>
    <row r="766" spans="1:25" x14ac:dyDescent="0.2">
      <c r="A766" s="355"/>
      <c r="B766" s="233" t="s">
        <v>224</v>
      </c>
      <c r="C766" s="188" t="s">
        <v>228</v>
      </c>
      <c r="D766" s="85">
        <v>-1.5</v>
      </c>
      <c r="E766" s="189">
        <v>1.6490000000000001E-2</v>
      </c>
      <c r="F766" s="190">
        <f>E766*V766</f>
        <v>0.94487699999999997</v>
      </c>
      <c r="G766" s="203">
        <v>604.5</v>
      </c>
      <c r="H766" s="192" t="s">
        <v>266</v>
      </c>
      <c r="I766" s="193"/>
      <c r="J766" s="200">
        <v>19</v>
      </c>
      <c r="K766" s="194" t="s">
        <v>95</v>
      </c>
      <c r="L766" s="195">
        <v>19.88</v>
      </c>
      <c r="M766" s="195">
        <v>1.58</v>
      </c>
      <c r="N766" s="195">
        <v>0.62</v>
      </c>
      <c r="O766" s="195">
        <v>0</v>
      </c>
      <c r="P766" s="195">
        <v>3.1823999999999999</v>
      </c>
      <c r="Q766" s="195">
        <v>14.4976</v>
      </c>
      <c r="R766" s="196">
        <v>670.33</v>
      </c>
      <c r="S766" s="195">
        <v>17.68</v>
      </c>
      <c r="T766" s="196">
        <v>670.33</v>
      </c>
      <c r="U766" s="197">
        <f>S766/T766</f>
        <v>2.6375068995867706E-2</v>
      </c>
      <c r="V766" s="190">
        <v>57.3</v>
      </c>
      <c r="W766" s="61">
        <f>U766*V766</f>
        <v>1.5112914534632194</v>
      </c>
      <c r="X766" s="198">
        <f>U766*60*1000</f>
        <v>1582.5041397520622</v>
      </c>
      <c r="Y766" s="242">
        <f>X766*V766/1000</f>
        <v>90.677487207793163</v>
      </c>
    </row>
    <row r="767" spans="1:25" x14ac:dyDescent="0.2">
      <c r="A767" s="355"/>
      <c r="B767" s="233" t="s">
        <v>424</v>
      </c>
      <c r="C767" s="188" t="s">
        <v>425</v>
      </c>
      <c r="D767" s="188">
        <v>-2.1</v>
      </c>
      <c r="E767" s="191">
        <v>1.6272999999999999E-2</v>
      </c>
      <c r="F767" s="199">
        <f>E767*V767</f>
        <v>1.5396210759999998</v>
      </c>
      <c r="G767" s="202">
        <v>623.1</v>
      </c>
      <c r="H767" s="39" t="s">
        <v>459</v>
      </c>
      <c r="I767" s="71" t="s">
        <v>25</v>
      </c>
      <c r="J767" s="45">
        <v>5</v>
      </c>
      <c r="K767" s="70">
        <v>1962</v>
      </c>
      <c r="L767" s="85">
        <v>5.2199</v>
      </c>
      <c r="M767" s="85"/>
      <c r="N767" s="85"/>
      <c r="O767" s="85"/>
      <c r="P767" s="85"/>
      <c r="Q767" s="85">
        <v>5.2199</v>
      </c>
      <c r="R767" s="85">
        <v>194.8</v>
      </c>
      <c r="S767" s="85">
        <v>5.2199</v>
      </c>
      <c r="T767" s="85">
        <v>194.8</v>
      </c>
      <c r="U767" s="57">
        <f>S767/T767</f>
        <v>2.6796201232032853E-2</v>
      </c>
      <c r="V767" s="16">
        <v>94.611999999999995</v>
      </c>
      <c r="W767" s="61">
        <f>U767*V767</f>
        <v>2.5352421909650924</v>
      </c>
      <c r="X767" s="61">
        <f>U767*60*1000</f>
        <v>1607.7720739219712</v>
      </c>
      <c r="Y767" s="104">
        <f>X767*V767/1000</f>
        <v>152.11453145790554</v>
      </c>
    </row>
    <row r="768" spans="1:25" x14ac:dyDescent="0.2">
      <c r="A768" s="355"/>
      <c r="B768" s="233" t="s">
        <v>512</v>
      </c>
      <c r="C768" s="188" t="s">
        <v>513</v>
      </c>
      <c r="D768" s="45">
        <v>-1.6</v>
      </c>
      <c r="E768" s="189">
        <v>1.5933699725758369E-2</v>
      </c>
      <c r="F768" s="190">
        <v>0.80065247751963231</v>
      </c>
      <c r="G768" s="203">
        <v>607.6</v>
      </c>
      <c r="H768" s="36" t="s">
        <v>550</v>
      </c>
      <c r="I768" s="71" t="s">
        <v>286</v>
      </c>
      <c r="J768" s="45">
        <v>72</v>
      </c>
      <c r="K768" s="70">
        <v>1982</v>
      </c>
      <c r="L768" s="85">
        <v>71.091840000000005</v>
      </c>
      <c r="M768" s="85">
        <v>3.5700000000000003</v>
      </c>
      <c r="N768" s="85">
        <v>11.52</v>
      </c>
      <c r="O768" s="85">
        <v>-0.73616000000000004</v>
      </c>
      <c r="P768" s="85"/>
      <c r="Q768" s="85">
        <v>56.738</v>
      </c>
      <c r="R768" s="85">
        <v>2117.3200000000002</v>
      </c>
      <c r="S768" s="85">
        <v>56.738</v>
      </c>
      <c r="T768" s="85">
        <v>2117.3200000000002</v>
      </c>
      <c r="U768" s="57">
        <v>2.6797083105057334E-2</v>
      </c>
      <c r="V768" s="16">
        <v>50.249000000000002</v>
      </c>
      <c r="W768" s="61">
        <v>1.346526628946026</v>
      </c>
      <c r="X768" s="61">
        <v>1607.82498630344</v>
      </c>
      <c r="Y768" s="104">
        <v>80.79159773676156</v>
      </c>
    </row>
    <row r="769" spans="1:25" x14ac:dyDescent="0.2">
      <c r="A769" s="355"/>
      <c r="B769" s="233" t="s">
        <v>722</v>
      </c>
      <c r="C769" s="188" t="s">
        <v>723</v>
      </c>
      <c r="D769" s="45">
        <v>-1.1000000000000001</v>
      </c>
      <c r="E769" s="189">
        <v>1.8237E-2</v>
      </c>
      <c r="F769" s="190">
        <v>1.2</v>
      </c>
      <c r="G769" s="203">
        <v>592.1</v>
      </c>
      <c r="H769" s="36" t="s">
        <v>755</v>
      </c>
      <c r="I769" s="71" t="s">
        <v>25</v>
      </c>
      <c r="J769" s="45">
        <v>6</v>
      </c>
      <c r="K769" s="70">
        <v>1934</v>
      </c>
      <c r="L769" s="85">
        <v>6.8440000000000003</v>
      </c>
      <c r="M769" s="85">
        <v>0.33300000000000002</v>
      </c>
      <c r="N769" s="85">
        <v>3.3000000000000002E-2</v>
      </c>
      <c r="O769" s="85">
        <v>0.33</v>
      </c>
      <c r="P769" s="85">
        <v>1.107</v>
      </c>
      <c r="Q769" s="85">
        <v>5.0419999999999998</v>
      </c>
      <c r="R769" s="85">
        <v>229.18</v>
      </c>
      <c r="S769" s="85">
        <v>6.1479999999999997</v>
      </c>
      <c r="T769" s="85">
        <v>229.18</v>
      </c>
      <c r="U769" s="57">
        <v>2.6826075573784795E-2</v>
      </c>
      <c r="V769" s="16">
        <v>65.509</v>
      </c>
      <c r="W769" s="61">
        <v>1.7573493847630681</v>
      </c>
      <c r="X769" s="61">
        <v>1609.5645344270877</v>
      </c>
      <c r="Y769" s="104">
        <v>105.44096308578408</v>
      </c>
    </row>
    <row r="770" spans="1:25" x14ac:dyDescent="0.2">
      <c r="A770" s="355"/>
      <c r="B770" s="233" t="s">
        <v>424</v>
      </c>
      <c r="C770" s="188" t="s">
        <v>425</v>
      </c>
      <c r="D770" s="188">
        <v>-2.1</v>
      </c>
      <c r="E770" s="191">
        <v>1.6272999999999999E-2</v>
      </c>
      <c r="F770" s="199">
        <f>E770*V770</f>
        <v>1.5396210759999998</v>
      </c>
      <c r="G770" s="202">
        <v>623.1</v>
      </c>
      <c r="H770" s="39" t="s">
        <v>461</v>
      </c>
      <c r="I770" s="71" t="s">
        <v>25</v>
      </c>
      <c r="J770" s="45">
        <v>5</v>
      </c>
      <c r="K770" s="70">
        <v>1955</v>
      </c>
      <c r="L770" s="85">
        <v>8.8239999999999998</v>
      </c>
      <c r="M770" s="85">
        <v>0.30599999999999999</v>
      </c>
      <c r="N770" s="85">
        <v>1.1959</v>
      </c>
      <c r="O770" s="85"/>
      <c r="P770" s="85">
        <v>1.3179799999999999</v>
      </c>
      <c r="Q770" s="85">
        <v>6.0041200000000003</v>
      </c>
      <c r="R770" s="85">
        <v>313.47000000000003</v>
      </c>
      <c r="S770" s="85">
        <v>5.31</v>
      </c>
      <c r="T770" s="85">
        <v>197.78</v>
      </c>
      <c r="U770" s="57">
        <f>S770/T770</f>
        <v>2.6848012943674789E-2</v>
      </c>
      <c r="V770" s="16">
        <v>94.611999999999995</v>
      </c>
      <c r="W770" s="61">
        <f>U770*V770</f>
        <v>2.5401442006269588</v>
      </c>
      <c r="X770" s="61">
        <f>U770*60*1000</f>
        <v>1610.8807766204873</v>
      </c>
      <c r="Y770" s="104">
        <f>X770*V770/1000</f>
        <v>152.40865203761754</v>
      </c>
    </row>
    <row r="771" spans="1:25" x14ac:dyDescent="0.2">
      <c r="A771" s="355"/>
      <c r="B771" s="233" t="s">
        <v>224</v>
      </c>
      <c r="C771" s="188" t="s">
        <v>228</v>
      </c>
      <c r="D771" s="85">
        <v>-1.5</v>
      </c>
      <c r="E771" s="189">
        <v>1.6490000000000001E-2</v>
      </c>
      <c r="F771" s="190">
        <f>E771*V771</f>
        <v>0.94487699999999997</v>
      </c>
      <c r="G771" s="203">
        <v>604.5</v>
      </c>
      <c r="H771" s="192" t="s">
        <v>267</v>
      </c>
      <c r="I771" s="193"/>
      <c r="J771" s="22">
        <v>12</v>
      </c>
      <c r="K771" s="194" t="s">
        <v>95</v>
      </c>
      <c r="L771" s="195">
        <v>18.510000000000002</v>
      </c>
      <c r="M771" s="195">
        <v>1.4</v>
      </c>
      <c r="N771" s="195">
        <v>2.2400000000000002</v>
      </c>
      <c r="O771" s="195">
        <v>0</v>
      </c>
      <c r="P771" s="195">
        <v>2.6765999999999996</v>
      </c>
      <c r="Q771" s="195">
        <v>12.1934</v>
      </c>
      <c r="R771" s="196">
        <v>552.99</v>
      </c>
      <c r="S771" s="195">
        <v>14.87</v>
      </c>
      <c r="T771" s="196">
        <v>552.99</v>
      </c>
      <c r="U771" s="197">
        <f>S771/T771</f>
        <v>2.6890178845910412E-2</v>
      </c>
      <c r="V771" s="190">
        <v>57.3</v>
      </c>
      <c r="W771" s="61">
        <f>U771*V771</f>
        <v>1.5408072478706665</v>
      </c>
      <c r="X771" s="198">
        <f>U771*60*1000</f>
        <v>1613.4107307546249</v>
      </c>
      <c r="Y771" s="242">
        <f>X771*V771/1000</f>
        <v>92.44843487224</v>
      </c>
    </row>
    <row r="772" spans="1:25" x14ac:dyDescent="0.2">
      <c r="A772" s="355"/>
      <c r="B772" s="233" t="s">
        <v>722</v>
      </c>
      <c r="C772" s="188" t="s">
        <v>723</v>
      </c>
      <c r="D772" s="45">
        <v>-1.1000000000000001</v>
      </c>
      <c r="E772" s="189">
        <v>1.8237E-2</v>
      </c>
      <c r="F772" s="190">
        <v>1.2</v>
      </c>
      <c r="G772" s="203">
        <v>592.1</v>
      </c>
      <c r="H772" s="36" t="s">
        <v>756</v>
      </c>
      <c r="I772" s="71" t="s">
        <v>25</v>
      </c>
      <c r="J772" s="45">
        <v>12</v>
      </c>
      <c r="K772" s="70">
        <v>1965</v>
      </c>
      <c r="L772" s="85">
        <v>15.132999999999999</v>
      </c>
      <c r="M772" s="85">
        <v>0.73099999999999998</v>
      </c>
      <c r="N772" s="85">
        <v>3.0000000000000001E-3</v>
      </c>
      <c r="O772" s="85">
        <v>-6.8000000000000005E-2</v>
      </c>
      <c r="P772" s="85">
        <v>2.6040000000000001</v>
      </c>
      <c r="Q772" s="85">
        <v>11.863</v>
      </c>
      <c r="R772" s="85">
        <v>537.54999999999995</v>
      </c>
      <c r="S772" s="85">
        <v>13.327999999999999</v>
      </c>
      <c r="T772" s="85">
        <v>495.2</v>
      </c>
      <c r="U772" s="57">
        <v>2.6914378029079158E-2</v>
      </c>
      <c r="V772" s="16">
        <v>65.509</v>
      </c>
      <c r="W772" s="61">
        <v>1.7631339903069465</v>
      </c>
      <c r="X772" s="61">
        <v>1614.8626817447496</v>
      </c>
      <c r="Y772" s="104">
        <v>105.7880394184168</v>
      </c>
    </row>
    <row r="773" spans="1:25" x14ac:dyDescent="0.2">
      <c r="A773" s="355"/>
      <c r="B773" s="233" t="s">
        <v>695</v>
      </c>
      <c r="C773" s="188" t="s">
        <v>696</v>
      </c>
      <c r="D773" s="188">
        <v>-1.9</v>
      </c>
      <c r="E773" s="191">
        <v>2.1177000000000001E-2</v>
      </c>
      <c r="F773" s="199">
        <v>1.15647597</v>
      </c>
      <c r="G773" s="202">
        <v>616.9</v>
      </c>
      <c r="H773" s="204" t="s">
        <v>718</v>
      </c>
      <c r="I773" s="71" t="s">
        <v>25</v>
      </c>
      <c r="J773" s="205">
        <v>6</v>
      </c>
      <c r="K773" s="206" t="s">
        <v>719</v>
      </c>
      <c r="L773" s="85">
        <v>9.25</v>
      </c>
      <c r="M773" s="85">
        <v>0.2</v>
      </c>
      <c r="N773" s="85">
        <v>2.1</v>
      </c>
      <c r="O773" s="85">
        <v>0.1</v>
      </c>
      <c r="P773" s="85"/>
      <c r="Q773" s="85">
        <v>6.8</v>
      </c>
      <c r="R773" s="207">
        <v>252.5</v>
      </c>
      <c r="S773" s="85">
        <v>6.83</v>
      </c>
      <c r="T773" s="207">
        <v>252.5</v>
      </c>
      <c r="U773" s="57">
        <f>S773/T773</f>
        <v>2.7049504950495049E-2</v>
      </c>
      <c r="V773" s="16">
        <v>54.61</v>
      </c>
      <c r="W773" s="61">
        <f>U773*V773</f>
        <v>1.4771734653465347</v>
      </c>
      <c r="X773" s="61">
        <f>U773*60*1000</f>
        <v>1622.9702970297028</v>
      </c>
      <c r="Y773" s="104">
        <f>X773*V773/1000</f>
        <v>88.630407920792067</v>
      </c>
    </row>
    <row r="774" spans="1:25" x14ac:dyDescent="0.2">
      <c r="A774" s="355"/>
      <c r="B774" s="233" t="s">
        <v>982</v>
      </c>
      <c r="C774" s="188" t="s">
        <v>983</v>
      </c>
      <c r="D774" s="188">
        <v>-1.8</v>
      </c>
      <c r="E774" s="191">
        <v>1.7000000000000001E-2</v>
      </c>
      <c r="F774" s="188">
        <v>1.3430000000000002</v>
      </c>
      <c r="G774" s="202">
        <v>613.17999999999995</v>
      </c>
      <c r="H774" s="71" t="s">
        <v>1016</v>
      </c>
      <c r="I774" s="71" t="s">
        <v>25</v>
      </c>
      <c r="J774" s="70">
        <v>19</v>
      </c>
      <c r="K774" s="70">
        <v>1997</v>
      </c>
      <c r="L774" s="89">
        <v>36.795999999999999</v>
      </c>
      <c r="M774" s="89">
        <v>1.66</v>
      </c>
      <c r="N774" s="89">
        <v>4.5599999999999996</v>
      </c>
      <c r="O774" s="89">
        <v>0.13</v>
      </c>
      <c r="P774" s="89">
        <v>5.48</v>
      </c>
      <c r="Q774" s="89">
        <v>24.79</v>
      </c>
      <c r="R774" s="89">
        <v>1404.59</v>
      </c>
      <c r="S774" s="89">
        <v>30.27</v>
      </c>
      <c r="T774" s="89">
        <v>1116.22</v>
      </c>
      <c r="U774" s="57">
        <v>2.7118310010571391E-2</v>
      </c>
      <c r="V774" s="16">
        <v>79</v>
      </c>
      <c r="W774" s="61">
        <v>2.1423464908351399</v>
      </c>
      <c r="X774" s="61">
        <v>1627.0986006342835</v>
      </c>
      <c r="Y774" s="104">
        <v>128.54078945010841</v>
      </c>
    </row>
    <row r="775" spans="1:25" x14ac:dyDescent="0.2">
      <c r="A775" s="355"/>
      <c r="B775" s="233" t="s">
        <v>722</v>
      </c>
      <c r="C775" s="188" t="s">
        <v>723</v>
      </c>
      <c r="D775" s="45">
        <v>-1.1000000000000001</v>
      </c>
      <c r="E775" s="189">
        <v>1.8237E-2</v>
      </c>
      <c r="F775" s="190">
        <v>1.2</v>
      </c>
      <c r="G775" s="203">
        <v>592.1</v>
      </c>
      <c r="H775" s="36" t="s">
        <v>754</v>
      </c>
      <c r="I775" s="71" t="s">
        <v>25</v>
      </c>
      <c r="J775" s="45">
        <v>5</v>
      </c>
      <c r="K775" s="70">
        <v>1932</v>
      </c>
      <c r="L775" s="85">
        <v>7.25</v>
      </c>
      <c r="M775" s="85">
        <v>0.111</v>
      </c>
      <c r="N775" s="85">
        <v>0.22</v>
      </c>
      <c r="O775" s="85">
        <v>4.2000000000000003E-2</v>
      </c>
      <c r="P775" s="85">
        <v>0.68799999999999994</v>
      </c>
      <c r="Q775" s="85">
        <v>6.1890000000000001</v>
      </c>
      <c r="R775" s="85">
        <v>253.41</v>
      </c>
      <c r="S775" s="85">
        <v>4.4349999999999996</v>
      </c>
      <c r="T775" s="85">
        <v>163.44</v>
      </c>
      <c r="U775" s="57">
        <v>2.7135340186000976E-2</v>
      </c>
      <c r="V775" s="16">
        <v>65.509</v>
      </c>
      <c r="W775" s="61">
        <v>1.777609000244738</v>
      </c>
      <c r="X775" s="61">
        <v>1628.1204111600584</v>
      </c>
      <c r="Y775" s="104">
        <v>106.65654001468427</v>
      </c>
    </row>
    <row r="776" spans="1:25" x14ac:dyDescent="0.2">
      <c r="A776" s="355"/>
      <c r="B776" s="233" t="s">
        <v>982</v>
      </c>
      <c r="C776" s="188" t="s">
        <v>983</v>
      </c>
      <c r="D776" s="188">
        <v>-1.8</v>
      </c>
      <c r="E776" s="191">
        <v>1.7000000000000001E-2</v>
      </c>
      <c r="F776" s="188">
        <v>1.3430000000000002</v>
      </c>
      <c r="G776" s="202">
        <v>613.17999999999995</v>
      </c>
      <c r="H776" s="71" t="s">
        <v>1018</v>
      </c>
      <c r="I776" s="71" t="s">
        <v>25</v>
      </c>
      <c r="J776" s="70">
        <v>5</v>
      </c>
      <c r="K776" s="70">
        <v>1923</v>
      </c>
      <c r="L776" s="89">
        <v>5.6619999999999999</v>
      </c>
      <c r="M776" s="89">
        <v>0</v>
      </c>
      <c r="N776" s="89">
        <v>0</v>
      </c>
      <c r="O776" s="89">
        <v>0</v>
      </c>
      <c r="P776" s="89">
        <v>0</v>
      </c>
      <c r="Q776" s="89">
        <v>5.66</v>
      </c>
      <c r="R776" s="89">
        <v>208.38</v>
      </c>
      <c r="S776" s="89">
        <v>5.66</v>
      </c>
      <c r="T776" s="89">
        <v>208.38</v>
      </c>
      <c r="U776" s="57">
        <v>2.7161915730876285E-2</v>
      </c>
      <c r="V776" s="16">
        <v>79</v>
      </c>
      <c r="W776" s="61">
        <v>2.1457913427392263</v>
      </c>
      <c r="X776" s="61">
        <v>1629.7149438525771</v>
      </c>
      <c r="Y776" s="104">
        <v>128.74748056435359</v>
      </c>
    </row>
    <row r="777" spans="1:25" x14ac:dyDescent="0.2">
      <c r="A777" s="355"/>
      <c r="B777" s="233" t="s">
        <v>982</v>
      </c>
      <c r="C777" s="188" t="s">
        <v>983</v>
      </c>
      <c r="D777" s="188">
        <v>-1.8</v>
      </c>
      <c r="E777" s="191">
        <v>1.7000000000000001E-2</v>
      </c>
      <c r="F777" s="188">
        <v>1.3430000000000002</v>
      </c>
      <c r="G777" s="202">
        <v>613.17999999999995</v>
      </c>
      <c r="H777" s="71" t="s">
        <v>1019</v>
      </c>
      <c r="I777" s="71" t="s">
        <v>25</v>
      </c>
      <c r="J777" s="70">
        <v>6</v>
      </c>
      <c r="K777" s="70">
        <v>1956</v>
      </c>
      <c r="L777" s="89">
        <v>10.999000000000001</v>
      </c>
      <c r="M777" s="89">
        <v>0.89</v>
      </c>
      <c r="N777" s="89">
        <v>1.1499999999999999</v>
      </c>
      <c r="O777" s="89">
        <v>0.03</v>
      </c>
      <c r="P777" s="89">
        <v>0</v>
      </c>
      <c r="Q777" s="89">
        <v>8.93</v>
      </c>
      <c r="R777" s="89">
        <v>327.26</v>
      </c>
      <c r="S777" s="89">
        <v>8.93</v>
      </c>
      <c r="T777" s="89">
        <v>327.26</v>
      </c>
      <c r="U777" s="57">
        <v>2.7287172278921957E-2</v>
      </c>
      <c r="V777" s="16">
        <v>79</v>
      </c>
      <c r="W777" s="61">
        <v>2.1556866100348344</v>
      </c>
      <c r="X777" s="61">
        <v>1637.2303367353175</v>
      </c>
      <c r="Y777" s="104">
        <v>129.34119660209006</v>
      </c>
    </row>
    <row r="778" spans="1:25" x14ac:dyDescent="0.2">
      <c r="A778" s="355"/>
      <c r="B778" s="233" t="s">
        <v>1025</v>
      </c>
      <c r="C778" s="188" t="s">
        <v>1042</v>
      </c>
      <c r="D778" s="188">
        <v>-1.6</v>
      </c>
      <c r="E778" s="189">
        <v>1.9269999999999999E-2</v>
      </c>
      <c r="F778" s="190">
        <v>1.237134</v>
      </c>
      <c r="G778" s="202">
        <v>607.6</v>
      </c>
      <c r="H778" s="71" t="s">
        <v>1043</v>
      </c>
      <c r="I778" s="71" t="s">
        <v>25</v>
      </c>
      <c r="J778" s="70">
        <v>19</v>
      </c>
      <c r="K778" s="70" t="s">
        <v>1028</v>
      </c>
      <c r="L778" s="89">
        <v>29.955000000000002</v>
      </c>
      <c r="M778" s="89">
        <v>0.8</v>
      </c>
      <c r="N778" s="89">
        <v>3.04</v>
      </c>
      <c r="O778" s="89">
        <v>-0.28999999999999998</v>
      </c>
      <c r="P778" s="89"/>
      <c r="Q778" s="89">
        <v>26.405000000000001</v>
      </c>
      <c r="R778" s="89">
        <v>966.6</v>
      </c>
      <c r="S778" s="89">
        <v>26.405000000000001</v>
      </c>
      <c r="T778" s="89">
        <v>966.6</v>
      </c>
      <c r="U778" s="57">
        <v>2.7317401200082764E-2</v>
      </c>
      <c r="V778" s="16">
        <v>64.2</v>
      </c>
      <c r="W778" s="61">
        <v>1.7537771570453136</v>
      </c>
      <c r="X778" s="61">
        <v>1639.044072004966</v>
      </c>
      <c r="Y778" s="104">
        <v>105.22662942271882</v>
      </c>
    </row>
    <row r="779" spans="1:25" x14ac:dyDescent="0.2">
      <c r="A779" s="355"/>
      <c r="B779" s="233" t="s">
        <v>180</v>
      </c>
      <c r="C779" s="188" t="s">
        <v>181</v>
      </c>
      <c r="D779" s="45">
        <v>-1.6</v>
      </c>
      <c r="E779" s="189">
        <v>1.9E-2</v>
      </c>
      <c r="F779" s="190">
        <v>1.1741999999999999</v>
      </c>
      <c r="G779" s="203">
        <v>607.6</v>
      </c>
      <c r="H779" s="36" t="s">
        <v>172</v>
      </c>
      <c r="I779" s="71"/>
      <c r="J779" s="45">
        <v>32</v>
      </c>
      <c r="K779" s="70">
        <v>1961</v>
      </c>
      <c r="L779" s="85">
        <v>42.78</v>
      </c>
      <c r="M779" s="85">
        <v>3.4784039999999998</v>
      </c>
      <c r="N779" s="85">
        <v>0</v>
      </c>
      <c r="O779" s="85">
        <v>0</v>
      </c>
      <c r="P779" s="85">
        <v>0</v>
      </c>
      <c r="Q779" s="85">
        <v>39.301594000000001</v>
      </c>
      <c r="R779" s="85">
        <v>1429.64</v>
      </c>
      <c r="S779" s="85">
        <v>39.301594000000001</v>
      </c>
      <c r="T779" s="85">
        <v>1429.64</v>
      </c>
      <c r="U779" s="57">
        <v>2.7490552866455891E-2</v>
      </c>
      <c r="V779" s="16">
        <v>61.8</v>
      </c>
      <c r="W779" s="61">
        <v>1.6989161671469739</v>
      </c>
      <c r="X779" s="61">
        <v>1649.4331719873535</v>
      </c>
      <c r="Y779" s="104">
        <v>101.93497002881844</v>
      </c>
    </row>
    <row r="780" spans="1:25" x14ac:dyDescent="0.2">
      <c r="A780" s="355"/>
      <c r="B780" s="233" t="s">
        <v>316</v>
      </c>
      <c r="C780" s="188" t="s">
        <v>317</v>
      </c>
      <c r="D780" s="188">
        <v>-0.55000000000000004</v>
      </c>
      <c r="E780" s="189">
        <v>1.7000000000000001E-2</v>
      </c>
      <c r="F780" s="190">
        <v>0.96</v>
      </c>
      <c r="G780" s="202">
        <v>575.04999999999995</v>
      </c>
      <c r="H780" s="36" t="s">
        <v>354</v>
      </c>
      <c r="I780" s="71" t="s">
        <v>25</v>
      </c>
      <c r="J780" s="45">
        <v>109</v>
      </c>
      <c r="K780" s="70" t="s">
        <v>95</v>
      </c>
      <c r="L780" s="85"/>
      <c r="M780" s="85">
        <v>5.6610000000000005</v>
      </c>
      <c r="N780" s="85">
        <v>16.233683000000003</v>
      </c>
      <c r="O780" s="85">
        <v>1.6830000000000001</v>
      </c>
      <c r="P780" s="85">
        <v>0</v>
      </c>
      <c r="Q780" s="85">
        <v>70.775315000000006</v>
      </c>
      <c r="R780" s="85">
        <v>2560.75</v>
      </c>
      <c r="S780" s="85">
        <v>70.775315000000006</v>
      </c>
      <c r="T780" s="85">
        <v>2560.75</v>
      </c>
      <c r="U780" s="57">
        <f>S780/T780</f>
        <v>2.7638510202089236E-2</v>
      </c>
      <c r="V780" s="16">
        <v>56.5</v>
      </c>
      <c r="W780" s="61">
        <f>U780*V780</f>
        <v>1.5615758264180417</v>
      </c>
      <c r="X780" s="61">
        <f>U780*60*1000</f>
        <v>1658.3106121253541</v>
      </c>
      <c r="Y780" s="104">
        <f>X780*V780/1000</f>
        <v>93.694549585082513</v>
      </c>
    </row>
    <row r="781" spans="1:25" x14ac:dyDescent="0.2">
      <c r="A781" s="355"/>
      <c r="B781" s="233" t="s">
        <v>316</v>
      </c>
      <c r="C781" s="188" t="s">
        <v>317</v>
      </c>
      <c r="D781" s="188">
        <v>-0.55000000000000004</v>
      </c>
      <c r="E781" s="189">
        <v>1.7000000000000001E-2</v>
      </c>
      <c r="F781" s="190">
        <v>0.96</v>
      </c>
      <c r="G781" s="202">
        <v>575.04999999999995</v>
      </c>
      <c r="H781" s="36" t="s">
        <v>355</v>
      </c>
      <c r="I781" s="71" t="s">
        <v>25</v>
      </c>
      <c r="J781" s="45">
        <v>8</v>
      </c>
      <c r="K781" s="70" t="s">
        <v>95</v>
      </c>
      <c r="L781" s="85"/>
      <c r="M781" s="85">
        <v>5.0999999999999997E-2</v>
      </c>
      <c r="N781" s="85">
        <v>0.08</v>
      </c>
      <c r="O781" s="85">
        <v>0</v>
      </c>
      <c r="P781" s="85">
        <v>0</v>
      </c>
      <c r="Q781" s="85">
        <v>10.968997999999999</v>
      </c>
      <c r="R781" s="85">
        <v>396.8</v>
      </c>
      <c r="S781" s="85">
        <v>10.968997999999999</v>
      </c>
      <c r="T781" s="85">
        <v>396.8</v>
      </c>
      <c r="U781" s="57">
        <f>S781/T781</f>
        <v>2.7643644153225802E-2</v>
      </c>
      <c r="V781" s="16">
        <v>56.5</v>
      </c>
      <c r="W781" s="61">
        <f>U781*V781</f>
        <v>1.5618658946572579</v>
      </c>
      <c r="X781" s="61">
        <f>U781*60*1000</f>
        <v>1658.6186491935482</v>
      </c>
      <c r="Y781" s="104">
        <f>X781*V781/1000</f>
        <v>93.711953679435481</v>
      </c>
    </row>
    <row r="782" spans="1:25" x14ac:dyDescent="0.2">
      <c r="A782" s="355"/>
      <c r="B782" s="233" t="s">
        <v>316</v>
      </c>
      <c r="C782" s="188" t="s">
        <v>317</v>
      </c>
      <c r="D782" s="188">
        <v>-0.55000000000000004</v>
      </c>
      <c r="E782" s="189">
        <v>1.7000000000000001E-2</v>
      </c>
      <c r="F782" s="190">
        <v>0.96</v>
      </c>
      <c r="G782" s="202">
        <v>575.04999999999995</v>
      </c>
      <c r="H782" s="36" t="s">
        <v>356</v>
      </c>
      <c r="I782" s="71" t="s">
        <v>25</v>
      </c>
      <c r="J782" s="45">
        <v>23</v>
      </c>
      <c r="K782" s="70" t="s">
        <v>95</v>
      </c>
      <c r="L782" s="85"/>
      <c r="M782" s="85">
        <v>1.53</v>
      </c>
      <c r="N782" s="85">
        <v>0.23</v>
      </c>
      <c r="O782" s="85">
        <v>0.96900000000000008</v>
      </c>
      <c r="P782" s="85">
        <v>0</v>
      </c>
      <c r="Q782" s="85">
        <v>33.14</v>
      </c>
      <c r="R782" s="85">
        <v>1196.43</v>
      </c>
      <c r="S782" s="85">
        <v>33.14</v>
      </c>
      <c r="T782" s="85">
        <v>1196.43</v>
      </c>
      <c r="U782" s="57">
        <f>S782/T782</f>
        <v>2.7699071404093844E-2</v>
      </c>
      <c r="V782" s="16">
        <v>56.5</v>
      </c>
      <c r="W782" s="61">
        <f>U782*V782</f>
        <v>1.5649975343313023</v>
      </c>
      <c r="X782" s="61">
        <f>U782*60*1000</f>
        <v>1661.9442842456306</v>
      </c>
      <c r="Y782" s="104">
        <f>X782*V782/1000</f>
        <v>93.899852059878128</v>
      </c>
    </row>
    <row r="783" spans="1:25" x14ac:dyDescent="0.2">
      <c r="A783" s="355"/>
      <c r="B783" s="233" t="s">
        <v>424</v>
      </c>
      <c r="C783" s="188" t="s">
        <v>425</v>
      </c>
      <c r="D783" s="45">
        <v>-2.1</v>
      </c>
      <c r="E783" s="191">
        <v>1.6272999999999999E-2</v>
      </c>
      <c r="F783" s="199">
        <f>E783*V783</f>
        <v>1.5396210759999998</v>
      </c>
      <c r="G783" s="203">
        <v>623.1</v>
      </c>
      <c r="H783" s="39" t="s">
        <v>456</v>
      </c>
      <c r="I783" s="71" t="s">
        <v>25</v>
      </c>
      <c r="J783" s="45">
        <v>6</v>
      </c>
      <c r="K783" s="70">
        <v>1930</v>
      </c>
      <c r="L783" s="85">
        <v>8.8979999999999997</v>
      </c>
      <c r="M783" s="85">
        <v>0.255</v>
      </c>
      <c r="N783" s="85">
        <v>1.0126999999999999</v>
      </c>
      <c r="O783" s="85"/>
      <c r="P783" s="85">
        <v>1.3734500000000001</v>
      </c>
      <c r="Q783" s="85">
        <v>6.25685</v>
      </c>
      <c r="R783" s="85">
        <v>323.39</v>
      </c>
      <c r="S783" s="85">
        <v>7.39</v>
      </c>
      <c r="T783" s="85">
        <v>266.7</v>
      </c>
      <c r="U783" s="57">
        <f>S783/T783</f>
        <v>2.7709036370453695E-2</v>
      </c>
      <c r="V783" s="16">
        <v>94.611999999999995</v>
      </c>
      <c r="W783" s="61">
        <f>U783*V783</f>
        <v>2.6216073490813647</v>
      </c>
      <c r="X783" s="61">
        <f>U783*60*1000</f>
        <v>1662.5421822272217</v>
      </c>
      <c r="Y783" s="104">
        <f>X783*V783/1000</f>
        <v>157.29644094488188</v>
      </c>
    </row>
    <row r="784" spans="1:25" x14ac:dyDescent="0.2">
      <c r="A784" s="355"/>
      <c r="B784" s="233" t="s">
        <v>609</v>
      </c>
      <c r="C784" s="188" t="s">
        <v>610</v>
      </c>
      <c r="D784" s="45">
        <v>-1.6</v>
      </c>
      <c r="E784" s="189">
        <v>1.7600000000000001E-2</v>
      </c>
      <c r="F784" s="190">
        <v>1.3569599999999999</v>
      </c>
      <c r="G784" s="203">
        <v>607.6</v>
      </c>
      <c r="H784" s="36" t="s">
        <v>642</v>
      </c>
      <c r="I784" s="71" t="s">
        <v>25</v>
      </c>
      <c r="J784" s="45">
        <v>7</v>
      </c>
      <c r="K784" s="70" t="s">
        <v>95</v>
      </c>
      <c r="L784" s="85">
        <v>12.057</v>
      </c>
      <c r="M784" s="85">
        <v>0.153</v>
      </c>
      <c r="N784" s="85">
        <v>1.1200000000000001</v>
      </c>
      <c r="O784" s="85">
        <v>0</v>
      </c>
      <c r="P784" s="85">
        <v>0</v>
      </c>
      <c r="Q784" s="85">
        <v>10.784000000000001</v>
      </c>
      <c r="R784" s="85">
        <v>387.52</v>
      </c>
      <c r="S784" s="85">
        <v>10.784000000000001</v>
      </c>
      <c r="T784" s="85">
        <v>387.52</v>
      </c>
      <c r="U784" s="57">
        <v>2.7828241123038815E-2</v>
      </c>
      <c r="V784" s="16">
        <v>77.099999999999994</v>
      </c>
      <c r="W784" s="61">
        <v>2.1455573905862924</v>
      </c>
      <c r="X784" s="61">
        <v>1669.6944673823289</v>
      </c>
      <c r="Y784" s="104">
        <v>128.73344343517755</v>
      </c>
    </row>
    <row r="785" spans="1:25" x14ac:dyDescent="0.2">
      <c r="A785" s="355"/>
      <c r="B785" s="233" t="s">
        <v>879</v>
      </c>
      <c r="C785" s="188" t="s">
        <v>923</v>
      </c>
      <c r="D785" s="45">
        <v>-1.1000000000000001</v>
      </c>
      <c r="E785" s="189">
        <v>1.5800000000000002E-2</v>
      </c>
      <c r="F785" s="190">
        <v>1.2089844000000001</v>
      </c>
      <c r="G785" s="203">
        <v>592.1</v>
      </c>
      <c r="H785" s="21" t="s">
        <v>914</v>
      </c>
      <c r="I785" s="71" t="s">
        <v>25</v>
      </c>
      <c r="J785" s="48">
        <v>8</v>
      </c>
      <c r="K785" s="70">
        <v>1976</v>
      </c>
      <c r="L785" s="85">
        <v>14.799999</v>
      </c>
      <c r="M785" s="91">
        <v>0.35700000000000004</v>
      </c>
      <c r="N785" s="91">
        <v>0.89875200000000011</v>
      </c>
      <c r="O785" s="85">
        <v>0</v>
      </c>
      <c r="P785" s="85">
        <v>0</v>
      </c>
      <c r="Q785" s="91">
        <v>13.544247</v>
      </c>
      <c r="R785" s="91">
        <v>486.54</v>
      </c>
      <c r="S785" s="91">
        <v>13.544247</v>
      </c>
      <c r="T785" s="91">
        <v>486.54</v>
      </c>
      <c r="U785" s="57">
        <v>2.7837889998766803E-2</v>
      </c>
      <c r="V785" s="16">
        <v>76.518000000000001</v>
      </c>
      <c r="W785" s="61">
        <v>2.1300996669256382</v>
      </c>
      <c r="X785" s="61">
        <v>1670.2733999260081</v>
      </c>
      <c r="Y785" s="104">
        <v>127.80598001553828</v>
      </c>
    </row>
    <row r="786" spans="1:25" x14ac:dyDescent="0.2">
      <c r="A786" s="355"/>
      <c r="B786" s="233" t="s">
        <v>498</v>
      </c>
      <c r="C786" s="188" t="s">
        <v>499</v>
      </c>
      <c r="D786" s="45">
        <v>-2.5</v>
      </c>
      <c r="E786" s="189">
        <v>1.447E-2</v>
      </c>
      <c r="F786" s="190">
        <v>0.96</v>
      </c>
      <c r="G786" s="203">
        <v>635.5</v>
      </c>
      <c r="H786" s="36" t="s">
        <v>509</v>
      </c>
      <c r="I786" s="71" t="s">
        <v>25</v>
      </c>
      <c r="J786" s="45">
        <v>8</v>
      </c>
      <c r="K786" s="70">
        <v>1970</v>
      </c>
      <c r="L786" s="85">
        <v>13.25</v>
      </c>
      <c r="M786" s="85">
        <v>0.63200000000000001</v>
      </c>
      <c r="N786" s="85">
        <v>1.5549999999999999</v>
      </c>
      <c r="O786" s="85">
        <v>-0.17299999999999999</v>
      </c>
      <c r="P786" s="85"/>
      <c r="Q786" s="85">
        <v>11.236000000000001</v>
      </c>
      <c r="R786" s="85">
        <v>400.74</v>
      </c>
      <c r="S786" s="85">
        <v>11.236000000000001</v>
      </c>
      <c r="T786" s="85">
        <v>400.74</v>
      </c>
      <c r="U786" s="57">
        <v>2.8038129460498079E-2</v>
      </c>
      <c r="V786" s="16">
        <v>66.599999999999994</v>
      </c>
      <c r="W786" s="61">
        <v>1.8673394220691719</v>
      </c>
      <c r="X786" s="61">
        <v>1682.2877676298847</v>
      </c>
      <c r="Y786" s="104">
        <v>112.0403653241503</v>
      </c>
    </row>
    <row r="787" spans="1:25" x14ac:dyDescent="0.2">
      <c r="A787" s="355"/>
      <c r="B787" s="233" t="s">
        <v>565</v>
      </c>
      <c r="C787" s="188" t="s">
        <v>566</v>
      </c>
      <c r="D787" s="188">
        <v>1.4</v>
      </c>
      <c r="E787" s="191">
        <v>1.8079999999999999E-2</v>
      </c>
      <c r="F787" s="199">
        <v>1.3400896</v>
      </c>
      <c r="G787" s="202">
        <v>601.4</v>
      </c>
      <c r="H787" s="36" t="s">
        <v>597</v>
      </c>
      <c r="I787" s="71" t="s">
        <v>25</v>
      </c>
      <c r="J787" s="45">
        <v>8</v>
      </c>
      <c r="K787" s="70">
        <v>1976</v>
      </c>
      <c r="L787" s="85">
        <v>14.256</v>
      </c>
      <c r="M787" s="85">
        <v>1.1230199999999999</v>
      </c>
      <c r="N787" s="85">
        <v>0.98343499999999995</v>
      </c>
      <c r="O787" s="85">
        <v>0</v>
      </c>
      <c r="P787" s="85">
        <v>0</v>
      </c>
      <c r="Q787" s="85">
        <v>12.149545</v>
      </c>
      <c r="R787" s="85">
        <v>432.82</v>
      </c>
      <c r="S787" s="85">
        <v>12.149545</v>
      </c>
      <c r="T787" s="85">
        <v>432.82</v>
      </c>
      <c r="U787" s="57">
        <v>2.8070664479460283E-2</v>
      </c>
      <c r="V787" s="16">
        <v>74.12</v>
      </c>
      <c r="W787" s="61">
        <v>2.0805976512175963</v>
      </c>
      <c r="X787" s="61">
        <v>1684.2398687676171</v>
      </c>
      <c r="Y787" s="104">
        <v>124.83585907305577</v>
      </c>
    </row>
    <row r="788" spans="1:25" x14ac:dyDescent="0.2">
      <c r="A788" s="355"/>
      <c r="B788" s="233" t="s">
        <v>609</v>
      </c>
      <c r="C788" s="188" t="s">
        <v>610</v>
      </c>
      <c r="D788" s="45">
        <v>-1.6</v>
      </c>
      <c r="E788" s="189">
        <v>1.7600000000000001E-2</v>
      </c>
      <c r="F788" s="190">
        <v>1.3569599999999999</v>
      </c>
      <c r="G788" s="203">
        <v>607.6</v>
      </c>
      <c r="H788" s="36" t="s">
        <v>643</v>
      </c>
      <c r="I788" s="71" t="s">
        <v>25</v>
      </c>
      <c r="J788" s="45">
        <v>6</v>
      </c>
      <c r="K788" s="70" t="s">
        <v>95</v>
      </c>
      <c r="L788" s="85">
        <v>5.976</v>
      </c>
      <c r="M788" s="85">
        <v>0</v>
      </c>
      <c r="N788" s="85">
        <v>0</v>
      </c>
      <c r="O788" s="85">
        <v>0</v>
      </c>
      <c r="P788" s="85">
        <v>0</v>
      </c>
      <c r="Q788" s="85">
        <v>5.976</v>
      </c>
      <c r="R788" s="85">
        <v>212.89</v>
      </c>
      <c r="S788" s="85">
        <v>5.976</v>
      </c>
      <c r="T788" s="85">
        <v>212.89</v>
      </c>
      <c r="U788" s="57">
        <v>2.807083470336794E-2</v>
      </c>
      <c r="V788" s="16">
        <v>77.099999999999994</v>
      </c>
      <c r="W788" s="61">
        <v>2.1642613556296681</v>
      </c>
      <c r="X788" s="61">
        <v>1684.2500822020763</v>
      </c>
      <c r="Y788" s="104">
        <v>129.85568133778008</v>
      </c>
    </row>
    <row r="789" spans="1:25" x14ac:dyDescent="0.2">
      <c r="A789" s="355"/>
      <c r="B789" s="233" t="s">
        <v>512</v>
      </c>
      <c r="C789" s="188" t="s">
        <v>513</v>
      </c>
      <c r="D789" s="45">
        <v>-1.6</v>
      </c>
      <c r="E789" s="189">
        <v>1.5933699725758369E-2</v>
      </c>
      <c r="F789" s="190">
        <v>0.80065247751963231</v>
      </c>
      <c r="G789" s="203">
        <v>607.6</v>
      </c>
      <c r="H789" s="36" t="s">
        <v>551</v>
      </c>
      <c r="I789" s="71" t="s">
        <v>286</v>
      </c>
      <c r="J789" s="45">
        <v>75</v>
      </c>
      <c r="K789" s="70">
        <v>1985</v>
      </c>
      <c r="L789" s="85">
        <v>111.73574000000002</v>
      </c>
      <c r="M789" s="85">
        <v>7.2420000000000009</v>
      </c>
      <c r="N789" s="85">
        <v>11.4</v>
      </c>
      <c r="O789" s="85">
        <v>-4.71326</v>
      </c>
      <c r="P789" s="85"/>
      <c r="Q789" s="85">
        <v>97.807000000000016</v>
      </c>
      <c r="R789" s="85">
        <v>3452.9700000000003</v>
      </c>
      <c r="S789" s="85">
        <v>97.807000000000016</v>
      </c>
      <c r="T789" s="85">
        <v>3452.9700000000003</v>
      </c>
      <c r="U789" s="57">
        <v>2.8325470536958042E-2</v>
      </c>
      <c r="V789" s="16">
        <v>50.249000000000002</v>
      </c>
      <c r="W789" s="61">
        <v>1.4233265690116048</v>
      </c>
      <c r="X789" s="61">
        <v>1699.5282322174826</v>
      </c>
      <c r="Y789" s="104">
        <v>85.39959414069628</v>
      </c>
    </row>
    <row r="790" spans="1:25" x14ac:dyDescent="0.2">
      <c r="A790" s="355"/>
      <c r="B790" s="233" t="s">
        <v>1025</v>
      </c>
      <c r="C790" s="188" t="s">
        <v>1048</v>
      </c>
      <c r="D790" s="188">
        <v>-1.6</v>
      </c>
      <c r="E790" s="189">
        <v>1.9269999999999999E-2</v>
      </c>
      <c r="F790" s="190">
        <v>1.237134</v>
      </c>
      <c r="G790" s="202">
        <v>607.6</v>
      </c>
      <c r="H790" s="71" t="s">
        <v>1050</v>
      </c>
      <c r="I790" s="71" t="s">
        <v>25</v>
      </c>
      <c r="J790" s="70">
        <v>9</v>
      </c>
      <c r="K790" s="70" t="s">
        <v>1028</v>
      </c>
      <c r="L790" s="89">
        <v>15.208</v>
      </c>
      <c r="M790" s="89">
        <v>0</v>
      </c>
      <c r="N790" s="89">
        <v>0</v>
      </c>
      <c r="O790" s="89">
        <v>0</v>
      </c>
      <c r="P790" s="89"/>
      <c r="Q790" s="89">
        <v>15.208</v>
      </c>
      <c r="R790" s="89">
        <v>533.78</v>
      </c>
      <c r="S790" s="89">
        <v>15.208</v>
      </c>
      <c r="T790" s="89">
        <v>533.78</v>
      </c>
      <c r="U790" s="57">
        <v>2.8491138671362735E-2</v>
      </c>
      <c r="V790" s="16">
        <v>64.2</v>
      </c>
      <c r="W790" s="61">
        <v>1.8291311027014876</v>
      </c>
      <c r="X790" s="61">
        <v>1709.4683202817641</v>
      </c>
      <c r="Y790" s="104">
        <v>109.74786616208927</v>
      </c>
    </row>
    <row r="791" spans="1:25" x14ac:dyDescent="0.2">
      <c r="A791" s="355"/>
      <c r="B791" s="233" t="s">
        <v>565</v>
      </c>
      <c r="C791" s="188" t="s">
        <v>566</v>
      </c>
      <c r="D791" s="188">
        <v>-1.4</v>
      </c>
      <c r="E791" s="191">
        <v>1.8079999999999999E-2</v>
      </c>
      <c r="F791" s="199">
        <v>1.3400896</v>
      </c>
      <c r="G791" s="202">
        <v>601.4</v>
      </c>
      <c r="H791" s="36" t="s">
        <v>598</v>
      </c>
      <c r="I791" s="71" t="s">
        <v>25</v>
      </c>
      <c r="J791" s="45">
        <v>8</v>
      </c>
      <c r="K791" s="70">
        <v>1965</v>
      </c>
      <c r="L791" s="85">
        <v>12.28</v>
      </c>
      <c r="M791" s="85">
        <v>0.783717</v>
      </c>
      <c r="N791" s="85">
        <v>8.5343000000000002E-2</v>
      </c>
      <c r="O791" s="85">
        <v>0</v>
      </c>
      <c r="P791" s="85">
        <v>0</v>
      </c>
      <c r="Q791" s="85">
        <v>11.41094</v>
      </c>
      <c r="R791" s="85">
        <v>399.34</v>
      </c>
      <c r="S791" s="85">
        <v>11.41094</v>
      </c>
      <c r="T791" s="85">
        <v>399.34</v>
      </c>
      <c r="U791" s="57">
        <v>2.8574497921570595E-2</v>
      </c>
      <c r="V791" s="16">
        <v>74.12</v>
      </c>
      <c r="W791" s="61">
        <v>2.1179417859468126</v>
      </c>
      <c r="X791" s="61">
        <v>1714.4698752942359</v>
      </c>
      <c r="Y791" s="104">
        <v>127.07650715680877</v>
      </c>
    </row>
    <row r="792" spans="1:25" x14ac:dyDescent="0.2">
      <c r="A792" s="355"/>
      <c r="B792" s="233" t="s">
        <v>722</v>
      </c>
      <c r="C792" s="188" t="s">
        <v>723</v>
      </c>
      <c r="D792" s="45">
        <v>-1.1000000000000001</v>
      </c>
      <c r="E792" s="189">
        <v>1.8237E-2</v>
      </c>
      <c r="F792" s="190">
        <v>1.2</v>
      </c>
      <c r="G792" s="203">
        <v>592.1</v>
      </c>
      <c r="H792" s="36" t="s">
        <v>752</v>
      </c>
      <c r="I792" s="71" t="s">
        <v>25</v>
      </c>
      <c r="J792" s="45">
        <v>8</v>
      </c>
      <c r="K792" s="70">
        <v>1965</v>
      </c>
      <c r="L792" s="85">
        <v>12.68</v>
      </c>
      <c r="M792" s="85">
        <v>0.94299999999999995</v>
      </c>
      <c r="N792" s="85">
        <v>0.3</v>
      </c>
      <c r="O792" s="85">
        <v>-0.17799999999999999</v>
      </c>
      <c r="P792" s="85">
        <v>2.0910000000000002</v>
      </c>
      <c r="Q792" s="85">
        <v>9.5239999999999991</v>
      </c>
      <c r="R792" s="85">
        <v>406.23</v>
      </c>
      <c r="S792" s="85">
        <v>10.253</v>
      </c>
      <c r="T792" s="85">
        <v>358.6</v>
      </c>
      <c r="U792" s="57">
        <v>2.8591745677635248E-2</v>
      </c>
      <c r="V792" s="16">
        <v>65.509</v>
      </c>
      <c r="W792" s="61">
        <v>1.8730166675962074</v>
      </c>
      <c r="X792" s="61">
        <v>1715.504740658115</v>
      </c>
      <c r="Y792" s="104">
        <v>112.38100005577246</v>
      </c>
    </row>
    <row r="793" spans="1:25" x14ac:dyDescent="0.2">
      <c r="A793" s="355"/>
      <c r="B793" s="233" t="s">
        <v>925</v>
      </c>
      <c r="C793" s="188" t="s">
        <v>926</v>
      </c>
      <c r="D793" s="45">
        <v>-1.4</v>
      </c>
      <c r="E793" s="191"/>
      <c r="F793" s="190"/>
      <c r="G793" s="203">
        <v>601.4</v>
      </c>
      <c r="H793" s="71" t="s">
        <v>965</v>
      </c>
      <c r="I793" s="71" t="s">
        <v>25</v>
      </c>
      <c r="J793" s="70">
        <v>5</v>
      </c>
      <c r="K793" s="70">
        <v>1924</v>
      </c>
      <c r="L793" s="89">
        <v>7.45</v>
      </c>
      <c r="M793" s="89">
        <v>0.39535500000000001</v>
      </c>
      <c r="N793" s="89">
        <v>0</v>
      </c>
      <c r="O793" s="89">
        <v>0</v>
      </c>
      <c r="P793" s="89">
        <v>0</v>
      </c>
      <c r="Q793" s="89">
        <v>7.0546449999999998</v>
      </c>
      <c r="R793" s="89">
        <v>245.91</v>
      </c>
      <c r="S793" s="89">
        <v>7.0546449999999998</v>
      </c>
      <c r="T793" s="89">
        <v>245.91</v>
      </c>
      <c r="U793" s="57">
        <v>2.8687914277581227E-2</v>
      </c>
      <c r="V793" s="16">
        <v>55.045000000000002</v>
      </c>
      <c r="W793" s="61">
        <v>1.5791262414094587</v>
      </c>
      <c r="X793" s="61">
        <v>1721.2748566548737</v>
      </c>
      <c r="Y793" s="104">
        <v>94.747574484567522</v>
      </c>
    </row>
    <row r="794" spans="1:25" x14ac:dyDescent="0.2">
      <c r="A794" s="355"/>
      <c r="B794" s="233" t="s">
        <v>565</v>
      </c>
      <c r="C794" s="188" t="s">
        <v>566</v>
      </c>
      <c r="D794" s="188">
        <v>-1.4</v>
      </c>
      <c r="E794" s="191">
        <v>1.8079999999999999E-2</v>
      </c>
      <c r="F794" s="199">
        <v>1.3400896</v>
      </c>
      <c r="G794" s="202">
        <v>601.4</v>
      </c>
      <c r="H794" s="36" t="s">
        <v>599</v>
      </c>
      <c r="I794" s="71" t="s">
        <v>25</v>
      </c>
      <c r="J794" s="45">
        <v>12</v>
      </c>
      <c r="K794" s="70">
        <v>1977</v>
      </c>
      <c r="L794" s="85">
        <v>19.934999999999999</v>
      </c>
      <c r="M794" s="85">
        <v>0.38958900000000002</v>
      </c>
      <c r="N794" s="85">
        <v>1.92</v>
      </c>
      <c r="O794" s="85">
        <v>0</v>
      </c>
      <c r="P794" s="85">
        <v>0</v>
      </c>
      <c r="Q794" s="85">
        <v>17.625411</v>
      </c>
      <c r="R794" s="85">
        <v>611.77</v>
      </c>
      <c r="S794" s="85">
        <v>17.625411</v>
      </c>
      <c r="T794" s="85">
        <v>611.77</v>
      </c>
      <c r="U794" s="57">
        <v>2.8810518658973144E-2</v>
      </c>
      <c r="V794" s="16">
        <v>74.12</v>
      </c>
      <c r="W794" s="61">
        <v>2.1354356430030896</v>
      </c>
      <c r="X794" s="61">
        <v>1728.6311195383885</v>
      </c>
      <c r="Y794" s="104">
        <v>128.12613858018537</v>
      </c>
    </row>
    <row r="795" spans="1:25" x14ac:dyDescent="0.2">
      <c r="A795" s="355"/>
      <c r="B795" s="233" t="s">
        <v>925</v>
      </c>
      <c r="C795" s="188" t="s">
        <v>926</v>
      </c>
      <c r="D795" s="45">
        <v>-1.4</v>
      </c>
      <c r="E795" s="191"/>
      <c r="F795" s="190"/>
      <c r="G795" s="203">
        <v>601.4</v>
      </c>
      <c r="H795" s="71" t="s">
        <v>966</v>
      </c>
      <c r="I795" s="71" t="s">
        <v>25</v>
      </c>
      <c r="J795" s="70">
        <v>42</v>
      </c>
      <c r="K795" s="70">
        <v>1963</v>
      </c>
      <c r="L795" s="89">
        <v>32.808</v>
      </c>
      <c r="M795" s="89">
        <v>0.42537999999999998</v>
      </c>
      <c r="N795" s="89">
        <v>0</v>
      </c>
      <c r="O795" s="89">
        <v>3.0329999999999999E-2</v>
      </c>
      <c r="P795" s="89">
        <v>0</v>
      </c>
      <c r="Q795" s="89">
        <v>32.352291000000001</v>
      </c>
      <c r="R795" s="89">
        <v>1119.54</v>
      </c>
      <c r="S795" s="89">
        <v>31.48394</v>
      </c>
      <c r="T795" s="89">
        <v>1090.18</v>
      </c>
      <c r="U795" s="57">
        <v>2.8879579518978515E-2</v>
      </c>
      <c r="V795" s="16">
        <v>55.045000000000002</v>
      </c>
      <c r="W795" s="61">
        <v>1.5896764546221724</v>
      </c>
      <c r="X795" s="61">
        <v>1732.774771138711</v>
      </c>
      <c r="Y795" s="104">
        <v>95.380587277330363</v>
      </c>
    </row>
    <row r="796" spans="1:25" x14ac:dyDescent="0.2">
      <c r="A796" s="355"/>
      <c r="B796" s="233" t="s">
        <v>1025</v>
      </c>
      <c r="C796" s="188" t="s">
        <v>1048</v>
      </c>
      <c r="D796" s="188">
        <v>-1.6</v>
      </c>
      <c r="E796" s="189">
        <v>1.9269999999999999E-2</v>
      </c>
      <c r="F796" s="190">
        <v>1.237134</v>
      </c>
      <c r="G796" s="202">
        <v>607.6</v>
      </c>
      <c r="H796" s="71" t="s">
        <v>1049</v>
      </c>
      <c r="I796" s="71" t="s">
        <v>25</v>
      </c>
      <c r="J796" s="70">
        <v>8</v>
      </c>
      <c r="K796" s="70" t="s">
        <v>1028</v>
      </c>
      <c r="L796" s="89">
        <v>9.9190000000000005</v>
      </c>
      <c r="M796" s="89">
        <v>0</v>
      </c>
      <c r="N796" s="89">
        <v>0</v>
      </c>
      <c r="O796" s="89">
        <v>0</v>
      </c>
      <c r="P796" s="89"/>
      <c r="Q796" s="89">
        <v>9.9190000000000005</v>
      </c>
      <c r="R796" s="89">
        <v>342.1</v>
      </c>
      <c r="S796" s="89">
        <v>9.9190000000000005</v>
      </c>
      <c r="T796" s="89">
        <v>342.1</v>
      </c>
      <c r="U796" s="57">
        <v>2.8994446068401052E-2</v>
      </c>
      <c r="V796" s="16">
        <v>64.2</v>
      </c>
      <c r="W796" s="61">
        <v>1.8614434375913476</v>
      </c>
      <c r="X796" s="61">
        <v>1739.6667641040631</v>
      </c>
      <c r="Y796" s="104">
        <v>111.68660625548085</v>
      </c>
    </row>
    <row r="797" spans="1:25" x14ac:dyDescent="0.2">
      <c r="A797" s="355"/>
      <c r="B797" s="233" t="s">
        <v>982</v>
      </c>
      <c r="C797" s="188" t="s">
        <v>983</v>
      </c>
      <c r="D797" s="188">
        <v>-1.8</v>
      </c>
      <c r="E797" s="191">
        <v>1.7000000000000001E-2</v>
      </c>
      <c r="F797" s="188">
        <v>1.3430000000000002</v>
      </c>
      <c r="G797" s="202">
        <v>613.17999999999995</v>
      </c>
      <c r="H797" s="71" t="s">
        <v>1020</v>
      </c>
      <c r="I797" s="71" t="s">
        <v>25</v>
      </c>
      <c r="J797" s="70">
        <v>7</v>
      </c>
      <c r="K797" s="70">
        <v>1942</v>
      </c>
      <c r="L797" s="89">
        <v>8.1560000000000006</v>
      </c>
      <c r="M797" s="89">
        <v>0</v>
      </c>
      <c r="N797" s="89">
        <v>0</v>
      </c>
      <c r="O797" s="89">
        <v>0</v>
      </c>
      <c r="P797" s="89">
        <v>0</v>
      </c>
      <c r="Q797" s="89">
        <v>8.16</v>
      </c>
      <c r="R797" s="89">
        <v>280.83999999999997</v>
      </c>
      <c r="S797" s="89">
        <v>8.16</v>
      </c>
      <c r="T797" s="89">
        <v>280.83999999999997</v>
      </c>
      <c r="U797" s="57">
        <v>2.9055690072639227E-2</v>
      </c>
      <c r="V797" s="16">
        <v>79</v>
      </c>
      <c r="W797" s="61">
        <v>2.2953995157384988</v>
      </c>
      <c r="X797" s="61">
        <v>1743.3414043583534</v>
      </c>
      <c r="Y797" s="104">
        <v>137.72397094430994</v>
      </c>
    </row>
    <row r="798" spans="1:25" x14ac:dyDescent="0.2">
      <c r="A798" s="355"/>
      <c r="B798" s="233" t="s">
        <v>879</v>
      </c>
      <c r="C798" s="188" t="s">
        <v>923</v>
      </c>
      <c r="D798" s="45">
        <v>-1.1000000000000001</v>
      </c>
      <c r="E798" s="189">
        <v>1.5800000000000002E-2</v>
      </c>
      <c r="F798" s="190">
        <v>1.2089844000000001</v>
      </c>
      <c r="G798" s="203">
        <v>592.1</v>
      </c>
      <c r="H798" s="21" t="s">
        <v>915</v>
      </c>
      <c r="I798" s="71" t="s">
        <v>25</v>
      </c>
      <c r="J798" s="48">
        <v>8</v>
      </c>
      <c r="K798" s="70">
        <v>1972</v>
      </c>
      <c r="L798" s="85">
        <v>14.014999</v>
      </c>
      <c r="M798" s="91">
        <v>0.38835599999999998</v>
      </c>
      <c r="N798" s="91">
        <v>0.73124200000000006</v>
      </c>
      <c r="O798" s="85">
        <v>0</v>
      </c>
      <c r="P798" s="85">
        <v>0</v>
      </c>
      <c r="Q798" s="91">
        <v>12.895401</v>
      </c>
      <c r="R798" s="91">
        <v>443.18</v>
      </c>
      <c r="S798" s="91">
        <v>12.895401</v>
      </c>
      <c r="T798" s="91">
        <v>443.18</v>
      </c>
      <c r="U798" s="57">
        <v>2.9097434451013132E-2</v>
      </c>
      <c r="V798" s="16">
        <v>76.518000000000001</v>
      </c>
      <c r="W798" s="61">
        <v>2.2264774893226229</v>
      </c>
      <c r="X798" s="61">
        <v>1745.8460670607878</v>
      </c>
      <c r="Y798" s="104">
        <v>133.58864935935736</v>
      </c>
    </row>
    <row r="799" spans="1:25" x14ac:dyDescent="0.2">
      <c r="A799" s="355"/>
      <c r="B799" s="233" t="s">
        <v>565</v>
      </c>
      <c r="C799" s="188" t="s">
        <v>566</v>
      </c>
      <c r="D799" s="188">
        <v>-1.4</v>
      </c>
      <c r="E799" s="191">
        <v>1.8079999999999999E-2</v>
      </c>
      <c r="F799" s="199">
        <v>1.3400896</v>
      </c>
      <c r="G799" s="202">
        <v>601.4</v>
      </c>
      <c r="H799" s="36" t="s">
        <v>600</v>
      </c>
      <c r="I799" s="71" t="s">
        <v>25</v>
      </c>
      <c r="J799" s="45">
        <v>8</v>
      </c>
      <c r="K799" s="70">
        <v>1981</v>
      </c>
      <c r="L799" s="85">
        <v>15.026999999999999</v>
      </c>
      <c r="M799" s="85">
        <v>0</v>
      </c>
      <c r="N799" s="85">
        <v>0</v>
      </c>
      <c r="O799" s="85">
        <v>0</v>
      </c>
      <c r="P799" s="85">
        <v>0</v>
      </c>
      <c r="Q799" s="85">
        <v>15.026999999999999</v>
      </c>
      <c r="R799" s="85">
        <v>515.87</v>
      </c>
      <c r="S799" s="85">
        <v>15.026999999999999</v>
      </c>
      <c r="T799" s="85">
        <v>515.87</v>
      </c>
      <c r="U799" s="57">
        <v>2.9129431833601487E-2</v>
      </c>
      <c r="V799" s="16">
        <v>74.12</v>
      </c>
      <c r="W799" s="61">
        <v>2.1590734875065425</v>
      </c>
      <c r="X799" s="61">
        <v>1747.7659100160893</v>
      </c>
      <c r="Y799" s="104">
        <v>129.54440925039256</v>
      </c>
    </row>
    <row r="800" spans="1:25" x14ac:dyDescent="0.2">
      <c r="A800" s="355"/>
      <c r="B800" s="233" t="s">
        <v>607</v>
      </c>
      <c r="C800" s="188" t="s">
        <v>608</v>
      </c>
      <c r="D800" s="188">
        <v>-1.9</v>
      </c>
      <c r="E800" s="191">
        <v>1.3316379727550712E-2</v>
      </c>
      <c r="F800" s="199">
        <v>0.88540608808484678</v>
      </c>
      <c r="G800" s="202">
        <v>616.9</v>
      </c>
      <c r="H800" s="36" t="s">
        <v>564</v>
      </c>
      <c r="I800" s="71" t="s">
        <v>25</v>
      </c>
      <c r="J800" s="45">
        <v>49</v>
      </c>
      <c r="K800" s="70">
        <v>1981</v>
      </c>
      <c r="L800" s="85">
        <v>47.596003000000003</v>
      </c>
      <c r="M800" s="85">
        <v>1.1823840000000001</v>
      </c>
      <c r="N800" s="85">
        <v>0.36</v>
      </c>
      <c r="O800" s="85"/>
      <c r="P800" s="85">
        <v>8.2889999999999997</v>
      </c>
      <c r="Q800" s="85">
        <v>37.762999999999998</v>
      </c>
      <c r="R800" s="85">
        <v>1597.97</v>
      </c>
      <c r="S800" s="85">
        <v>44.68</v>
      </c>
      <c r="T800" s="85">
        <v>1530.44</v>
      </c>
      <c r="U800" s="57">
        <v>2.9194218656072763E-2</v>
      </c>
      <c r="V800" s="16">
        <v>66.489999999999995</v>
      </c>
      <c r="W800" s="61">
        <v>1.9411235984422779</v>
      </c>
      <c r="X800" s="61">
        <v>1751.6531193643659</v>
      </c>
      <c r="Y800" s="104">
        <v>116.46741590653669</v>
      </c>
    </row>
    <row r="801" spans="1:25" x14ac:dyDescent="0.2">
      <c r="A801" s="355"/>
      <c r="B801" s="233" t="s">
        <v>791</v>
      </c>
      <c r="C801" s="188" t="s">
        <v>792</v>
      </c>
      <c r="D801" s="45">
        <v>-2.2999999999999998</v>
      </c>
      <c r="E801" s="189">
        <v>2.0734499999999999E-2</v>
      </c>
      <c r="F801" s="190">
        <f>E801*V801</f>
        <v>1.5716751</v>
      </c>
      <c r="G801" s="203">
        <v>629.29999999999995</v>
      </c>
      <c r="H801" s="36" t="s">
        <v>824</v>
      </c>
      <c r="I801" s="71" t="s">
        <v>25</v>
      </c>
      <c r="J801" s="45">
        <v>13</v>
      </c>
      <c r="K801" s="70">
        <v>1960</v>
      </c>
      <c r="L801" s="85">
        <v>15.4</v>
      </c>
      <c r="M801" s="85">
        <v>0</v>
      </c>
      <c r="N801" s="85">
        <v>0</v>
      </c>
      <c r="O801" s="85">
        <v>0</v>
      </c>
      <c r="P801" s="85">
        <v>0</v>
      </c>
      <c r="Q801" s="85">
        <v>15.4</v>
      </c>
      <c r="R801" s="85">
        <v>526.47</v>
      </c>
      <c r="S801" s="85">
        <v>15.4</v>
      </c>
      <c r="T801" s="85">
        <v>526.47</v>
      </c>
      <c r="U801" s="57">
        <f>S801/T801</f>
        <v>2.9251429331205957E-2</v>
      </c>
      <c r="V801" s="16">
        <v>75.8</v>
      </c>
      <c r="W801" s="61">
        <f>U801*V801</f>
        <v>2.2172583433054114</v>
      </c>
      <c r="X801" s="61">
        <f>U801*60*1000</f>
        <v>1755.0857598723576</v>
      </c>
      <c r="Y801" s="104">
        <f>X801*V801/1000</f>
        <v>133.03550059832469</v>
      </c>
    </row>
    <row r="802" spans="1:25" x14ac:dyDescent="0.2">
      <c r="A802" s="355"/>
      <c r="B802" s="233" t="s">
        <v>609</v>
      </c>
      <c r="C802" s="188" t="s">
        <v>610</v>
      </c>
      <c r="D802" s="45">
        <v>-1.6</v>
      </c>
      <c r="E802" s="189">
        <v>1.7600000000000001E-2</v>
      </c>
      <c r="F802" s="190">
        <v>1.3569599999999999</v>
      </c>
      <c r="G802" s="203">
        <v>607.6</v>
      </c>
      <c r="H802" s="36" t="s">
        <v>644</v>
      </c>
      <c r="I802" s="71" t="s">
        <v>25</v>
      </c>
      <c r="J802" s="45">
        <v>4</v>
      </c>
      <c r="K802" s="70" t="s">
        <v>95</v>
      </c>
      <c r="L802" s="85">
        <v>7.415</v>
      </c>
      <c r="M802" s="85">
        <v>0</v>
      </c>
      <c r="N802" s="85">
        <v>0</v>
      </c>
      <c r="O802" s="85">
        <v>0</v>
      </c>
      <c r="P802" s="85">
        <v>0</v>
      </c>
      <c r="Q802" s="85">
        <v>7.415</v>
      </c>
      <c r="R802" s="85">
        <v>253.29</v>
      </c>
      <c r="S802" s="85">
        <v>7.415</v>
      </c>
      <c r="T802" s="85">
        <v>253.29</v>
      </c>
      <c r="U802" s="57">
        <v>2.9274744364167556E-2</v>
      </c>
      <c r="V802" s="16">
        <v>77.099999999999994</v>
      </c>
      <c r="W802" s="61">
        <v>2.2570827904773183</v>
      </c>
      <c r="X802" s="61">
        <v>1756.4846618500533</v>
      </c>
      <c r="Y802" s="104">
        <v>135.42496742863909</v>
      </c>
    </row>
    <row r="803" spans="1:25" x14ac:dyDescent="0.2">
      <c r="A803" s="355"/>
      <c r="B803" s="233" t="s">
        <v>565</v>
      </c>
      <c r="C803" s="188" t="s">
        <v>566</v>
      </c>
      <c r="D803" s="188">
        <v>-1.4</v>
      </c>
      <c r="E803" s="191">
        <v>1.8079999999999999E-2</v>
      </c>
      <c r="F803" s="199">
        <v>1.3400896</v>
      </c>
      <c r="G803" s="202">
        <v>601.4</v>
      </c>
      <c r="H803" s="36" t="s">
        <v>601</v>
      </c>
      <c r="I803" s="71" t="s">
        <v>25</v>
      </c>
      <c r="J803" s="45">
        <v>8</v>
      </c>
      <c r="K803" s="70">
        <v>1968</v>
      </c>
      <c r="L803" s="85">
        <v>12.574</v>
      </c>
      <c r="M803" s="85">
        <v>0.66300000000000003</v>
      </c>
      <c r="N803" s="85">
        <v>0.36413800000000002</v>
      </c>
      <c r="O803" s="85">
        <v>0</v>
      </c>
      <c r="P803" s="85">
        <v>0</v>
      </c>
      <c r="Q803" s="85">
        <v>11.546861999999999</v>
      </c>
      <c r="R803" s="85">
        <v>394.35</v>
      </c>
      <c r="S803" s="85">
        <v>11.546861999999999</v>
      </c>
      <c r="T803" s="85">
        <v>394.35</v>
      </c>
      <c r="U803" s="57">
        <v>2.9280745530620003E-2</v>
      </c>
      <c r="V803" s="16">
        <v>74.12</v>
      </c>
      <c r="W803" s="61">
        <v>2.1702888587295548</v>
      </c>
      <c r="X803" s="61">
        <v>1756.8447318372002</v>
      </c>
      <c r="Y803" s="104">
        <v>130.21733152377328</v>
      </c>
    </row>
    <row r="804" spans="1:25" x14ac:dyDescent="0.2">
      <c r="A804" s="355"/>
      <c r="B804" s="233" t="s">
        <v>722</v>
      </c>
      <c r="C804" s="188" t="s">
        <v>723</v>
      </c>
      <c r="D804" s="45">
        <v>-1.1000000000000001</v>
      </c>
      <c r="E804" s="189">
        <v>1.8237E-2</v>
      </c>
      <c r="F804" s="190">
        <v>1.2</v>
      </c>
      <c r="G804" s="203">
        <v>592.1</v>
      </c>
      <c r="H804" s="36" t="s">
        <v>751</v>
      </c>
      <c r="I804" s="71" t="s">
        <v>25</v>
      </c>
      <c r="J804" s="45">
        <v>12</v>
      </c>
      <c r="K804" s="70">
        <v>1960</v>
      </c>
      <c r="L804" s="85">
        <v>19.521999999999998</v>
      </c>
      <c r="M804" s="85">
        <v>0.81599999999999995</v>
      </c>
      <c r="N804" s="85">
        <v>2.4569999999999999</v>
      </c>
      <c r="O804" s="85">
        <v>-0.10199999999999999</v>
      </c>
      <c r="P804" s="85">
        <v>2.9430000000000001</v>
      </c>
      <c r="Q804" s="85">
        <v>13.407999999999999</v>
      </c>
      <c r="R804" s="85">
        <v>557.70000000000005</v>
      </c>
      <c r="S804" s="85">
        <v>12.384</v>
      </c>
      <c r="T804" s="85">
        <v>422.39</v>
      </c>
      <c r="U804" s="57">
        <v>2.9318875920357965E-2</v>
      </c>
      <c r="V804" s="16">
        <v>65.509</v>
      </c>
      <c r="W804" s="61">
        <v>1.92065024266673</v>
      </c>
      <c r="X804" s="61">
        <v>1759.1325552214778</v>
      </c>
      <c r="Y804" s="104">
        <v>115.2390145600038</v>
      </c>
    </row>
    <row r="805" spans="1:25" x14ac:dyDescent="0.2">
      <c r="A805" s="355"/>
      <c r="B805" s="233" t="s">
        <v>695</v>
      </c>
      <c r="C805" s="188" t="s">
        <v>696</v>
      </c>
      <c r="D805" s="188">
        <v>-1.9</v>
      </c>
      <c r="E805" s="191">
        <v>2.1177000000000001E-2</v>
      </c>
      <c r="F805" s="199">
        <v>1.15647597</v>
      </c>
      <c r="G805" s="202">
        <v>616.9</v>
      </c>
      <c r="H805" s="204" t="s">
        <v>721</v>
      </c>
      <c r="I805" s="71" t="s">
        <v>25</v>
      </c>
      <c r="J805" s="205">
        <v>8</v>
      </c>
      <c r="K805" s="206">
        <v>1962</v>
      </c>
      <c r="L805" s="85">
        <v>13</v>
      </c>
      <c r="M805" s="85">
        <v>0.5</v>
      </c>
      <c r="N805" s="85">
        <v>1.8</v>
      </c>
      <c r="O805" s="85">
        <v>0.2</v>
      </c>
      <c r="P805" s="85"/>
      <c r="Q805" s="85">
        <v>10.4</v>
      </c>
      <c r="R805" s="207">
        <v>354.74</v>
      </c>
      <c r="S805" s="85">
        <v>9</v>
      </c>
      <c r="T805" s="207">
        <v>305.78699999999998</v>
      </c>
      <c r="U805" s="57">
        <f>S805/T805</f>
        <v>2.9432251861589931E-2</v>
      </c>
      <c r="V805" s="16">
        <v>54.61</v>
      </c>
      <c r="W805" s="61">
        <f>U805*V805</f>
        <v>1.6072952741614261</v>
      </c>
      <c r="X805" s="61">
        <f>U805*60*1000</f>
        <v>1765.9351116953958</v>
      </c>
      <c r="Y805" s="104">
        <f>X805*V805/1000</f>
        <v>96.437716449685567</v>
      </c>
    </row>
    <row r="806" spans="1:25" x14ac:dyDescent="0.2">
      <c r="A806" s="355"/>
      <c r="B806" s="233" t="s">
        <v>879</v>
      </c>
      <c r="C806" s="188" t="s">
        <v>880</v>
      </c>
      <c r="D806" s="45">
        <v>-1.1000000000000001</v>
      </c>
      <c r="E806" s="189">
        <v>1.5800000000000002E-2</v>
      </c>
      <c r="F806" s="190">
        <v>1.2089844000000001</v>
      </c>
      <c r="G806" s="203">
        <v>592.1</v>
      </c>
      <c r="H806" s="21" t="s">
        <v>916</v>
      </c>
      <c r="I806" s="71" t="s">
        <v>25</v>
      </c>
      <c r="J806" s="48">
        <v>3</v>
      </c>
      <c r="K806" s="70">
        <v>1975</v>
      </c>
      <c r="L806" s="85">
        <v>5.5561319999999998</v>
      </c>
      <c r="M806" s="91">
        <v>0.14028100000000002</v>
      </c>
      <c r="N806" s="91">
        <v>0.89529999999999998</v>
      </c>
      <c r="O806" s="85">
        <v>4.4999999999999997E-3</v>
      </c>
      <c r="P806" s="85">
        <v>0</v>
      </c>
      <c r="Q806" s="91">
        <v>4.516051</v>
      </c>
      <c r="R806" s="91">
        <v>331.17</v>
      </c>
      <c r="S806" s="91">
        <v>4.516051</v>
      </c>
      <c r="T806" s="91">
        <v>153.18</v>
      </c>
      <c r="U806" s="57">
        <v>2.9481988510249378E-2</v>
      </c>
      <c r="V806" s="16">
        <v>76.518000000000001</v>
      </c>
      <c r="W806" s="61">
        <v>2.2559027968272618</v>
      </c>
      <c r="X806" s="61">
        <v>1768.9193106149628</v>
      </c>
      <c r="Y806" s="104">
        <v>135.35416780963573</v>
      </c>
    </row>
    <row r="807" spans="1:25" x14ac:dyDescent="0.2">
      <c r="A807" s="355"/>
      <c r="B807" s="233" t="s">
        <v>879</v>
      </c>
      <c r="C807" s="188" t="s">
        <v>880</v>
      </c>
      <c r="D807" s="45">
        <v>-1.1000000000000001</v>
      </c>
      <c r="E807" s="189">
        <v>1.5800000000000002E-2</v>
      </c>
      <c r="F807" s="190">
        <v>1.2089844000000001</v>
      </c>
      <c r="G807" s="203">
        <v>592.1</v>
      </c>
      <c r="H807" s="21" t="s">
        <v>917</v>
      </c>
      <c r="I807" s="71" t="s">
        <v>25</v>
      </c>
      <c r="J807" s="48">
        <v>41</v>
      </c>
      <c r="K807" s="70">
        <v>1964</v>
      </c>
      <c r="L807" s="85">
        <v>28.079966000000002</v>
      </c>
      <c r="M807" s="91">
        <v>2.455165</v>
      </c>
      <c r="N807" s="91">
        <v>0</v>
      </c>
      <c r="O807" s="85">
        <v>-5.8000000000000003E-2</v>
      </c>
      <c r="P807" s="85">
        <v>0</v>
      </c>
      <c r="Q807" s="91">
        <v>25.682801000000001</v>
      </c>
      <c r="R807" s="91">
        <v>1215.6300000000001</v>
      </c>
      <c r="S807" s="91">
        <v>25.682801000000001</v>
      </c>
      <c r="T807" s="91">
        <v>863.98</v>
      </c>
      <c r="U807" s="57">
        <v>2.9726152225745966E-2</v>
      </c>
      <c r="V807" s="16">
        <v>76.518000000000001</v>
      </c>
      <c r="W807" s="61">
        <v>2.2745857160096299</v>
      </c>
      <c r="X807" s="61">
        <v>1783.569133544758</v>
      </c>
      <c r="Y807" s="104">
        <v>136.47514296057778</v>
      </c>
    </row>
    <row r="808" spans="1:25" x14ac:dyDescent="0.2">
      <c r="A808" s="355"/>
      <c r="B808" s="233" t="s">
        <v>388</v>
      </c>
      <c r="C808" s="188" t="s">
        <v>389</v>
      </c>
      <c r="D808" s="45">
        <v>-1.9</v>
      </c>
      <c r="E808" s="189">
        <v>2.09055E-2</v>
      </c>
      <c r="F808" s="190">
        <v>1.4014001924999999</v>
      </c>
      <c r="G808" s="203">
        <v>616.9</v>
      </c>
      <c r="H808" s="36" t="s">
        <v>423</v>
      </c>
      <c r="I808" s="71" t="s">
        <v>25</v>
      </c>
      <c r="J808" s="45">
        <v>5</v>
      </c>
      <c r="K808" s="70">
        <v>1987</v>
      </c>
      <c r="L808" s="85">
        <v>10.305</v>
      </c>
      <c r="M808" s="85">
        <v>0.635266</v>
      </c>
      <c r="N808" s="85">
        <v>0.69155</v>
      </c>
      <c r="O808" s="85">
        <v>-2.3265999999999998E-2</v>
      </c>
      <c r="P808" s="85">
        <v>1.620261</v>
      </c>
      <c r="Q808" s="85">
        <v>9.0014500000000002</v>
      </c>
      <c r="R808" s="85">
        <v>301.57</v>
      </c>
      <c r="S808" s="85">
        <v>9.0014500000000002</v>
      </c>
      <c r="T808" s="85">
        <v>301.57</v>
      </c>
      <c r="U808" s="57">
        <v>2.9848625526411779E-2</v>
      </c>
      <c r="V808" s="16">
        <v>67.034999999999997</v>
      </c>
      <c r="W808" s="61">
        <v>2.0009026121630136</v>
      </c>
      <c r="X808" s="61">
        <v>1790.9175315847067</v>
      </c>
      <c r="Y808" s="104">
        <v>120.0541567297808</v>
      </c>
    </row>
    <row r="809" spans="1:25" x14ac:dyDescent="0.2">
      <c r="A809" s="355"/>
      <c r="B809" s="233" t="s">
        <v>424</v>
      </c>
      <c r="C809" s="188" t="s">
        <v>425</v>
      </c>
      <c r="D809" s="188">
        <v>-2.1</v>
      </c>
      <c r="E809" s="191">
        <v>1.6272999999999999E-2</v>
      </c>
      <c r="F809" s="199">
        <f>E809*V809</f>
        <v>1.5396210759999998</v>
      </c>
      <c r="G809" s="202">
        <v>623.1</v>
      </c>
      <c r="H809" s="39" t="s">
        <v>458</v>
      </c>
      <c r="I809" s="71" t="s">
        <v>25</v>
      </c>
      <c r="J809" s="45">
        <v>6</v>
      </c>
      <c r="K809" s="70">
        <v>1910</v>
      </c>
      <c r="L809" s="85">
        <v>11.151</v>
      </c>
      <c r="M809" s="85">
        <v>0.40799999999999997</v>
      </c>
      <c r="N809" s="85">
        <v>1.6505000000000001</v>
      </c>
      <c r="O809" s="85"/>
      <c r="P809" s="85"/>
      <c r="Q809" s="85">
        <v>9.0924999999999994</v>
      </c>
      <c r="R809" s="85">
        <v>303.89999999999998</v>
      </c>
      <c r="S809" s="85">
        <v>9.0924999999999994</v>
      </c>
      <c r="T809" s="85">
        <v>303.89999999999998</v>
      </c>
      <c r="U809" s="57">
        <f>S809/T809</f>
        <v>2.9919381375452452E-2</v>
      </c>
      <c r="V809" s="16">
        <v>94.611999999999995</v>
      </c>
      <c r="W809" s="61">
        <f>U809*V809</f>
        <v>2.8307325106943071</v>
      </c>
      <c r="X809" s="61">
        <f>U809*60*1000</f>
        <v>1795.1628825271471</v>
      </c>
      <c r="Y809" s="104">
        <f>X809*V809/1000</f>
        <v>169.84395064165841</v>
      </c>
    </row>
    <row r="810" spans="1:25" x14ac:dyDescent="0.2">
      <c r="A810" s="355"/>
      <c r="B810" s="233" t="s">
        <v>652</v>
      </c>
      <c r="C810" s="188" t="s">
        <v>653</v>
      </c>
      <c r="D810" s="45">
        <v>-1.7</v>
      </c>
      <c r="E810" s="189">
        <v>1.949E-2</v>
      </c>
      <c r="F810" s="190">
        <v>1.23</v>
      </c>
      <c r="G810" s="203">
        <v>610.70000000000005</v>
      </c>
      <c r="H810" s="208" t="s">
        <v>687</v>
      </c>
      <c r="I810" s="188" t="s">
        <v>25</v>
      </c>
      <c r="J810" s="209">
        <v>8</v>
      </c>
      <c r="K810" s="188">
        <v>1976</v>
      </c>
      <c r="L810" s="85">
        <v>12.1</v>
      </c>
      <c r="M810" s="85"/>
      <c r="N810" s="85"/>
      <c r="O810" s="85"/>
      <c r="P810" s="85"/>
      <c r="Q810" s="85">
        <v>12.1</v>
      </c>
      <c r="R810" s="91">
        <v>404.24</v>
      </c>
      <c r="S810" s="85">
        <v>12.1</v>
      </c>
      <c r="T810" s="91">
        <v>404.24</v>
      </c>
      <c r="U810" s="57">
        <v>2.9932713239659608E-2</v>
      </c>
      <c r="V810" s="16">
        <v>63.110999999999997</v>
      </c>
      <c r="W810" s="61">
        <v>1.8890834652681574</v>
      </c>
      <c r="X810" s="61">
        <v>1795.9627943795765</v>
      </c>
      <c r="Y810" s="104">
        <v>113.34500791608946</v>
      </c>
    </row>
    <row r="811" spans="1:25" x14ac:dyDescent="0.2">
      <c r="A811" s="355"/>
      <c r="B811" s="233" t="s">
        <v>272</v>
      </c>
      <c r="C811" s="188" t="s">
        <v>273</v>
      </c>
      <c r="D811" s="45">
        <v>-1.9</v>
      </c>
      <c r="E811" s="189">
        <v>2.0060000000000001E-2</v>
      </c>
      <c r="F811" s="190">
        <v>0.87</v>
      </c>
      <c r="G811" s="203">
        <v>656.7</v>
      </c>
      <c r="H811" s="36" t="s">
        <v>306</v>
      </c>
      <c r="I811" s="71" t="s">
        <v>286</v>
      </c>
      <c r="J811" s="45">
        <v>5</v>
      </c>
      <c r="K811" s="70" t="s">
        <v>95</v>
      </c>
      <c r="L811" s="85">
        <f>SUM(M811:Q811)</f>
        <v>8.6999999999999993</v>
      </c>
      <c r="M811" s="85">
        <v>0.48759999999999998</v>
      </c>
      <c r="N811" s="85">
        <v>1.0694999999999999</v>
      </c>
      <c r="O811" s="85">
        <v>-0.13059999999999999</v>
      </c>
      <c r="P811" s="85">
        <v>0</v>
      </c>
      <c r="Q811" s="85">
        <v>7.2735000000000003</v>
      </c>
      <c r="R811" s="85">
        <v>241.96</v>
      </c>
      <c r="S811" s="85">
        <f>Q811</f>
        <v>7.2735000000000003</v>
      </c>
      <c r="T811" s="85">
        <f>R811</f>
        <v>241.96</v>
      </c>
      <c r="U811" s="57">
        <f>S811/T811</f>
        <v>3.0060753843610514E-2</v>
      </c>
      <c r="V811" s="16">
        <v>43.35</v>
      </c>
      <c r="W811" s="61">
        <v>1.31</v>
      </c>
      <c r="X811" s="61">
        <f>U811*60*1000</f>
        <v>1803.6452306166309</v>
      </c>
      <c r="Y811" s="104">
        <f>X811*V811/1000</f>
        <v>78.188020747230951</v>
      </c>
    </row>
    <row r="812" spans="1:25" x14ac:dyDescent="0.2">
      <c r="A812" s="355"/>
      <c r="B812" s="233" t="s">
        <v>272</v>
      </c>
      <c r="C812" s="188" t="s">
        <v>273</v>
      </c>
      <c r="D812" s="45">
        <v>-1.9</v>
      </c>
      <c r="E812" s="189">
        <v>2.0060000000000001E-2</v>
      </c>
      <c r="F812" s="190">
        <v>0.87</v>
      </c>
      <c r="G812" s="203">
        <v>656.7</v>
      </c>
      <c r="H812" s="36" t="s">
        <v>307</v>
      </c>
      <c r="I812" s="71" t="s">
        <v>286</v>
      </c>
      <c r="J812" s="45">
        <v>6</v>
      </c>
      <c r="K812" s="70" t="s">
        <v>95</v>
      </c>
      <c r="L812" s="85">
        <f>SUM(M812:Q812)</f>
        <v>11.7</v>
      </c>
      <c r="M812" s="85">
        <v>0.73140000000000005</v>
      </c>
      <c r="N812" s="85">
        <v>1.1399999999999999</v>
      </c>
      <c r="O812" s="85">
        <v>-1.7399999999999999E-2</v>
      </c>
      <c r="P812" s="85">
        <v>0</v>
      </c>
      <c r="Q812" s="85">
        <v>9.8460000000000001</v>
      </c>
      <c r="R812" s="85">
        <v>326.97000000000003</v>
      </c>
      <c r="S812" s="85">
        <f>Q812</f>
        <v>9.8460000000000001</v>
      </c>
      <c r="T812" s="85">
        <f>R812</f>
        <v>326.97000000000003</v>
      </c>
      <c r="U812" s="57">
        <f>S812/T812</f>
        <v>3.0112854390311035E-2</v>
      </c>
      <c r="V812" s="16">
        <v>43.35</v>
      </c>
      <c r="W812" s="61">
        <f>U812*V812</f>
        <v>1.3053922378199834</v>
      </c>
      <c r="X812" s="61">
        <f>U812*60*1000</f>
        <v>1806.7712634186621</v>
      </c>
      <c r="Y812" s="104">
        <f>X812*V812/1000</f>
        <v>78.323534269199001</v>
      </c>
    </row>
    <row r="813" spans="1:25" x14ac:dyDescent="0.2">
      <c r="A813" s="355"/>
      <c r="B813" s="233" t="s">
        <v>652</v>
      </c>
      <c r="C813" s="188" t="s">
        <v>653</v>
      </c>
      <c r="D813" s="45">
        <v>-1.7</v>
      </c>
      <c r="E813" s="189">
        <v>1.949E-2</v>
      </c>
      <c r="F813" s="190">
        <v>1.23</v>
      </c>
      <c r="G813" s="203">
        <v>610.70000000000005</v>
      </c>
      <c r="H813" s="208" t="s">
        <v>690</v>
      </c>
      <c r="I813" s="188" t="s">
        <v>25</v>
      </c>
      <c r="J813" s="209">
        <v>24</v>
      </c>
      <c r="K813" s="188">
        <v>1960</v>
      </c>
      <c r="L813" s="85">
        <v>27.54</v>
      </c>
      <c r="M813" s="85"/>
      <c r="N813" s="85"/>
      <c r="O813" s="85"/>
      <c r="P813" s="85"/>
      <c r="Q813" s="85">
        <v>27.54</v>
      </c>
      <c r="R813" s="91">
        <v>914.41</v>
      </c>
      <c r="S813" s="85">
        <v>27.54</v>
      </c>
      <c r="T813" s="91">
        <v>914.41</v>
      </c>
      <c r="U813" s="57">
        <v>3.0117780864163779E-2</v>
      </c>
      <c r="V813" s="16">
        <v>63.110999999999997</v>
      </c>
      <c r="W813" s="61">
        <v>1.9007632681182403</v>
      </c>
      <c r="X813" s="61">
        <v>1807.0668518498267</v>
      </c>
      <c r="Y813" s="104">
        <v>114.0457960870944</v>
      </c>
    </row>
    <row r="814" spans="1:25" x14ac:dyDescent="0.2">
      <c r="A814" s="355"/>
      <c r="B814" s="233" t="s">
        <v>180</v>
      </c>
      <c r="C814" s="188" t="s">
        <v>181</v>
      </c>
      <c r="D814" s="45">
        <v>-1.6</v>
      </c>
      <c r="E814" s="189">
        <v>1.9E-2</v>
      </c>
      <c r="F814" s="190">
        <v>1.1741999999999999</v>
      </c>
      <c r="G814" s="203">
        <v>607.6</v>
      </c>
      <c r="H814" s="36" t="s">
        <v>171</v>
      </c>
      <c r="I814" s="71"/>
      <c r="J814" s="45">
        <v>22</v>
      </c>
      <c r="K814" s="70">
        <v>1958</v>
      </c>
      <c r="L814" s="85">
        <v>46.09</v>
      </c>
      <c r="M814" s="85">
        <v>0</v>
      </c>
      <c r="N814" s="85">
        <v>0</v>
      </c>
      <c r="O814" s="85">
        <v>0</v>
      </c>
      <c r="P814" s="85">
        <v>0</v>
      </c>
      <c r="Q814" s="85">
        <v>46.090001000000001</v>
      </c>
      <c r="R814" s="85">
        <v>1528.27</v>
      </c>
      <c r="S814" s="85">
        <v>33.58637636914289</v>
      </c>
      <c r="T814" s="85">
        <v>1113.67</v>
      </c>
      <c r="U814" s="57">
        <v>3.0158284203707461E-2</v>
      </c>
      <c r="V814" s="16">
        <v>61.8</v>
      </c>
      <c r="W814" s="61">
        <v>1.8637819637891211</v>
      </c>
      <c r="X814" s="61">
        <v>1809.4970522224476</v>
      </c>
      <c r="Y814" s="104">
        <v>111.82691782734724</v>
      </c>
    </row>
    <row r="815" spans="1:25" x14ac:dyDescent="0.2">
      <c r="A815" s="355"/>
      <c r="B815" s="233" t="s">
        <v>791</v>
      </c>
      <c r="C815" s="188" t="s">
        <v>792</v>
      </c>
      <c r="D815" s="45">
        <v>-2.2999999999999998</v>
      </c>
      <c r="E815" s="189">
        <v>2.0734499999999999E-2</v>
      </c>
      <c r="F815" s="190">
        <f>E815*V815</f>
        <v>1.5716751</v>
      </c>
      <c r="G815" s="203">
        <v>629.29999999999995</v>
      </c>
      <c r="H815" s="36" t="s">
        <v>825</v>
      </c>
      <c r="I815" s="71" t="s">
        <v>25</v>
      </c>
      <c r="J815" s="45">
        <v>56</v>
      </c>
      <c r="K815" s="70">
        <v>1965</v>
      </c>
      <c r="L815" s="85">
        <v>77.13</v>
      </c>
      <c r="M815" s="85">
        <v>3.26</v>
      </c>
      <c r="N815" s="85">
        <v>0.93</v>
      </c>
      <c r="O815" s="85">
        <v>1.88</v>
      </c>
      <c r="P815" s="85">
        <v>0</v>
      </c>
      <c r="Q815" s="85">
        <v>71.040000000000006</v>
      </c>
      <c r="R815" s="85">
        <v>2355.17</v>
      </c>
      <c r="S815" s="85">
        <v>71.040000000000006</v>
      </c>
      <c r="T815" s="85">
        <v>2355.17</v>
      </c>
      <c r="U815" s="57">
        <f>S815/T815</f>
        <v>3.0163427693117695E-2</v>
      </c>
      <c r="V815" s="16">
        <v>75.8</v>
      </c>
      <c r="W815" s="61">
        <f>U815*V815</f>
        <v>2.2863878191383211</v>
      </c>
      <c r="X815" s="61">
        <f>U815*60*1000</f>
        <v>1809.8056615870616</v>
      </c>
      <c r="Y815" s="104">
        <f>X815*V815/1000</f>
        <v>137.18326914829927</v>
      </c>
    </row>
    <row r="816" spans="1:25" x14ac:dyDescent="0.2">
      <c r="A816" s="355"/>
      <c r="B816" s="233" t="s">
        <v>791</v>
      </c>
      <c r="C816" s="188" t="s">
        <v>792</v>
      </c>
      <c r="D816" s="45">
        <v>-2.2999999999999998</v>
      </c>
      <c r="E816" s="189">
        <v>2.0734499999999999E-2</v>
      </c>
      <c r="F816" s="190">
        <f>E816*V816</f>
        <v>1.5716751</v>
      </c>
      <c r="G816" s="203">
        <v>629.29999999999995</v>
      </c>
      <c r="H816" s="36" t="s">
        <v>826</v>
      </c>
      <c r="I816" s="71" t="s">
        <v>25</v>
      </c>
      <c r="J816" s="45">
        <v>14</v>
      </c>
      <c r="K816" s="70">
        <v>1986</v>
      </c>
      <c r="L816" s="85">
        <v>31.04</v>
      </c>
      <c r="M816" s="85">
        <v>0.91</v>
      </c>
      <c r="N816" s="85">
        <v>4.7699999999999996</v>
      </c>
      <c r="O816" s="85">
        <v>0.153</v>
      </c>
      <c r="P816" s="85">
        <v>0</v>
      </c>
      <c r="Q816" s="85">
        <v>25.19</v>
      </c>
      <c r="R816" s="85">
        <v>833.44</v>
      </c>
      <c r="S816" s="85">
        <v>25.19</v>
      </c>
      <c r="T816" s="85">
        <v>833.44</v>
      </c>
      <c r="U816" s="57">
        <f>S816/T816</f>
        <v>3.0224131311192167E-2</v>
      </c>
      <c r="V816" s="16">
        <v>75.8</v>
      </c>
      <c r="W816" s="61">
        <f>U816*V816</f>
        <v>2.2909891533883662</v>
      </c>
      <c r="X816" s="61">
        <f>U816*60*1000</f>
        <v>1813.4478786715299</v>
      </c>
      <c r="Y816" s="104">
        <f>X816*V816/1000</f>
        <v>137.45934920330197</v>
      </c>
    </row>
    <row r="817" spans="1:25" x14ac:dyDescent="0.2">
      <c r="A817" s="355"/>
      <c r="B817" s="233" t="s">
        <v>565</v>
      </c>
      <c r="C817" s="188" t="s">
        <v>566</v>
      </c>
      <c r="D817" s="188">
        <v>-1.4</v>
      </c>
      <c r="E817" s="191">
        <v>1.8079999999999999E-2</v>
      </c>
      <c r="F817" s="199">
        <v>1.3400896</v>
      </c>
      <c r="G817" s="202">
        <v>601.4</v>
      </c>
      <c r="H817" s="36" t="s">
        <v>602</v>
      </c>
      <c r="I817" s="71" t="s">
        <v>25</v>
      </c>
      <c r="J817" s="45">
        <v>6</v>
      </c>
      <c r="K817" s="70">
        <v>1959</v>
      </c>
      <c r="L817" s="85">
        <v>11.712999999999999</v>
      </c>
      <c r="M817" s="85">
        <v>0.48735600000000001</v>
      </c>
      <c r="N817" s="85">
        <v>1.670391</v>
      </c>
      <c r="O817" s="85">
        <v>0</v>
      </c>
      <c r="P817" s="85">
        <v>1.719946</v>
      </c>
      <c r="Q817" s="85">
        <v>9.5552529999999987</v>
      </c>
      <c r="R817" s="85">
        <v>313.25</v>
      </c>
      <c r="S817" s="85">
        <v>9.5552529999999987</v>
      </c>
      <c r="T817" s="85">
        <v>313.25</v>
      </c>
      <c r="U817" s="57">
        <v>3.0503600957701511E-2</v>
      </c>
      <c r="V817" s="16">
        <v>74.12</v>
      </c>
      <c r="W817" s="61">
        <v>2.2609269029848362</v>
      </c>
      <c r="X817" s="61">
        <v>1830.2160574620907</v>
      </c>
      <c r="Y817" s="104">
        <v>135.65561417909015</v>
      </c>
    </row>
    <row r="818" spans="1:25" x14ac:dyDescent="0.2">
      <c r="A818" s="355"/>
      <c r="B818" s="233" t="s">
        <v>388</v>
      </c>
      <c r="C818" s="188" t="s">
        <v>389</v>
      </c>
      <c r="D818" s="45">
        <v>-1.9</v>
      </c>
      <c r="E818" s="189">
        <v>2.09055E-2</v>
      </c>
      <c r="F818" s="190">
        <v>1.4014001924999999</v>
      </c>
      <c r="G818" s="203">
        <v>616.9</v>
      </c>
      <c r="H818" s="36" t="s">
        <v>422</v>
      </c>
      <c r="I818" s="71" t="s">
        <v>25</v>
      </c>
      <c r="J818" s="45">
        <v>11</v>
      </c>
      <c r="K818" s="70">
        <v>1960</v>
      </c>
      <c r="L818" s="85">
        <v>19.27</v>
      </c>
      <c r="M818" s="85">
        <v>0.128748</v>
      </c>
      <c r="N818" s="85">
        <v>2.1956370000000001</v>
      </c>
      <c r="O818" s="85">
        <v>8.1252000000000005E-2</v>
      </c>
      <c r="P818" s="85">
        <v>0</v>
      </c>
      <c r="Q818" s="85">
        <v>16.564363</v>
      </c>
      <c r="R818" s="85">
        <v>541.04999999999995</v>
      </c>
      <c r="S818" s="85">
        <v>16.564363</v>
      </c>
      <c r="T818" s="85">
        <v>541.04999999999995</v>
      </c>
      <c r="U818" s="57">
        <v>3.0615216708252475E-2</v>
      </c>
      <c r="V818" s="16">
        <v>67.034999999999997</v>
      </c>
      <c r="W818" s="61">
        <v>2.0522910520377047</v>
      </c>
      <c r="X818" s="61">
        <v>1836.9130024951485</v>
      </c>
      <c r="Y818" s="104">
        <v>123.13746312226228</v>
      </c>
    </row>
    <row r="819" spans="1:25" x14ac:dyDescent="0.2">
      <c r="A819" s="355"/>
      <c r="B819" s="233" t="s">
        <v>982</v>
      </c>
      <c r="C819" s="188" t="s">
        <v>983</v>
      </c>
      <c r="D819" s="188">
        <v>-1.8</v>
      </c>
      <c r="E819" s="191">
        <v>1.7000000000000001E-2</v>
      </c>
      <c r="F819" s="188">
        <v>1.3430000000000002</v>
      </c>
      <c r="G819" s="202">
        <v>613.17999999999995</v>
      </c>
      <c r="H819" s="71" t="s">
        <v>1023</v>
      </c>
      <c r="I819" s="71" t="s">
        <v>25</v>
      </c>
      <c r="J819" s="70">
        <v>13</v>
      </c>
      <c r="K819" s="70">
        <v>1969</v>
      </c>
      <c r="L819" s="89">
        <v>15.009</v>
      </c>
      <c r="M819" s="89">
        <v>0.6</v>
      </c>
      <c r="N819" s="89">
        <v>0.38</v>
      </c>
      <c r="O819" s="89">
        <v>0.01</v>
      </c>
      <c r="P819" s="89">
        <v>2.52</v>
      </c>
      <c r="Q819" s="89">
        <v>11.49</v>
      </c>
      <c r="R819" s="89">
        <v>529.29</v>
      </c>
      <c r="S819" s="89">
        <v>14.01</v>
      </c>
      <c r="T819" s="89">
        <v>454.99</v>
      </c>
      <c r="U819" s="57">
        <v>3.0791885535945845E-2</v>
      </c>
      <c r="V819" s="16">
        <v>79</v>
      </c>
      <c r="W819" s="61">
        <v>2.4325589573397219</v>
      </c>
      <c r="X819" s="61">
        <v>1847.5131321567505</v>
      </c>
      <c r="Y819" s="104">
        <v>145.95353744038329</v>
      </c>
    </row>
    <row r="820" spans="1:25" x14ac:dyDescent="0.2">
      <c r="A820" s="355"/>
      <c r="B820" s="233" t="s">
        <v>224</v>
      </c>
      <c r="C820" s="188" t="s">
        <v>228</v>
      </c>
      <c r="D820" s="85">
        <v>-1.5</v>
      </c>
      <c r="E820" s="189">
        <v>1.6490000000000001E-2</v>
      </c>
      <c r="F820" s="190">
        <f>E820*V820</f>
        <v>0.94487699999999997</v>
      </c>
      <c r="G820" s="203">
        <v>604.5</v>
      </c>
      <c r="H820" s="192" t="s">
        <v>268</v>
      </c>
      <c r="I820" s="193"/>
      <c r="J820" s="22">
        <v>17</v>
      </c>
      <c r="K820" s="210" t="s">
        <v>95</v>
      </c>
      <c r="L820" s="195">
        <v>34.28</v>
      </c>
      <c r="M820" s="195">
        <v>1.06</v>
      </c>
      <c r="N820" s="195">
        <v>3.26</v>
      </c>
      <c r="O820" s="195">
        <v>0.73</v>
      </c>
      <c r="P820" s="195">
        <v>5.26</v>
      </c>
      <c r="Q820" s="195">
        <v>23.97</v>
      </c>
      <c r="R820" s="211">
        <v>948</v>
      </c>
      <c r="S820" s="195">
        <v>25.08</v>
      </c>
      <c r="T820" s="211">
        <v>814.13</v>
      </c>
      <c r="U820" s="197">
        <f>S820/T820</f>
        <v>3.0805890951076609E-2</v>
      </c>
      <c r="V820" s="190">
        <v>57.3</v>
      </c>
      <c r="W820" s="61">
        <f>U820*V820</f>
        <v>1.7651775514966896</v>
      </c>
      <c r="X820" s="198">
        <f>U820*60*1000</f>
        <v>1848.3534570645966</v>
      </c>
      <c r="Y820" s="242">
        <f>X820*V820/1000</f>
        <v>105.91065308980137</v>
      </c>
    </row>
    <row r="821" spans="1:25" x14ac:dyDescent="0.2">
      <c r="A821" s="355"/>
      <c r="B821" s="233" t="s">
        <v>879</v>
      </c>
      <c r="C821" s="188" t="s">
        <v>924</v>
      </c>
      <c r="D821" s="45">
        <v>-1.1000000000000001</v>
      </c>
      <c r="E821" s="189">
        <v>1.5800000000000002E-2</v>
      </c>
      <c r="F821" s="190">
        <v>1.2089844000000001</v>
      </c>
      <c r="G821" s="203">
        <v>592.1</v>
      </c>
      <c r="H821" s="21" t="s">
        <v>918</v>
      </c>
      <c r="I821" s="71" t="s">
        <v>25</v>
      </c>
      <c r="J821" s="48">
        <v>6</v>
      </c>
      <c r="K821" s="70">
        <v>1968</v>
      </c>
      <c r="L821" s="85">
        <v>7.7680010000000008</v>
      </c>
      <c r="M821" s="91">
        <v>0</v>
      </c>
      <c r="N821" s="91">
        <v>0</v>
      </c>
      <c r="O821" s="85">
        <v>0</v>
      </c>
      <c r="P821" s="85">
        <v>0</v>
      </c>
      <c r="Q821" s="91">
        <v>7.7680010000000008</v>
      </c>
      <c r="R821" s="91">
        <v>252.14000000000001</v>
      </c>
      <c r="S821" s="91">
        <v>7.7680010000000008</v>
      </c>
      <c r="T821" s="91">
        <v>252.14000000000001</v>
      </c>
      <c r="U821" s="57">
        <v>3.0808285079717619E-2</v>
      </c>
      <c r="V821" s="16">
        <v>76.518000000000001</v>
      </c>
      <c r="W821" s="61">
        <v>2.3573883577298327</v>
      </c>
      <c r="X821" s="61">
        <v>1848.4971047830572</v>
      </c>
      <c r="Y821" s="104">
        <v>141.44330146378996</v>
      </c>
    </row>
    <row r="822" spans="1:25" x14ac:dyDescent="0.2">
      <c r="A822" s="355"/>
      <c r="B822" s="233" t="s">
        <v>791</v>
      </c>
      <c r="C822" s="188" t="s">
        <v>792</v>
      </c>
      <c r="D822" s="45">
        <v>-2.2999999999999998</v>
      </c>
      <c r="E822" s="189">
        <v>2.0734499999999999E-2</v>
      </c>
      <c r="F822" s="190">
        <f>E822*V822</f>
        <v>1.5716751</v>
      </c>
      <c r="G822" s="203">
        <v>629.29999999999995</v>
      </c>
      <c r="H822" s="36" t="s">
        <v>827</v>
      </c>
      <c r="I822" s="71" t="s">
        <v>25</v>
      </c>
      <c r="J822" s="45">
        <v>8</v>
      </c>
      <c r="K822" s="70">
        <v>1955</v>
      </c>
      <c r="L822" s="85">
        <v>15.1</v>
      </c>
      <c r="M822" s="85">
        <v>0.74</v>
      </c>
      <c r="N822" s="85">
        <v>2.39</v>
      </c>
      <c r="O822" s="85">
        <v>-7.0000000000000007E-2</v>
      </c>
      <c r="P822" s="85">
        <v>0</v>
      </c>
      <c r="Q822" s="85">
        <v>12.04</v>
      </c>
      <c r="R822" s="85">
        <v>390.37</v>
      </c>
      <c r="S822" s="85">
        <v>12.04</v>
      </c>
      <c r="T822" s="85">
        <v>390.37</v>
      </c>
      <c r="U822" s="57">
        <f>S822/T822</f>
        <v>3.0842534006199244E-2</v>
      </c>
      <c r="V822" s="16">
        <v>75.8</v>
      </c>
      <c r="W822" s="61">
        <f>U822*V822</f>
        <v>2.3378640776699027</v>
      </c>
      <c r="X822" s="61">
        <f>U822*60*1000</f>
        <v>1850.5520403719547</v>
      </c>
      <c r="Y822" s="104">
        <f>X822*V822/1000</f>
        <v>140.27184466019415</v>
      </c>
    </row>
    <row r="823" spans="1:25" x14ac:dyDescent="0.2">
      <c r="A823" s="355"/>
      <c r="B823" s="233" t="s">
        <v>272</v>
      </c>
      <c r="C823" s="188" t="s">
        <v>273</v>
      </c>
      <c r="D823" s="45">
        <v>-1.9</v>
      </c>
      <c r="E823" s="189">
        <v>2.0060000000000001E-2</v>
      </c>
      <c r="F823" s="190">
        <v>0.87</v>
      </c>
      <c r="G823" s="203">
        <v>656.7</v>
      </c>
      <c r="H823" s="36" t="s">
        <v>308</v>
      </c>
      <c r="I823" s="71" t="s">
        <v>286</v>
      </c>
      <c r="J823" s="45">
        <v>4</v>
      </c>
      <c r="K823" s="70" t="s">
        <v>95</v>
      </c>
      <c r="L823" s="85">
        <f>SUM(M823:Q823)</f>
        <v>8.08</v>
      </c>
      <c r="M823" s="85">
        <v>0.16250000000000001</v>
      </c>
      <c r="N823" s="85">
        <v>0.80700000000000005</v>
      </c>
      <c r="O823" s="85">
        <v>4.1500000000000002E-2</v>
      </c>
      <c r="P823" s="85">
        <v>0</v>
      </c>
      <c r="Q823" s="85">
        <v>7.069</v>
      </c>
      <c r="R823" s="85">
        <v>228.92</v>
      </c>
      <c r="S823" s="85">
        <f>Q823</f>
        <v>7.069</v>
      </c>
      <c r="T823" s="85">
        <f>R823</f>
        <v>228.92</v>
      </c>
      <c r="U823" s="57">
        <f>S823/T823</f>
        <v>3.0879783330421108E-2</v>
      </c>
      <c r="V823" s="16">
        <v>43.35</v>
      </c>
      <c r="W823" s="61">
        <f>U823*V823</f>
        <v>1.3386386073737551</v>
      </c>
      <c r="X823" s="61">
        <f>U823*60*1000</f>
        <v>1852.7869998252663</v>
      </c>
      <c r="Y823" s="104">
        <f>X823*V823/1000</f>
        <v>80.318316442425299</v>
      </c>
    </row>
    <row r="824" spans="1:25" x14ac:dyDescent="0.2">
      <c r="A824" s="355"/>
      <c r="B824" s="233" t="s">
        <v>879</v>
      </c>
      <c r="C824" s="188" t="s">
        <v>923</v>
      </c>
      <c r="D824" s="45">
        <v>-1.1000000000000001</v>
      </c>
      <c r="E824" s="189">
        <v>1.5800000000000002E-2</v>
      </c>
      <c r="F824" s="190">
        <v>1.2089844000000001</v>
      </c>
      <c r="G824" s="203">
        <v>592.1</v>
      </c>
      <c r="H824" s="21" t="s">
        <v>919</v>
      </c>
      <c r="I824" s="71" t="s">
        <v>25</v>
      </c>
      <c r="J824" s="48">
        <v>12</v>
      </c>
      <c r="K824" s="70">
        <v>1976</v>
      </c>
      <c r="L824" s="85">
        <v>17.411566000000001</v>
      </c>
      <c r="M824" s="91">
        <v>0.39219299999999996</v>
      </c>
      <c r="N824" s="91">
        <v>0.40425</v>
      </c>
      <c r="O824" s="85">
        <v>0</v>
      </c>
      <c r="P824" s="85">
        <v>0</v>
      </c>
      <c r="Q824" s="91">
        <v>16.615123000000001</v>
      </c>
      <c r="R824" s="91">
        <v>536.97</v>
      </c>
      <c r="S824" s="91">
        <v>16.615123000000001</v>
      </c>
      <c r="T824" s="91">
        <v>536.97</v>
      </c>
      <c r="U824" s="57">
        <v>3.0942367357580498E-2</v>
      </c>
      <c r="V824" s="16">
        <v>76.518000000000001</v>
      </c>
      <c r="W824" s="61">
        <v>2.3676480654673444</v>
      </c>
      <c r="X824" s="61">
        <v>1856.5420414548298</v>
      </c>
      <c r="Y824" s="104">
        <v>142.05888392804067</v>
      </c>
    </row>
    <row r="825" spans="1:25" x14ac:dyDescent="0.2">
      <c r="A825" s="355"/>
      <c r="B825" s="233" t="s">
        <v>38</v>
      </c>
      <c r="C825" s="188" t="s">
        <v>39</v>
      </c>
      <c r="D825" s="45">
        <v>-0.1</v>
      </c>
      <c r="E825" s="189">
        <v>1.77E-2</v>
      </c>
      <c r="F825" s="190">
        <f>E825*V825</f>
        <v>1.01244</v>
      </c>
      <c r="G825" s="203">
        <v>561.1</v>
      </c>
      <c r="H825" s="36" t="s">
        <v>49</v>
      </c>
      <c r="I825" s="71"/>
      <c r="J825" s="45">
        <v>16</v>
      </c>
      <c r="K825" s="70">
        <v>1951</v>
      </c>
      <c r="L825" s="85">
        <v>59.186</v>
      </c>
      <c r="M825" s="85">
        <v>3.29</v>
      </c>
      <c r="N825" s="85">
        <v>5.3414999999999999</v>
      </c>
      <c r="O825" s="85">
        <v>0.26300000000000001</v>
      </c>
      <c r="P825" s="85">
        <v>9.0525000000000002</v>
      </c>
      <c r="Q825" s="85">
        <v>41.238999999999997</v>
      </c>
      <c r="R825" s="85">
        <v>1561.13</v>
      </c>
      <c r="S825" s="85">
        <v>31.9255</v>
      </c>
      <c r="T825" s="85">
        <v>1030.6600000000001</v>
      </c>
      <c r="U825" s="57">
        <f>S825/T825</f>
        <v>3.0975782508295652E-2</v>
      </c>
      <c r="V825" s="16">
        <v>57.2</v>
      </c>
      <c r="W825" s="61">
        <f>U825*V825</f>
        <v>1.7718147594745115</v>
      </c>
      <c r="X825" s="61">
        <f>U825*60*1000</f>
        <v>1858.5469504977393</v>
      </c>
      <c r="Y825" s="104">
        <f>X825*V825/1000</f>
        <v>106.3088855684707</v>
      </c>
    </row>
    <row r="826" spans="1:25" x14ac:dyDescent="0.2">
      <c r="A826" s="355"/>
      <c r="B826" s="233" t="s">
        <v>180</v>
      </c>
      <c r="C826" s="188" t="s">
        <v>181</v>
      </c>
      <c r="D826" s="45">
        <v>-1.6</v>
      </c>
      <c r="E826" s="189">
        <v>1.9E-2</v>
      </c>
      <c r="F826" s="190">
        <v>1.1741999999999999</v>
      </c>
      <c r="G826" s="203">
        <v>607.6</v>
      </c>
      <c r="H826" s="36" t="s">
        <v>170</v>
      </c>
      <c r="I826" s="71"/>
      <c r="J826" s="45">
        <v>28</v>
      </c>
      <c r="K826" s="70">
        <v>1957</v>
      </c>
      <c r="L826" s="85">
        <v>45.52</v>
      </c>
      <c r="M826" s="85">
        <v>0</v>
      </c>
      <c r="N826" s="85">
        <v>0</v>
      </c>
      <c r="O826" s="85">
        <v>0</v>
      </c>
      <c r="P826" s="85">
        <v>0</v>
      </c>
      <c r="Q826" s="85">
        <v>45.520002000000005</v>
      </c>
      <c r="R826" s="85">
        <v>1462.5</v>
      </c>
      <c r="S826" s="85">
        <v>40.496150018584615</v>
      </c>
      <c r="T826" s="85">
        <v>1301.0899999999999</v>
      </c>
      <c r="U826" s="57">
        <v>3.1124787692307695E-2</v>
      </c>
      <c r="V826" s="16">
        <v>61.8</v>
      </c>
      <c r="W826" s="61">
        <v>1.9235118793846155</v>
      </c>
      <c r="X826" s="61">
        <v>1867.4872615384618</v>
      </c>
      <c r="Y826" s="104">
        <v>115.41071276307694</v>
      </c>
    </row>
    <row r="827" spans="1:25" x14ac:dyDescent="0.2">
      <c r="A827" s="355"/>
      <c r="B827" s="233" t="s">
        <v>982</v>
      </c>
      <c r="C827" s="188" t="s">
        <v>983</v>
      </c>
      <c r="D827" s="188">
        <v>-1.8</v>
      </c>
      <c r="E827" s="191">
        <v>1.7000000000000001E-2</v>
      </c>
      <c r="F827" s="188">
        <v>1.3430000000000002</v>
      </c>
      <c r="G827" s="202">
        <v>613.17999999999995</v>
      </c>
      <c r="H827" s="71" t="s">
        <v>1017</v>
      </c>
      <c r="I827" s="71" t="s">
        <v>25</v>
      </c>
      <c r="J827" s="70">
        <v>10</v>
      </c>
      <c r="K827" s="70">
        <v>1925</v>
      </c>
      <c r="L827" s="89">
        <v>17.765999999999998</v>
      </c>
      <c r="M827" s="89">
        <v>0.93</v>
      </c>
      <c r="N827" s="89">
        <v>2.34</v>
      </c>
      <c r="O827" s="89">
        <v>0.09</v>
      </c>
      <c r="P827" s="89">
        <v>0</v>
      </c>
      <c r="Q827" s="89">
        <v>14.4</v>
      </c>
      <c r="R827" s="89">
        <v>547.66999999999996</v>
      </c>
      <c r="S827" s="89">
        <v>14.4</v>
      </c>
      <c r="T827" s="89">
        <v>458.42</v>
      </c>
      <c r="U827" s="57">
        <v>3.1412242048776233E-2</v>
      </c>
      <c r="V827" s="16">
        <v>79</v>
      </c>
      <c r="W827" s="61">
        <v>2.4815671218533226</v>
      </c>
      <c r="X827" s="61">
        <v>1884.7345229265738</v>
      </c>
      <c r="Y827" s="104">
        <v>148.89402731119935</v>
      </c>
    </row>
    <row r="828" spans="1:25" x14ac:dyDescent="0.2">
      <c r="A828" s="355"/>
      <c r="B828" s="233" t="s">
        <v>512</v>
      </c>
      <c r="C828" s="188" t="s">
        <v>513</v>
      </c>
      <c r="D828" s="45">
        <v>-1.6</v>
      </c>
      <c r="E828" s="189">
        <v>1.5933699725758369E-2</v>
      </c>
      <c r="F828" s="190">
        <v>0.80065247751963231</v>
      </c>
      <c r="G828" s="203">
        <v>607.6</v>
      </c>
      <c r="H828" s="36" t="s">
        <v>552</v>
      </c>
      <c r="I828" s="71" t="s">
        <v>286</v>
      </c>
      <c r="J828" s="45">
        <v>9</v>
      </c>
      <c r="K828" s="70" t="s">
        <v>95</v>
      </c>
      <c r="L828" s="85">
        <v>16.196999999999999</v>
      </c>
      <c r="M828" s="85">
        <v>0</v>
      </c>
      <c r="N828" s="85">
        <v>0</v>
      </c>
      <c r="O828" s="85">
        <v>0</v>
      </c>
      <c r="P828" s="85"/>
      <c r="Q828" s="85">
        <v>16.196999999999999</v>
      </c>
      <c r="R828" s="85">
        <v>513.61</v>
      </c>
      <c r="S828" s="85">
        <v>16.196999999999999</v>
      </c>
      <c r="T828" s="85">
        <v>513.61</v>
      </c>
      <c r="U828" s="57">
        <v>3.1535600942349251E-2</v>
      </c>
      <c r="V828" s="16">
        <v>50.249000000000002</v>
      </c>
      <c r="W828" s="61">
        <v>1.5846324117521076</v>
      </c>
      <c r="X828" s="61">
        <v>1892.136056540955</v>
      </c>
      <c r="Y828" s="104">
        <v>95.077944705126455</v>
      </c>
    </row>
    <row r="829" spans="1:25" x14ac:dyDescent="0.2">
      <c r="A829" s="355"/>
      <c r="B829" s="233" t="s">
        <v>38</v>
      </c>
      <c r="C829" s="188" t="s">
        <v>39</v>
      </c>
      <c r="D829" s="45">
        <v>-0.1</v>
      </c>
      <c r="E829" s="189">
        <v>1.77E-2</v>
      </c>
      <c r="F829" s="190">
        <f>E829*V829</f>
        <v>1.01244</v>
      </c>
      <c r="G829" s="203">
        <v>561.1</v>
      </c>
      <c r="H829" s="36" t="s">
        <v>48</v>
      </c>
      <c r="I829" s="71"/>
      <c r="J829" s="45">
        <v>6</v>
      </c>
      <c r="K829" s="70">
        <v>1999</v>
      </c>
      <c r="L829" s="85">
        <v>13.3248</v>
      </c>
      <c r="M829" s="85">
        <v>1.0384</v>
      </c>
      <c r="N829" s="85">
        <v>0.6</v>
      </c>
      <c r="O829" s="85">
        <v>0.42480000000000001</v>
      </c>
      <c r="P829" s="85">
        <v>0</v>
      </c>
      <c r="Q829" s="85">
        <v>11.2616</v>
      </c>
      <c r="R829" s="85">
        <v>356.58</v>
      </c>
      <c r="S829" s="85">
        <v>11.2616</v>
      </c>
      <c r="T829" s="85">
        <v>356.58</v>
      </c>
      <c r="U829" s="57">
        <f>S829/T829</f>
        <v>3.1582253631723595E-2</v>
      </c>
      <c r="V829" s="16">
        <v>57.2</v>
      </c>
      <c r="W829" s="61">
        <f>U829*V829</f>
        <v>1.8065049077345896</v>
      </c>
      <c r="X829" s="61">
        <f>U829*60*1000</f>
        <v>1894.9352179034156</v>
      </c>
      <c r="Y829" s="104">
        <f>X829*V829/1000</f>
        <v>108.39029446407538</v>
      </c>
    </row>
    <row r="830" spans="1:25" x14ac:dyDescent="0.2">
      <c r="A830" s="355"/>
      <c r="B830" s="233" t="s">
        <v>609</v>
      </c>
      <c r="C830" s="188" t="s">
        <v>610</v>
      </c>
      <c r="D830" s="45">
        <v>-1.6</v>
      </c>
      <c r="E830" s="189">
        <v>1.7600000000000001E-2</v>
      </c>
      <c r="F830" s="190">
        <v>1.3569599999999999</v>
      </c>
      <c r="G830" s="203">
        <v>607.6</v>
      </c>
      <c r="H830" s="36" t="s">
        <v>645</v>
      </c>
      <c r="I830" s="71" t="s">
        <v>25</v>
      </c>
      <c r="J830" s="45">
        <v>15</v>
      </c>
      <c r="K830" s="70" t="s">
        <v>95</v>
      </c>
      <c r="L830" s="85">
        <v>17.247499999999999</v>
      </c>
      <c r="M830" s="85">
        <v>0.51</v>
      </c>
      <c r="N830" s="85">
        <v>0.56899999999999995</v>
      </c>
      <c r="O830" s="85">
        <v>0.28050000000000003</v>
      </c>
      <c r="P830" s="85">
        <v>0</v>
      </c>
      <c r="Q830" s="85">
        <v>15.888</v>
      </c>
      <c r="R830" s="85">
        <v>502.04</v>
      </c>
      <c r="S830" s="85">
        <v>15.888</v>
      </c>
      <c r="T830" s="85">
        <v>502.04</v>
      </c>
      <c r="U830" s="57">
        <v>3.1646880726635324E-2</v>
      </c>
      <c r="V830" s="16">
        <v>77.099999999999994</v>
      </c>
      <c r="W830" s="61">
        <v>2.4399745040235832</v>
      </c>
      <c r="X830" s="61">
        <v>1898.8128435981193</v>
      </c>
      <c r="Y830" s="104">
        <v>146.398470241415</v>
      </c>
    </row>
    <row r="831" spans="1:25" x14ac:dyDescent="0.2">
      <c r="A831" s="355"/>
      <c r="B831" s="233" t="s">
        <v>695</v>
      </c>
      <c r="C831" s="188" t="s">
        <v>696</v>
      </c>
      <c r="D831" s="188">
        <v>-1.9</v>
      </c>
      <c r="E831" s="191">
        <v>2.1177000000000001E-2</v>
      </c>
      <c r="F831" s="199">
        <v>1.15647597</v>
      </c>
      <c r="G831" s="202">
        <v>616.9</v>
      </c>
      <c r="H831" s="204" t="s">
        <v>720</v>
      </c>
      <c r="I831" s="71" t="s">
        <v>25</v>
      </c>
      <c r="J831" s="205">
        <v>9</v>
      </c>
      <c r="K831" s="206" t="s">
        <v>719</v>
      </c>
      <c r="L831" s="85">
        <v>8.1</v>
      </c>
      <c r="M831" s="85"/>
      <c r="N831" s="85"/>
      <c r="O831" s="85"/>
      <c r="P831" s="85">
        <v>0.8</v>
      </c>
      <c r="Q831" s="85">
        <v>7.3</v>
      </c>
      <c r="R831" s="207">
        <v>255.12</v>
      </c>
      <c r="S831" s="85">
        <v>8.1</v>
      </c>
      <c r="T831" s="207">
        <v>255.1</v>
      </c>
      <c r="U831" s="57">
        <f>S831/T831</f>
        <v>3.1752254018032146E-2</v>
      </c>
      <c r="V831" s="16">
        <v>54.61</v>
      </c>
      <c r="W831" s="61">
        <f>U831*V831</f>
        <v>1.7339905919247354</v>
      </c>
      <c r="X831" s="61">
        <f>U831*60*1000</f>
        <v>1905.1352410819286</v>
      </c>
      <c r="Y831" s="104">
        <f>X831*V831/1000</f>
        <v>104.03943551548412</v>
      </c>
    </row>
    <row r="832" spans="1:25" x14ac:dyDescent="0.2">
      <c r="A832" s="355"/>
      <c r="B832" s="233" t="s">
        <v>791</v>
      </c>
      <c r="C832" s="188" t="s">
        <v>792</v>
      </c>
      <c r="D832" s="45">
        <v>-2.2999999999999998</v>
      </c>
      <c r="E832" s="189">
        <v>2.0734499999999999E-2</v>
      </c>
      <c r="F832" s="190">
        <f>E832*V832</f>
        <v>1.5716751</v>
      </c>
      <c r="G832" s="203">
        <v>629.29999999999995</v>
      </c>
      <c r="H832" s="36" t="s">
        <v>828</v>
      </c>
      <c r="I832" s="71" t="s">
        <v>25</v>
      </c>
      <c r="J832" s="45">
        <v>6</v>
      </c>
      <c r="K832" s="70">
        <v>1986</v>
      </c>
      <c r="L832" s="85">
        <v>14.07</v>
      </c>
      <c r="M832" s="85">
        <v>0.37</v>
      </c>
      <c r="N832" s="85">
        <v>1.63</v>
      </c>
      <c r="O832" s="85">
        <v>-0.01</v>
      </c>
      <c r="P832" s="85">
        <v>0</v>
      </c>
      <c r="Q832" s="85">
        <v>12.07</v>
      </c>
      <c r="R832" s="85">
        <v>378.43</v>
      </c>
      <c r="S832" s="85">
        <v>12.07</v>
      </c>
      <c r="T832" s="85">
        <v>378.4</v>
      </c>
      <c r="U832" s="57">
        <f>S832/T832</f>
        <v>3.1897463002114171E-2</v>
      </c>
      <c r="V832" s="16">
        <v>75.8</v>
      </c>
      <c r="W832" s="61">
        <f>U832*V832</f>
        <v>2.4178276955602542</v>
      </c>
      <c r="X832" s="61">
        <f>U832*60*1000</f>
        <v>1913.8477801268502</v>
      </c>
      <c r="Y832" s="104">
        <f>X832*V832/1000</f>
        <v>145.06966173361525</v>
      </c>
    </row>
    <row r="833" spans="1:25" x14ac:dyDescent="0.2">
      <c r="A833" s="355"/>
      <c r="B833" s="233" t="s">
        <v>565</v>
      </c>
      <c r="C833" s="188" t="s">
        <v>566</v>
      </c>
      <c r="D833" s="188">
        <v>-1.4</v>
      </c>
      <c r="E833" s="191">
        <v>1.8079999999999999E-2</v>
      </c>
      <c r="F833" s="199">
        <v>1.3400896</v>
      </c>
      <c r="G833" s="202">
        <v>601.4</v>
      </c>
      <c r="H833" s="36" t="s">
        <v>603</v>
      </c>
      <c r="I833" s="71" t="s">
        <v>25</v>
      </c>
      <c r="J833" s="45">
        <v>7</v>
      </c>
      <c r="K833" s="70">
        <v>1963</v>
      </c>
      <c r="L833" s="85">
        <v>11.5219</v>
      </c>
      <c r="M833" s="85">
        <v>0.86699999999999999</v>
      </c>
      <c r="N833" s="85">
        <v>-2.5375999999999999E-2</v>
      </c>
      <c r="O833" s="85">
        <v>0</v>
      </c>
      <c r="P833" s="85">
        <v>0</v>
      </c>
      <c r="Q833" s="85">
        <v>10.680276000000001</v>
      </c>
      <c r="R833" s="85">
        <v>334.67</v>
      </c>
      <c r="S833" s="85">
        <v>4.4457801701975086</v>
      </c>
      <c r="T833" s="85">
        <v>139.31</v>
      </c>
      <c r="U833" s="57">
        <v>3.1912857441658948E-2</v>
      </c>
      <c r="V833" s="16">
        <v>74.12</v>
      </c>
      <c r="W833" s="61">
        <v>2.3653809935757613</v>
      </c>
      <c r="X833" s="61">
        <v>1914.771446499537</v>
      </c>
      <c r="Y833" s="104">
        <v>141.92285961454567</v>
      </c>
    </row>
    <row r="834" spans="1:25" x14ac:dyDescent="0.2">
      <c r="A834" s="355"/>
      <c r="B834" s="233" t="s">
        <v>498</v>
      </c>
      <c r="C834" s="188" t="s">
        <v>499</v>
      </c>
      <c r="D834" s="45">
        <v>-2.5</v>
      </c>
      <c r="E834" s="189">
        <v>1.447E-2</v>
      </c>
      <c r="F834" s="190">
        <v>0.96</v>
      </c>
      <c r="G834" s="203">
        <v>635.5</v>
      </c>
      <c r="H834" s="36" t="s">
        <v>510</v>
      </c>
      <c r="I834" s="71" t="s">
        <v>25</v>
      </c>
      <c r="J834" s="45">
        <v>24</v>
      </c>
      <c r="K834" s="70">
        <v>1981</v>
      </c>
      <c r="L834" s="85">
        <v>39.247</v>
      </c>
      <c r="M834" s="85">
        <v>1.3160000000000001</v>
      </c>
      <c r="N834" s="85">
        <v>5.8920000000000003</v>
      </c>
      <c r="O834" s="85">
        <v>0.16300000000000001</v>
      </c>
      <c r="P834" s="85"/>
      <c r="Q834" s="85">
        <v>31.876000000000001</v>
      </c>
      <c r="R834" s="85">
        <v>996.18</v>
      </c>
      <c r="S834" s="85">
        <v>31.876000000000001</v>
      </c>
      <c r="T834" s="85">
        <v>996.18</v>
      </c>
      <c r="U834" s="57">
        <v>3.1998233251018894E-2</v>
      </c>
      <c r="V834" s="16">
        <v>66.599999999999994</v>
      </c>
      <c r="W834" s="61">
        <v>2.131082334517858</v>
      </c>
      <c r="X834" s="61">
        <v>1919.8939950611336</v>
      </c>
      <c r="Y834" s="104">
        <v>127.86494007107149</v>
      </c>
    </row>
    <row r="835" spans="1:25" x14ac:dyDescent="0.2">
      <c r="A835" s="355"/>
      <c r="B835" s="233" t="s">
        <v>834</v>
      </c>
      <c r="C835" s="188" t="s">
        <v>835</v>
      </c>
      <c r="D835" s="45">
        <v>-1.9</v>
      </c>
      <c r="E835" s="189">
        <v>2.2110000000000001E-2</v>
      </c>
      <c r="F835" s="190">
        <v>1.18</v>
      </c>
      <c r="G835" s="203">
        <v>616.9</v>
      </c>
      <c r="H835" s="36" t="s">
        <v>867</v>
      </c>
      <c r="I835" s="71" t="s">
        <v>286</v>
      </c>
      <c r="J835" s="45">
        <v>3</v>
      </c>
      <c r="K835" s="70">
        <v>1940</v>
      </c>
      <c r="L835" s="85">
        <f>SUM(M835+N835+O835+Q835)</f>
        <v>4.0149999999999997</v>
      </c>
      <c r="M835" s="85">
        <v>0</v>
      </c>
      <c r="N835" s="85">
        <v>0</v>
      </c>
      <c r="O835" s="85">
        <v>0</v>
      </c>
      <c r="P835" s="85"/>
      <c r="Q835" s="85">
        <v>4.0149999999999997</v>
      </c>
      <c r="R835" s="85"/>
      <c r="S835" s="85">
        <v>4.0149999999999997</v>
      </c>
      <c r="T835" s="85">
        <v>125.4</v>
      </c>
      <c r="U835" s="57">
        <f>S835/T835</f>
        <v>3.2017543859649118E-2</v>
      </c>
      <c r="V835" s="16">
        <v>53.52</v>
      </c>
      <c r="W835" s="61">
        <f>U835*V835</f>
        <v>1.7135789473684209</v>
      </c>
      <c r="X835" s="61">
        <f>U835*60*1000</f>
        <v>1921.0526315789471</v>
      </c>
      <c r="Y835" s="104">
        <f>X835*V835/1000</f>
        <v>102.81473684210525</v>
      </c>
    </row>
    <row r="836" spans="1:25" x14ac:dyDescent="0.2">
      <c r="A836" s="355"/>
      <c r="B836" s="233" t="s">
        <v>1025</v>
      </c>
      <c r="C836" s="188" t="s">
        <v>1026</v>
      </c>
      <c r="D836" s="188">
        <v>-1.6</v>
      </c>
      <c r="E836" s="189">
        <v>1.9269999999999999E-2</v>
      </c>
      <c r="F836" s="190">
        <v>1.237134</v>
      </c>
      <c r="G836" s="202">
        <v>607.6</v>
      </c>
      <c r="H836" s="71" t="s">
        <v>1045</v>
      </c>
      <c r="I836" s="71" t="s">
        <v>25</v>
      </c>
      <c r="J836" s="70">
        <v>8</v>
      </c>
      <c r="K836" s="70" t="s">
        <v>1028</v>
      </c>
      <c r="L836" s="89">
        <v>12.91</v>
      </c>
      <c r="M836" s="89">
        <v>0.57199999999999995</v>
      </c>
      <c r="N836" s="89">
        <v>1.5129999999999999</v>
      </c>
      <c r="O836" s="89">
        <v>9.0999999999999998E-2</v>
      </c>
      <c r="P836" s="89"/>
      <c r="Q836" s="89">
        <v>10.734</v>
      </c>
      <c r="R836" s="89">
        <v>335.23</v>
      </c>
      <c r="S836" s="89">
        <v>10.734</v>
      </c>
      <c r="T836" s="89">
        <v>335.23</v>
      </c>
      <c r="U836" s="57">
        <v>3.2019807296483009E-2</v>
      </c>
      <c r="V836" s="16">
        <v>64.2</v>
      </c>
      <c r="W836" s="61">
        <v>2.0556716284342094</v>
      </c>
      <c r="X836" s="61">
        <v>1921.1884377889805</v>
      </c>
      <c r="Y836" s="104">
        <v>123.34029770605255</v>
      </c>
    </row>
    <row r="837" spans="1:25" x14ac:dyDescent="0.2">
      <c r="A837" s="355"/>
      <c r="B837" s="233" t="s">
        <v>609</v>
      </c>
      <c r="C837" s="188" t="s">
        <v>610</v>
      </c>
      <c r="D837" s="45">
        <v>-1.6</v>
      </c>
      <c r="E837" s="189">
        <v>1.7600000000000001E-2</v>
      </c>
      <c r="F837" s="190">
        <v>1.3569599999999999</v>
      </c>
      <c r="G837" s="203">
        <v>607.6</v>
      </c>
      <c r="H837" s="36" t="s">
        <v>646</v>
      </c>
      <c r="I837" s="71" t="s">
        <v>25</v>
      </c>
      <c r="J837" s="45">
        <v>5</v>
      </c>
      <c r="K837" s="70" t="s">
        <v>95</v>
      </c>
      <c r="L837" s="85">
        <v>6.0970000000000004</v>
      </c>
      <c r="M837" s="85">
        <v>0</v>
      </c>
      <c r="N837" s="85">
        <v>0</v>
      </c>
      <c r="O837" s="85">
        <v>0</v>
      </c>
      <c r="P837" s="85">
        <v>0</v>
      </c>
      <c r="Q837" s="85">
        <v>6.0970000000000004</v>
      </c>
      <c r="R837" s="85">
        <v>190.21</v>
      </c>
      <c r="S837" s="85">
        <v>6.0970000000000004</v>
      </c>
      <c r="T837" s="85">
        <v>190.21</v>
      </c>
      <c r="U837" s="57">
        <v>3.2054045528626257E-2</v>
      </c>
      <c r="V837" s="16">
        <v>77.099999999999994</v>
      </c>
      <c r="W837" s="61">
        <v>2.4713669102570841</v>
      </c>
      <c r="X837" s="61">
        <v>1923.2427317175755</v>
      </c>
      <c r="Y837" s="104">
        <v>148.28201461542506</v>
      </c>
    </row>
    <row r="838" spans="1:25" x14ac:dyDescent="0.2">
      <c r="A838" s="355"/>
      <c r="B838" s="233" t="s">
        <v>791</v>
      </c>
      <c r="C838" s="188" t="s">
        <v>792</v>
      </c>
      <c r="D838" s="45">
        <v>-2.2999999999999998</v>
      </c>
      <c r="E838" s="189">
        <v>2.0734499999999999E-2</v>
      </c>
      <c r="F838" s="190">
        <f>E838*V838</f>
        <v>1.5716751</v>
      </c>
      <c r="G838" s="203">
        <v>629.29999999999995</v>
      </c>
      <c r="H838" s="36" t="s">
        <v>829</v>
      </c>
      <c r="I838" s="71" t="s">
        <v>25</v>
      </c>
      <c r="J838" s="45">
        <v>9</v>
      </c>
      <c r="K838" s="70" t="s">
        <v>794</v>
      </c>
      <c r="L838" s="85">
        <v>13.56</v>
      </c>
      <c r="M838" s="85">
        <v>0</v>
      </c>
      <c r="N838" s="85">
        <v>0</v>
      </c>
      <c r="O838" s="85">
        <v>0</v>
      </c>
      <c r="P838" s="85">
        <v>0</v>
      </c>
      <c r="Q838" s="85">
        <v>13.56</v>
      </c>
      <c r="R838" s="85">
        <v>422.73</v>
      </c>
      <c r="S838" s="85">
        <v>13.56</v>
      </c>
      <c r="T838" s="85">
        <v>422.73</v>
      </c>
      <c r="U838" s="57">
        <f>S838/T838</f>
        <v>3.2077212405081254E-2</v>
      </c>
      <c r="V838" s="16">
        <v>75.8</v>
      </c>
      <c r="W838" s="61">
        <f>U838*V838</f>
        <v>2.4314527003051589</v>
      </c>
      <c r="X838" s="61">
        <f>U838*60*1000</f>
        <v>1924.6327443048751</v>
      </c>
      <c r="Y838" s="104">
        <f>X838*V838/1000</f>
        <v>145.88716201830951</v>
      </c>
    </row>
    <row r="839" spans="1:25" x14ac:dyDescent="0.2">
      <c r="A839" s="355"/>
      <c r="B839" s="233" t="s">
        <v>388</v>
      </c>
      <c r="C839" s="188" t="s">
        <v>389</v>
      </c>
      <c r="D839" s="45">
        <v>-1.9</v>
      </c>
      <c r="E839" s="189">
        <v>2.09055E-2</v>
      </c>
      <c r="F839" s="190">
        <v>1.4014001924999999</v>
      </c>
      <c r="G839" s="203">
        <v>616.9</v>
      </c>
      <c r="H839" s="36" t="s">
        <v>417</v>
      </c>
      <c r="I839" s="71" t="s">
        <v>25</v>
      </c>
      <c r="J839" s="45">
        <v>7</v>
      </c>
      <c r="K839" s="70">
        <v>1976</v>
      </c>
      <c r="L839" s="85">
        <v>12.462</v>
      </c>
      <c r="M839" s="85">
        <v>0.73642600000000003</v>
      </c>
      <c r="N839" s="85">
        <v>1.200189</v>
      </c>
      <c r="O839" s="85">
        <v>-2.2426000000000001E-2</v>
      </c>
      <c r="P839" s="85">
        <v>1.898606</v>
      </c>
      <c r="Q839" s="85">
        <v>10.547810999999999</v>
      </c>
      <c r="R839" s="85">
        <v>328.29</v>
      </c>
      <c r="S839" s="85">
        <v>10.547810999999999</v>
      </c>
      <c r="T839" s="85">
        <v>328.29</v>
      </c>
      <c r="U839" s="57">
        <v>3.2129553138992961E-2</v>
      </c>
      <c r="V839" s="16">
        <v>67.034999999999997</v>
      </c>
      <c r="W839" s="61">
        <v>2.1538045946723932</v>
      </c>
      <c r="X839" s="61">
        <v>1927.7731883395777</v>
      </c>
      <c r="Y839" s="104">
        <v>129.22827568034359</v>
      </c>
    </row>
    <row r="840" spans="1:25" x14ac:dyDescent="0.2">
      <c r="A840" s="355"/>
      <c r="B840" s="233" t="s">
        <v>791</v>
      </c>
      <c r="C840" s="188" t="s">
        <v>792</v>
      </c>
      <c r="D840" s="45">
        <v>-2.2999999999999998</v>
      </c>
      <c r="E840" s="189">
        <v>2.0734499999999999E-2</v>
      </c>
      <c r="F840" s="190">
        <f>E840*V840</f>
        <v>1.5716751</v>
      </c>
      <c r="G840" s="203">
        <v>629.29999999999995</v>
      </c>
      <c r="H840" s="36" t="s">
        <v>830</v>
      </c>
      <c r="I840" s="71" t="s">
        <v>25</v>
      </c>
      <c r="J840" s="45">
        <v>12</v>
      </c>
      <c r="K840" s="70">
        <v>1959</v>
      </c>
      <c r="L840" s="85">
        <v>20.2</v>
      </c>
      <c r="M840" s="85">
        <v>0.74</v>
      </c>
      <c r="N840" s="85">
        <v>2.23</v>
      </c>
      <c r="O840" s="85">
        <v>0.22800000000000001</v>
      </c>
      <c r="P840" s="85">
        <v>0</v>
      </c>
      <c r="Q840" s="85">
        <v>16.989999999999998</v>
      </c>
      <c r="R840" s="85">
        <v>527.71</v>
      </c>
      <c r="S840" s="85">
        <v>16.989999999999998</v>
      </c>
      <c r="T840" s="85">
        <v>527.71</v>
      </c>
      <c r="U840" s="57">
        <f>S840/T840</f>
        <v>3.2195713554793344E-2</v>
      </c>
      <c r="V840" s="16">
        <v>75.8</v>
      </c>
      <c r="W840" s="61">
        <f>U840*V840</f>
        <v>2.4404350874533356</v>
      </c>
      <c r="X840" s="61">
        <f>U840*60*1000</f>
        <v>1931.7428132876007</v>
      </c>
      <c r="Y840" s="104">
        <f>X840*V840/1000</f>
        <v>146.42610524720013</v>
      </c>
    </row>
    <row r="841" spans="1:25" x14ac:dyDescent="0.2">
      <c r="A841" s="355"/>
      <c r="B841" s="233" t="s">
        <v>652</v>
      </c>
      <c r="C841" s="188" t="s">
        <v>653</v>
      </c>
      <c r="D841" s="45">
        <v>-1.7</v>
      </c>
      <c r="E841" s="189">
        <v>1.949E-2</v>
      </c>
      <c r="F841" s="190">
        <v>1.23</v>
      </c>
      <c r="G841" s="203">
        <v>610.70000000000005</v>
      </c>
      <c r="H841" s="208" t="s">
        <v>693</v>
      </c>
      <c r="I841" s="188" t="s">
        <v>25</v>
      </c>
      <c r="J841" s="209">
        <v>6</v>
      </c>
      <c r="K841" s="188">
        <v>1962</v>
      </c>
      <c r="L841" s="85">
        <v>10.06</v>
      </c>
      <c r="M841" s="85"/>
      <c r="N841" s="85"/>
      <c r="O841" s="85"/>
      <c r="P841" s="85"/>
      <c r="Q841" s="85">
        <v>10.06</v>
      </c>
      <c r="R841" s="91">
        <v>248.28</v>
      </c>
      <c r="S841" s="85">
        <v>10.06</v>
      </c>
      <c r="T841" s="91">
        <v>312.16000000000003</v>
      </c>
      <c r="U841" s="57">
        <v>3.2227063044592517E-2</v>
      </c>
      <c r="V841" s="16">
        <v>63.110999999999997</v>
      </c>
      <c r="W841" s="61">
        <v>2.0338821758072783</v>
      </c>
      <c r="X841" s="61">
        <v>1933.6237826755512</v>
      </c>
      <c r="Y841" s="104">
        <v>122.03293054843671</v>
      </c>
    </row>
    <row r="842" spans="1:25" x14ac:dyDescent="0.2">
      <c r="A842" s="355"/>
      <c r="B842" s="233" t="s">
        <v>38</v>
      </c>
      <c r="C842" s="188" t="s">
        <v>39</v>
      </c>
      <c r="D842" s="45">
        <v>-0.1</v>
      </c>
      <c r="E842" s="189">
        <v>1.77E-2</v>
      </c>
      <c r="F842" s="190">
        <f>E842*V842</f>
        <v>1.01244</v>
      </c>
      <c r="G842" s="203">
        <v>561.1</v>
      </c>
      <c r="H842" s="36" t="s">
        <v>47</v>
      </c>
      <c r="I842" s="71"/>
      <c r="J842" s="45">
        <v>12</v>
      </c>
      <c r="K842" s="70">
        <v>1961</v>
      </c>
      <c r="L842" s="85">
        <v>19.116700000000002</v>
      </c>
      <c r="M842" s="85">
        <v>0.9042</v>
      </c>
      <c r="N842" s="85">
        <v>0.12</v>
      </c>
      <c r="O842" s="85">
        <v>0.26129999999999998</v>
      </c>
      <c r="P842" s="85">
        <v>1.4242999999999999</v>
      </c>
      <c r="Q842" s="85">
        <v>16.4069</v>
      </c>
      <c r="R842" s="85">
        <v>548.89</v>
      </c>
      <c r="S842" s="85">
        <v>17.831199999999999</v>
      </c>
      <c r="T842" s="85">
        <v>548.89</v>
      </c>
      <c r="U842" s="57">
        <f>S842/T842</f>
        <v>3.2485926141849912E-2</v>
      </c>
      <c r="V842" s="16">
        <v>57.2</v>
      </c>
      <c r="W842" s="61">
        <f>U842*V842</f>
        <v>1.8581949753138152</v>
      </c>
      <c r="X842" s="61">
        <f>U842*60*1000</f>
        <v>1949.1555685109947</v>
      </c>
      <c r="Y842" s="104">
        <f>X842*V842/1000</f>
        <v>111.49169851882891</v>
      </c>
    </row>
    <row r="843" spans="1:25" x14ac:dyDescent="0.2">
      <c r="A843" s="355"/>
      <c r="B843" s="233" t="s">
        <v>982</v>
      </c>
      <c r="C843" s="188" t="s">
        <v>983</v>
      </c>
      <c r="D843" s="188">
        <v>-1.8</v>
      </c>
      <c r="E843" s="191">
        <v>1.7000000000000001E-2</v>
      </c>
      <c r="F843" s="188">
        <v>1.3430000000000002</v>
      </c>
      <c r="G843" s="202">
        <v>613.17999999999995</v>
      </c>
      <c r="H843" s="71" t="s">
        <v>1022</v>
      </c>
      <c r="I843" s="71" t="s">
        <v>25</v>
      </c>
      <c r="J843" s="70">
        <v>8</v>
      </c>
      <c r="K843" s="70">
        <v>1959</v>
      </c>
      <c r="L843" s="89">
        <v>13.031000000000001</v>
      </c>
      <c r="M843" s="89">
        <v>0</v>
      </c>
      <c r="N843" s="89">
        <v>0</v>
      </c>
      <c r="O843" s="89">
        <v>0</v>
      </c>
      <c r="P843" s="89">
        <v>0</v>
      </c>
      <c r="Q843" s="89">
        <v>13.03</v>
      </c>
      <c r="R843" s="89">
        <v>441.56</v>
      </c>
      <c r="S843" s="89">
        <v>13.03</v>
      </c>
      <c r="T843" s="89">
        <v>400.91</v>
      </c>
      <c r="U843" s="57">
        <v>3.2501060088299116E-2</v>
      </c>
      <c r="V843" s="16">
        <v>79</v>
      </c>
      <c r="W843" s="61">
        <v>2.5675837469756302</v>
      </c>
      <c r="X843" s="61">
        <v>1950.0636052979469</v>
      </c>
      <c r="Y843" s="104">
        <v>154.05502481853782</v>
      </c>
    </row>
    <row r="844" spans="1:25" x14ac:dyDescent="0.2">
      <c r="A844" s="355"/>
      <c r="B844" s="233" t="s">
        <v>791</v>
      </c>
      <c r="C844" s="188" t="s">
        <v>792</v>
      </c>
      <c r="D844" s="45">
        <v>-2.2999999999999998</v>
      </c>
      <c r="E844" s="189">
        <v>2.0734499999999999E-2</v>
      </c>
      <c r="F844" s="190">
        <f>E844*V844</f>
        <v>1.5716751</v>
      </c>
      <c r="G844" s="203">
        <v>629.29999999999995</v>
      </c>
      <c r="H844" s="36" t="s">
        <v>831</v>
      </c>
      <c r="I844" s="71" t="s">
        <v>25</v>
      </c>
      <c r="J844" s="45">
        <v>9</v>
      </c>
      <c r="K844" s="70">
        <v>1977</v>
      </c>
      <c r="L844" s="85">
        <v>18</v>
      </c>
      <c r="M844" s="85">
        <v>0.43</v>
      </c>
      <c r="N844" s="85">
        <v>2.66</v>
      </c>
      <c r="O844" s="85">
        <v>-7.6999999999999999E-2</v>
      </c>
      <c r="P844" s="85">
        <v>0</v>
      </c>
      <c r="Q844" s="85">
        <v>14.97</v>
      </c>
      <c r="R844" s="85">
        <v>460.02</v>
      </c>
      <c r="S844" s="85">
        <v>14.97</v>
      </c>
      <c r="T844" s="85">
        <v>460.02</v>
      </c>
      <c r="U844" s="57">
        <f>S844/T844</f>
        <v>3.2542063388548328E-2</v>
      </c>
      <c r="V844" s="16">
        <v>75.8</v>
      </c>
      <c r="W844" s="61">
        <f>U844*V844</f>
        <v>2.4666884048519631</v>
      </c>
      <c r="X844" s="61">
        <f>U844*60*1000</f>
        <v>1952.5238033128999</v>
      </c>
      <c r="Y844" s="104">
        <f>X844*V844/1000</f>
        <v>148.0013042911178</v>
      </c>
    </row>
    <row r="845" spans="1:25" x14ac:dyDescent="0.2">
      <c r="A845" s="355"/>
      <c r="B845" s="233" t="s">
        <v>609</v>
      </c>
      <c r="C845" s="188" t="s">
        <v>610</v>
      </c>
      <c r="D845" s="45">
        <v>-1.6</v>
      </c>
      <c r="E845" s="189">
        <v>1.7600000000000001E-2</v>
      </c>
      <c r="F845" s="190">
        <v>1.3569599999999999</v>
      </c>
      <c r="G845" s="203">
        <v>607.6</v>
      </c>
      <c r="H845" s="36" t="s">
        <v>647</v>
      </c>
      <c r="I845" s="71" t="s">
        <v>25</v>
      </c>
      <c r="J845" s="45">
        <v>8</v>
      </c>
      <c r="K845" s="70" t="s">
        <v>95</v>
      </c>
      <c r="L845" s="85">
        <v>11.917999999999999</v>
      </c>
      <c r="M845" s="85">
        <v>0</v>
      </c>
      <c r="N845" s="85">
        <v>0</v>
      </c>
      <c r="O845" s="85">
        <v>0</v>
      </c>
      <c r="P845" s="85">
        <v>0</v>
      </c>
      <c r="Q845" s="85">
        <v>11.917999999999999</v>
      </c>
      <c r="R845" s="85">
        <v>366.13</v>
      </c>
      <c r="S845" s="85">
        <v>11.917999999999999</v>
      </c>
      <c r="T845" s="85">
        <v>366.13</v>
      </c>
      <c r="U845" s="57">
        <v>3.2551279600142022E-2</v>
      </c>
      <c r="V845" s="16">
        <v>77.099999999999994</v>
      </c>
      <c r="W845" s="61">
        <v>2.5097036571709497</v>
      </c>
      <c r="X845" s="61">
        <v>1953.0767760085212</v>
      </c>
      <c r="Y845" s="104">
        <v>150.582219430257</v>
      </c>
    </row>
    <row r="846" spans="1:25" x14ac:dyDescent="0.2">
      <c r="A846" s="355"/>
      <c r="B846" s="233" t="s">
        <v>834</v>
      </c>
      <c r="C846" s="188" t="s">
        <v>873</v>
      </c>
      <c r="D846" s="45">
        <v>-1.9</v>
      </c>
      <c r="E846" s="189">
        <v>2.2110000000000001E-2</v>
      </c>
      <c r="F846" s="190">
        <v>1.18</v>
      </c>
      <c r="G846" s="203">
        <v>616.9</v>
      </c>
      <c r="H846" s="36" t="s">
        <v>874</v>
      </c>
      <c r="I846" s="71" t="s">
        <v>286</v>
      </c>
      <c r="J846" s="45">
        <v>4</v>
      </c>
      <c r="K846" s="70"/>
      <c r="L846" s="85">
        <f>SUM(M846+N846+O846+Q846)</f>
        <v>5.4690000000000003</v>
      </c>
      <c r="M846" s="85">
        <v>0</v>
      </c>
      <c r="N846" s="85">
        <v>0</v>
      </c>
      <c r="O846" s="85">
        <v>0</v>
      </c>
      <c r="P846" s="85"/>
      <c r="Q846" s="85">
        <v>5.4690000000000003</v>
      </c>
      <c r="R846" s="85"/>
      <c r="S846" s="85">
        <v>5.4690000000000003</v>
      </c>
      <c r="T846" s="85">
        <v>167.13</v>
      </c>
      <c r="U846" s="57">
        <f>S846/T846</f>
        <v>3.2723029976664875E-2</v>
      </c>
      <c r="V846" s="16">
        <v>53.52</v>
      </c>
      <c r="W846" s="61">
        <f>U846*V846</f>
        <v>1.7513365643511043</v>
      </c>
      <c r="X846" s="61">
        <f>U846*60*1000</f>
        <v>1963.3817985998926</v>
      </c>
      <c r="Y846" s="104">
        <f>X846*V846/1000</f>
        <v>105.08019386106626</v>
      </c>
    </row>
    <row r="847" spans="1:25" x14ac:dyDescent="0.2">
      <c r="A847" s="355"/>
      <c r="B847" s="233" t="s">
        <v>982</v>
      </c>
      <c r="C847" s="188" t="s">
        <v>983</v>
      </c>
      <c r="D847" s="188">
        <v>-1.8</v>
      </c>
      <c r="E847" s="191">
        <v>1.7000000000000001E-2</v>
      </c>
      <c r="F847" s="188">
        <v>1.3430000000000002</v>
      </c>
      <c r="G847" s="202">
        <v>613.17999999999995</v>
      </c>
      <c r="H847" s="71" t="s">
        <v>1021</v>
      </c>
      <c r="I847" s="71" t="s">
        <v>25</v>
      </c>
      <c r="J847" s="70">
        <v>7</v>
      </c>
      <c r="K847" s="70">
        <v>1958</v>
      </c>
      <c r="L847" s="89">
        <v>8.9239999999999995</v>
      </c>
      <c r="M847" s="89">
        <v>0</v>
      </c>
      <c r="N847" s="89">
        <v>0</v>
      </c>
      <c r="O847" s="89">
        <v>0</v>
      </c>
      <c r="P847" s="89">
        <v>1.61</v>
      </c>
      <c r="Q847" s="89">
        <v>7.32</v>
      </c>
      <c r="R847" s="89">
        <v>644.79</v>
      </c>
      <c r="S847" s="89">
        <v>8.93</v>
      </c>
      <c r="T847" s="89">
        <v>272.31</v>
      </c>
      <c r="U847" s="57">
        <v>3.2793507399654802E-2</v>
      </c>
      <c r="V847" s="16">
        <v>79</v>
      </c>
      <c r="W847" s="61">
        <v>2.5906870845727292</v>
      </c>
      <c r="X847" s="61">
        <v>1967.610443979288</v>
      </c>
      <c r="Y847" s="104">
        <v>155.44122507436376</v>
      </c>
    </row>
    <row r="848" spans="1:25" x14ac:dyDescent="0.2">
      <c r="A848" s="355"/>
      <c r="B848" s="233" t="s">
        <v>834</v>
      </c>
      <c r="C848" s="188" t="s">
        <v>835</v>
      </c>
      <c r="D848" s="45">
        <v>-1.9</v>
      </c>
      <c r="E848" s="189">
        <v>2.2110000000000001E-2</v>
      </c>
      <c r="F848" s="190">
        <v>1.18</v>
      </c>
      <c r="G848" s="203">
        <v>616.9</v>
      </c>
      <c r="H848" s="36" t="s">
        <v>878</v>
      </c>
      <c r="I848" s="71" t="s">
        <v>286</v>
      </c>
      <c r="J848" s="45">
        <v>12</v>
      </c>
      <c r="K848" s="70">
        <v>1960</v>
      </c>
      <c r="L848" s="85">
        <f>SUM(M848+N848+O848+Q848)</f>
        <v>12.926</v>
      </c>
      <c r="M848" s="85">
        <v>0</v>
      </c>
      <c r="N848" s="85">
        <v>0</v>
      </c>
      <c r="O848" s="85">
        <v>0</v>
      </c>
      <c r="P848" s="85"/>
      <c r="Q848" s="85">
        <v>12.926</v>
      </c>
      <c r="R848" s="85"/>
      <c r="S848" s="85">
        <v>12.926</v>
      </c>
      <c r="T848" s="85">
        <v>393.99</v>
      </c>
      <c r="U848" s="57">
        <f>S848/T848</f>
        <v>3.2807939287799182E-2</v>
      </c>
      <c r="V848" s="16">
        <v>53.52</v>
      </c>
      <c r="W848" s="61">
        <f>U848*V848</f>
        <v>1.7558809106830122</v>
      </c>
      <c r="X848" s="61">
        <f>U848*60*1000</f>
        <v>1968.4763572679508</v>
      </c>
      <c r="Y848" s="104">
        <f>X848*V848/1000</f>
        <v>105.35285464098074</v>
      </c>
    </row>
    <row r="849" spans="1:25" x14ac:dyDescent="0.2">
      <c r="A849" s="355"/>
      <c r="B849" s="233" t="s">
        <v>834</v>
      </c>
      <c r="C849" s="188" t="s">
        <v>851</v>
      </c>
      <c r="D849" s="45">
        <v>-1.9</v>
      </c>
      <c r="E849" s="189">
        <v>2.2110000000000001E-2</v>
      </c>
      <c r="F849" s="190">
        <v>1.18</v>
      </c>
      <c r="G849" s="203">
        <v>616.9</v>
      </c>
      <c r="H849" s="36" t="s">
        <v>875</v>
      </c>
      <c r="I849" s="71" t="s">
        <v>286</v>
      </c>
      <c r="J849" s="45">
        <v>12</v>
      </c>
      <c r="K849" s="70"/>
      <c r="L849" s="85">
        <f>SUM(M849+N849+O849+Q849)</f>
        <v>19.640999999999998</v>
      </c>
      <c r="M849" s="85">
        <v>0.91800000000000004</v>
      </c>
      <c r="N849" s="85">
        <v>1.92</v>
      </c>
      <c r="O849" s="85">
        <v>-0.51</v>
      </c>
      <c r="P849" s="85"/>
      <c r="Q849" s="85">
        <v>17.312999999999999</v>
      </c>
      <c r="R849" s="85"/>
      <c r="S849" s="85">
        <v>17.312999999999999</v>
      </c>
      <c r="T849" s="85">
        <v>527.23</v>
      </c>
      <c r="U849" s="57">
        <f>S849/T849</f>
        <v>3.2837660982872746E-2</v>
      </c>
      <c r="V849" s="16">
        <v>53.52</v>
      </c>
      <c r="W849" s="61">
        <f>U849*V849</f>
        <v>1.7574716158033494</v>
      </c>
      <c r="X849" s="61">
        <f>U849*60*1000</f>
        <v>1970.2596589723646</v>
      </c>
      <c r="Y849" s="104">
        <f>X849*V849/1000</f>
        <v>105.44829694820096</v>
      </c>
    </row>
    <row r="850" spans="1:25" x14ac:dyDescent="0.2">
      <c r="A850" s="355"/>
      <c r="B850" s="233" t="s">
        <v>38</v>
      </c>
      <c r="C850" s="188" t="s">
        <v>39</v>
      </c>
      <c r="D850" s="45">
        <v>-0.1</v>
      </c>
      <c r="E850" s="189">
        <v>1.77E-2</v>
      </c>
      <c r="F850" s="190">
        <f>E850*V850</f>
        <v>1.01244</v>
      </c>
      <c r="G850" s="203">
        <v>561.1</v>
      </c>
      <c r="H850" s="36" t="s">
        <v>46</v>
      </c>
      <c r="I850" s="71"/>
      <c r="J850" s="45">
        <v>5</v>
      </c>
      <c r="K850" s="70">
        <v>1935</v>
      </c>
      <c r="L850" s="85">
        <v>9.2371999999999996</v>
      </c>
      <c r="M850" s="85">
        <v>0.91049999999999998</v>
      </c>
      <c r="N850" s="85">
        <v>0.98360000000000003</v>
      </c>
      <c r="O850" s="85">
        <v>0.14410000000000001</v>
      </c>
      <c r="P850" s="85">
        <v>1.2694000000000001</v>
      </c>
      <c r="Q850" s="85">
        <v>5.9295999999999998</v>
      </c>
      <c r="R850" s="85">
        <v>218.98</v>
      </c>
      <c r="S850" s="85">
        <v>7.1990999999999996</v>
      </c>
      <c r="T850" s="85">
        <v>218.98</v>
      </c>
      <c r="U850" s="57">
        <f>S850/T850</f>
        <v>3.2875605078089322E-2</v>
      </c>
      <c r="V850" s="16">
        <v>57.2</v>
      </c>
      <c r="W850" s="61">
        <f>U850*V850</f>
        <v>1.8804846104667092</v>
      </c>
      <c r="X850" s="61">
        <f>U850*60*1000</f>
        <v>1972.5363046853593</v>
      </c>
      <c r="Y850" s="104">
        <f>X850*V850/1000</f>
        <v>112.82907662800255</v>
      </c>
    </row>
    <row r="851" spans="1:25" x14ac:dyDescent="0.2">
      <c r="A851" s="355"/>
      <c r="B851" s="233" t="s">
        <v>652</v>
      </c>
      <c r="C851" s="188" t="s">
        <v>653</v>
      </c>
      <c r="D851" s="45">
        <v>-1.7</v>
      </c>
      <c r="E851" s="189">
        <v>1.949E-2</v>
      </c>
      <c r="F851" s="190">
        <v>1.23</v>
      </c>
      <c r="G851" s="203">
        <v>610.70000000000005</v>
      </c>
      <c r="H851" s="208" t="s">
        <v>689</v>
      </c>
      <c r="I851" s="188" t="s">
        <v>25</v>
      </c>
      <c r="J851" s="209">
        <v>16</v>
      </c>
      <c r="K851" s="188">
        <v>1964</v>
      </c>
      <c r="L851" s="85">
        <v>20.03</v>
      </c>
      <c r="M851" s="85"/>
      <c r="N851" s="85"/>
      <c r="O851" s="85"/>
      <c r="P851" s="85"/>
      <c r="Q851" s="85">
        <v>20.03</v>
      </c>
      <c r="R851" s="91">
        <v>606.77</v>
      </c>
      <c r="S851" s="85">
        <v>20.03</v>
      </c>
      <c r="T851" s="91">
        <v>606.77</v>
      </c>
      <c r="U851" s="57">
        <v>3.3010860787448297E-2</v>
      </c>
      <c r="V851" s="16">
        <v>63.110999999999997</v>
      </c>
      <c r="W851" s="61">
        <v>2.0833484351566494</v>
      </c>
      <c r="X851" s="61">
        <v>1980.6516472468977</v>
      </c>
      <c r="Y851" s="104">
        <v>125.00090610939895</v>
      </c>
    </row>
    <row r="852" spans="1:25" x14ac:dyDescent="0.2">
      <c r="A852" s="355"/>
      <c r="B852" s="233" t="s">
        <v>424</v>
      </c>
      <c r="C852" s="188" t="s">
        <v>425</v>
      </c>
      <c r="D852" s="188">
        <v>-2.1</v>
      </c>
      <c r="E852" s="191">
        <v>1.6272999999999999E-2</v>
      </c>
      <c r="F852" s="199">
        <f>E852*V852</f>
        <v>1.5396210759999998</v>
      </c>
      <c r="G852" s="202">
        <v>623.1</v>
      </c>
      <c r="H852" s="39" t="s">
        <v>462</v>
      </c>
      <c r="I852" s="71" t="s">
        <v>25</v>
      </c>
      <c r="J852" s="45">
        <v>3</v>
      </c>
      <c r="K852" s="70">
        <v>1914</v>
      </c>
      <c r="L852" s="85">
        <v>8.2210000000000001</v>
      </c>
      <c r="M852" s="85">
        <v>0.255</v>
      </c>
      <c r="N852" s="85">
        <v>1.1990000000000001</v>
      </c>
      <c r="O852" s="85"/>
      <c r="P852" s="85"/>
      <c r="Q852" s="85">
        <v>6.7670000000000003</v>
      </c>
      <c r="R852" s="85">
        <v>203.32</v>
      </c>
      <c r="S852" s="85">
        <v>5.03</v>
      </c>
      <c r="T852" s="85">
        <v>151.16999999999999</v>
      </c>
      <c r="U852" s="57">
        <f>S852/T852</f>
        <v>3.3273797711186083E-2</v>
      </c>
      <c r="V852" s="16">
        <v>94.611999999999995</v>
      </c>
      <c r="W852" s="61">
        <f>U852*V852</f>
        <v>3.1481005490507377</v>
      </c>
      <c r="X852" s="61">
        <f>U852*60*1000</f>
        <v>1996.4278626711648</v>
      </c>
      <c r="Y852" s="104">
        <f>X852*V852/1000</f>
        <v>188.88603294304423</v>
      </c>
    </row>
    <row r="853" spans="1:25" x14ac:dyDescent="0.2">
      <c r="A853" s="355"/>
      <c r="B853" s="233" t="s">
        <v>182</v>
      </c>
      <c r="C853" s="188" t="s">
        <v>183</v>
      </c>
      <c r="D853" s="45">
        <v>-1.6</v>
      </c>
      <c r="E853" s="189">
        <v>1.873E-2</v>
      </c>
      <c r="F853" s="190">
        <v>0.89216609000000002</v>
      </c>
      <c r="G853" s="203">
        <v>607.6</v>
      </c>
      <c r="H853" s="36" t="s">
        <v>214</v>
      </c>
      <c r="I853" s="71" t="s">
        <v>25</v>
      </c>
      <c r="J853" s="45">
        <v>9</v>
      </c>
      <c r="K853" s="70">
        <v>1955</v>
      </c>
      <c r="L853" s="85">
        <v>13.76</v>
      </c>
      <c r="M853" s="85">
        <v>0.40799999999999997</v>
      </c>
      <c r="N853" s="85"/>
      <c r="O853" s="85">
        <v>0.1948</v>
      </c>
      <c r="P853" s="85"/>
      <c r="Q853" s="85">
        <v>13.352</v>
      </c>
      <c r="R853" s="85">
        <v>399.33</v>
      </c>
      <c r="S853" s="85">
        <v>11.433</v>
      </c>
      <c r="T853" s="85">
        <v>341.96</v>
      </c>
      <c r="U853" s="57">
        <v>3.3433734939759041E-2</v>
      </c>
      <c r="V853" s="16">
        <v>47.633000000000003</v>
      </c>
      <c r="W853" s="61">
        <v>1.5925490963855424</v>
      </c>
      <c r="X853" s="61">
        <v>2006.0240963855422</v>
      </c>
      <c r="Y853" s="104">
        <v>95.552945783132543</v>
      </c>
    </row>
    <row r="854" spans="1:25" x14ac:dyDescent="0.2">
      <c r="A854" s="355"/>
      <c r="B854" s="233" t="s">
        <v>388</v>
      </c>
      <c r="C854" s="188" t="s">
        <v>389</v>
      </c>
      <c r="D854" s="45">
        <v>-1.9</v>
      </c>
      <c r="E854" s="189">
        <v>2.09055E-2</v>
      </c>
      <c r="F854" s="190">
        <v>1.4014001924999999</v>
      </c>
      <c r="G854" s="203">
        <v>616.9</v>
      </c>
      <c r="H854" s="36" t="s">
        <v>419</v>
      </c>
      <c r="I854" s="71" t="s">
        <v>25</v>
      </c>
      <c r="J854" s="45">
        <v>6</v>
      </c>
      <c r="K854" s="70">
        <v>1977</v>
      </c>
      <c r="L854" s="85">
        <v>10.534000000000001</v>
      </c>
      <c r="M854" s="85">
        <v>0.39846700000000002</v>
      </c>
      <c r="N854" s="85">
        <v>0.14905399999999999</v>
      </c>
      <c r="O854" s="85">
        <v>-9.2466999999999994E-2</v>
      </c>
      <c r="P854" s="85">
        <v>1.007895</v>
      </c>
      <c r="Q854" s="85">
        <v>10.078946999999999</v>
      </c>
      <c r="R854" s="85">
        <v>301.38</v>
      </c>
      <c r="S854" s="85">
        <v>10.078946999999999</v>
      </c>
      <c r="T854" s="85">
        <v>301.38</v>
      </c>
      <c r="U854" s="57">
        <v>3.3442653792554247E-2</v>
      </c>
      <c r="V854" s="16">
        <v>67.034999999999997</v>
      </c>
      <c r="W854" s="61">
        <v>2.2418282969838739</v>
      </c>
      <c r="X854" s="61">
        <v>2006.5592275532547</v>
      </c>
      <c r="Y854" s="104">
        <v>134.50969781903243</v>
      </c>
    </row>
    <row r="855" spans="1:25" x14ac:dyDescent="0.2">
      <c r="A855" s="355"/>
      <c r="B855" s="233" t="s">
        <v>224</v>
      </c>
      <c r="C855" s="188" t="s">
        <v>228</v>
      </c>
      <c r="D855" s="85">
        <v>-1.5</v>
      </c>
      <c r="E855" s="189">
        <v>1.6490000000000001E-2</v>
      </c>
      <c r="F855" s="190">
        <f>E855*V855</f>
        <v>0.94487699999999997</v>
      </c>
      <c r="G855" s="203">
        <v>604.5</v>
      </c>
      <c r="H855" s="192" t="s">
        <v>269</v>
      </c>
      <c r="I855" s="193"/>
      <c r="J855" s="200">
        <v>4</v>
      </c>
      <c r="K855" s="194" t="s">
        <v>95</v>
      </c>
      <c r="L855" s="195">
        <v>5.64</v>
      </c>
      <c r="M855" s="195">
        <v>0.34</v>
      </c>
      <c r="N855" s="195">
        <v>0</v>
      </c>
      <c r="O855" s="195">
        <v>0</v>
      </c>
      <c r="P855" s="195">
        <v>0.95399999999999996</v>
      </c>
      <c r="Q855" s="195">
        <v>4.3460000000000001</v>
      </c>
      <c r="R855" s="196">
        <v>158.1</v>
      </c>
      <c r="S855" s="195">
        <v>5.3</v>
      </c>
      <c r="T855" s="196">
        <v>158.1</v>
      </c>
      <c r="U855" s="197">
        <f>S855/T855</f>
        <v>3.3523086654016446E-2</v>
      </c>
      <c r="V855" s="190">
        <v>57.3</v>
      </c>
      <c r="W855" s="61">
        <f>U855*V855</f>
        <v>1.9208728652751423</v>
      </c>
      <c r="X855" s="198">
        <f>U855*60*1000</f>
        <v>2011.3851992409866</v>
      </c>
      <c r="Y855" s="242">
        <f>X855*V855/1000</f>
        <v>115.25237191650852</v>
      </c>
    </row>
    <row r="856" spans="1:25" x14ac:dyDescent="0.2">
      <c r="A856" s="355"/>
      <c r="B856" s="233" t="s">
        <v>722</v>
      </c>
      <c r="C856" s="188" t="s">
        <v>723</v>
      </c>
      <c r="D856" s="45">
        <v>-1.1000000000000001</v>
      </c>
      <c r="E856" s="189">
        <v>1.8237E-2</v>
      </c>
      <c r="F856" s="190">
        <v>1.2</v>
      </c>
      <c r="G856" s="203">
        <v>592.1</v>
      </c>
      <c r="H856" s="36" t="s">
        <v>750</v>
      </c>
      <c r="I856" s="71" t="s">
        <v>25</v>
      </c>
      <c r="J856" s="45">
        <v>6</v>
      </c>
      <c r="K856" s="70">
        <v>1957</v>
      </c>
      <c r="L856" s="85">
        <v>11.688000000000001</v>
      </c>
      <c r="M856" s="85">
        <v>0.38800000000000001</v>
      </c>
      <c r="N856" s="85">
        <v>0.44700000000000001</v>
      </c>
      <c r="O856" s="85">
        <v>0.122</v>
      </c>
      <c r="P856" s="85">
        <v>1.073</v>
      </c>
      <c r="Q856" s="85">
        <v>9.6579999999999995</v>
      </c>
      <c r="R856" s="85">
        <v>319.77999999999997</v>
      </c>
      <c r="S856" s="85">
        <v>10.731</v>
      </c>
      <c r="T856" s="85">
        <v>319.77999999999997</v>
      </c>
      <c r="U856" s="57">
        <v>3.355744574394897E-2</v>
      </c>
      <c r="V856" s="16">
        <v>65.509</v>
      </c>
      <c r="W856" s="61">
        <v>2.1983147132403529</v>
      </c>
      <c r="X856" s="61">
        <v>2013.4467446369383</v>
      </c>
      <c r="Y856" s="104">
        <v>131.89888279442118</v>
      </c>
    </row>
    <row r="857" spans="1:25" x14ac:dyDescent="0.2">
      <c r="A857" s="355"/>
      <c r="B857" s="233" t="s">
        <v>272</v>
      </c>
      <c r="C857" s="188" t="s">
        <v>273</v>
      </c>
      <c r="D857" s="45">
        <v>-1.9</v>
      </c>
      <c r="E857" s="189">
        <v>2.0060000000000001E-2</v>
      </c>
      <c r="F857" s="190">
        <v>0.87</v>
      </c>
      <c r="G857" s="203">
        <v>656.7</v>
      </c>
      <c r="H857" s="36" t="s">
        <v>309</v>
      </c>
      <c r="I857" s="71" t="s">
        <v>286</v>
      </c>
      <c r="J857" s="45">
        <v>4</v>
      </c>
      <c r="K857" s="70" t="s">
        <v>95</v>
      </c>
      <c r="L857" s="85">
        <f>SUM(M857:Q857)</f>
        <v>6.6969999999999992</v>
      </c>
      <c r="M857" s="85">
        <v>0.3251</v>
      </c>
      <c r="N857" s="85">
        <v>1.0429999999999999</v>
      </c>
      <c r="O857" s="85">
        <v>3.1899999999999998E-2</v>
      </c>
      <c r="P857" s="85">
        <v>0</v>
      </c>
      <c r="Q857" s="85">
        <v>5.2969999999999997</v>
      </c>
      <c r="R857" s="85">
        <v>156.81</v>
      </c>
      <c r="S857" s="85">
        <f>Q857</f>
        <v>5.2969999999999997</v>
      </c>
      <c r="T857" s="85">
        <f>R857</f>
        <v>156.81</v>
      </c>
      <c r="U857" s="57">
        <f>S857/T857</f>
        <v>3.3779733435367637E-2</v>
      </c>
      <c r="V857" s="16">
        <v>43.35</v>
      </c>
      <c r="W857" s="61">
        <v>1.47</v>
      </c>
      <c r="X857" s="61">
        <f>U857*60*1000</f>
        <v>2026.7840061220581</v>
      </c>
      <c r="Y857" s="104">
        <f>X857*V857/1000</f>
        <v>87.861086665391227</v>
      </c>
    </row>
    <row r="858" spans="1:25" x14ac:dyDescent="0.2">
      <c r="A858" s="355"/>
      <c r="B858" s="233" t="s">
        <v>358</v>
      </c>
      <c r="C858" s="188" t="s">
        <v>367</v>
      </c>
      <c r="D858" s="45">
        <v>-1.6</v>
      </c>
      <c r="E858" s="189">
        <v>1.6802600000000001E-2</v>
      </c>
      <c r="F858" s="190">
        <v>0.91024724980000005</v>
      </c>
      <c r="G858" s="203">
        <v>607.6</v>
      </c>
      <c r="H858" s="36" t="s">
        <v>384</v>
      </c>
      <c r="I858" s="71" t="s">
        <v>286</v>
      </c>
      <c r="J858" s="45">
        <v>25</v>
      </c>
      <c r="K858" s="70" t="s">
        <v>362</v>
      </c>
      <c r="L858" s="85">
        <v>42.5104775</v>
      </c>
      <c r="M858" s="85">
        <v>1.6083149999999999</v>
      </c>
      <c r="N858" s="85">
        <v>2.9759180000000001</v>
      </c>
      <c r="O858" s="85">
        <v>-7.8314999999999999E-3</v>
      </c>
      <c r="P858" s="85">
        <v>0</v>
      </c>
      <c r="Q858" s="85">
        <v>37.934075999999997</v>
      </c>
      <c r="R858" s="85">
        <v>1117.32</v>
      </c>
      <c r="S858" s="85">
        <v>37.934075999999997</v>
      </c>
      <c r="T858" s="85">
        <v>1117.32</v>
      </c>
      <c r="U858" s="57">
        <v>3.3950950488669314E-2</v>
      </c>
      <c r="V858" s="16">
        <v>54.173000000000002</v>
      </c>
      <c r="W858" s="61">
        <v>1.8392248408226828</v>
      </c>
      <c r="X858" s="61">
        <v>2037.0570293201586</v>
      </c>
      <c r="Y858" s="104">
        <v>110.35349044936095</v>
      </c>
    </row>
    <row r="859" spans="1:25" x14ac:dyDescent="0.2">
      <c r="A859" s="355"/>
      <c r="B859" s="233" t="s">
        <v>182</v>
      </c>
      <c r="C859" s="188" t="s">
        <v>183</v>
      </c>
      <c r="D859" s="188">
        <v>-1.6</v>
      </c>
      <c r="E859" s="189">
        <v>1.873E-2</v>
      </c>
      <c r="F859" s="190">
        <v>0.89216609000000002</v>
      </c>
      <c r="G859" s="203">
        <v>607.6</v>
      </c>
      <c r="H859" s="36" t="s">
        <v>215</v>
      </c>
      <c r="I859" s="71" t="s">
        <v>25</v>
      </c>
      <c r="J859" s="45">
        <v>6</v>
      </c>
      <c r="K859" s="70">
        <v>1953</v>
      </c>
      <c r="L859" s="85">
        <v>6.57</v>
      </c>
      <c r="M859" s="85">
        <v>0.255</v>
      </c>
      <c r="N859" s="85"/>
      <c r="O859" s="85">
        <v>4.8899999999999999E-2</v>
      </c>
      <c r="P859" s="85"/>
      <c r="Q859" s="85">
        <v>6.3150000000000004</v>
      </c>
      <c r="R859" s="85">
        <v>173.21</v>
      </c>
      <c r="S859" s="85">
        <v>4.8710000000000004</v>
      </c>
      <c r="T859" s="85">
        <v>142.96</v>
      </c>
      <c r="U859" s="57">
        <v>3.4072467823167321E-2</v>
      </c>
      <c r="V859" s="16">
        <v>47.633000000000003</v>
      </c>
      <c r="W859" s="61">
        <v>1.6229738598209291</v>
      </c>
      <c r="X859" s="61">
        <v>2044.3480693900394</v>
      </c>
      <c r="Y859" s="104">
        <v>97.378431589255754</v>
      </c>
    </row>
    <row r="860" spans="1:25" x14ac:dyDescent="0.2">
      <c r="A860" s="355"/>
      <c r="B860" s="233" t="s">
        <v>967</v>
      </c>
      <c r="C860" s="188" t="s">
        <v>968</v>
      </c>
      <c r="D860" s="45">
        <v>-1.7</v>
      </c>
      <c r="E860" s="189">
        <v>2.0559999999999998E-2</v>
      </c>
      <c r="F860" s="190">
        <v>1.19</v>
      </c>
      <c r="G860" s="203">
        <v>610.70000000000005</v>
      </c>
      <c r="H860" s="71" t="s">
        <v>980</v>
      </c>
      <c r="I860" s="71" t="s">
        <v>25</v>
      </c>
      <c r="J860" s="70">
        <v>9</v>
      </c>
      <c r="K860" s="70">
        <v>1986</v>
      </c>
      <c r="L860" s="89">
        <v>14.949</v>
      </c>
      <c r="M860" s="89">
        <v>0.35260000000000002</v>
      </c>
      <c r="N860" s="89">
        <v>2.415</v>
      </c>
      <c r="O860" s="89">
        <v>0.157</v>
      </c>
      <c r="P860" s="89">
        <v>0</v>
      </c>
      <c r="Q860" s="89">
        <v>12.023</v>
      </c>
      <c r="R860" s="89">
        <v>411.92</v>
      </c>
      <c r="S860" s="89">
        <v>14.042999999999999</v>
      </c>
      <c r="T860" s="89">
        <v>411.92</v>
      </c>
      <c r="U860" s="57">
        <v>3.4091571178869677E-2</v>
      </c>
      <c r="V860" s="16">
        <v>58.1</v>
      </c>
      <c r="W860" s="61">
        <v>1.9807202854923283</v>
      </c>
      <c r="X860" s="61">
        <v>2045.4942707321809</v>
      </c>
      <c r="Y860" s="104">
        <v>118.84321712953971</v>
      </c>
    </row>
    <row r="861" spans="1:25" x14ac:dyDescent="0.2">
      <c r="A861" s="355"/>
      <c r="B861" s="233" t="s">
        <v>358</v>
      </c>
      <c r="C861" s="188" t="s">
        <v>385</v>
      </c>
      <c r="D861" s="45">
        <v>-1.6</v>
      </c>
      <c r="E861" s="189">
        <v>1.6802600000000001E-2</v>
      </c>
      <c r="F861" s="190">
        <v>0.91024724980000005</v>
      </c>
      <c r="G861" s="203">
        <v>607.6</v>
      </c>
      <c r="H861" s="36" t="s">
        <v>383</v>
      </c>
      <c r="I861" s="71" t="s">
        <v>286</v>
      </c>
      <c r="J861" s="45">
        <v>12</v>
      </c>
      <c r="K861" s="70" t="s">
        <v>362</v>
      </c>
      <c r="L861" s="85">
        <v>18.047999999999998</v>
      </c>
      <c r="M861" s="85">
        <v>0</v>
      </c>
      <c r="N861" s="85">
        <v>0</v>
      </c>
      <c r="O861" s="85">
        <v>0</v>
      </c>
      <c r="P861" s="85">
        <v>0</v>
      </c>
      <c r="Q861" s="85">
        <v>18.047999999999998</v>
      </c>
      <c r="R861" s="85">
        <v>528.85</v>
      </c>
      <c r="S861" s="85">
        <v>18.047999999999998</v>
      </c>
      <c r="T861" s="85">
        <v>528.85</v>
      </c>
      <c r="U861" s="57">
        <v>3.4126879077243072E-2</v>
      </c>
      <c r="V861" s="16">
        <v>54.173000000000002</v>
      </c>
      <c r="W861" s="61">
        <v>1.8487554202514891</v>
      </c>
      <c r="X861" s="61">
        <v>2047.6127446345843</v>
      </c>
      <c r="Y861" s="104">
        <v>110.92532521508934</v>
      </c>
    </row>
    <row r="862" spans="1:25" x14ac:dyDescent="0.2">
      <c r="A862" s="355"/>
      <c r="B862" s="233" t="s">
        <v>272</v>
      </c>
      <c r="C862" s="188" t="s">
        <v>273</v>
      </c>
      <c r="D862" s="45">
        <v>-1.9</v>
      </c>
      <c r="E862" s="189">
        <v>2.0060000000000001E-2</v>
      </c>
      <c r="F862" s="190">
        <v>0.87</v>
      </c>
      <c r="G862" s="203">
        <v>656.7</v>
      </c>
      <c r="H862" s="36" t="s">
        <v>310</v>
      </c>
      <c r="I862" s="71" t="s">
        <v>286</v>
      </c>
      <c r="J862" s="45">
        <v>7</v>
      </c>
      <c r="K862" s="70" t="s">
        <v>95</v>
      </c>
      <c r="L862" s="85">
        <f>SUM(M862:Q862)</f>
        <v>13.600000000000001</v>
      </c>
      <c r="M862" s="85">
        <v>0.8669</v>
      </c>
      <c r="N862" s="85">
        <v>1.64</v>
      </c>
      <c r="O862" s="85">
        <v>-0.15290000000000001</v>
      </c>
      <c r="P862" s="85">
        <v>0</v>
      </c>
      <c r="Q862" s="85">
        <v>11.246</v>
      </c>
      <c r="R862" s="85">
        <v>328.92</v>
      </c>
      <c r="S862" s="85">
        <f>Q862</f>
        <v>11.246</v>
      </c>
      <c r="T862" s="85">
        <f>R862</f>
        <v>328.92</v>
      </c>
      <c r="U862" s="57">
        <f>S862/T862</f>
        <v>3.4190684664964124E-2</v>
      </c>
      <c r="V862" s="16">
        <v>43.35</v>
      </c>
      <c r="W862" s="61">
        <v>1.49</v>
      </c>
      <c r="X862" s="61">
        <f>U862*60*1000</f>
        <v>2051.4410798978474</v>
      </c>
      <c r="Y862" s="104">
        <f>X862*V862/1000</f>
        <v>88.9299708135717</v>
      </c>
    </row>
    <row r="863" spans="1:25" x14ac:dyDescent="0.2">
      <c r="A863" s="355"/>
      <c r="B863" s="233" t="s">
        <v>358</v>
      </c>
      <c r="C863" s="188" t="s">
        <v>367</v>
      </c>
      <c r="D863" s="45">
        <v>-1.6</v>
      </c>
      <c r="E863" s="189">
        <v>1.6802600000000001E-2</v>
      </c>
      <c r="F863" s="190">
        <v>0.91024724980000005</v>
      </c>
      <c r="G863" s="203">
        <v>607.6</v>
      </c>
      <c r="H863" s="36" t="s">
        <v>382</v>
      </c>
      <c r="I863" s="71" t="s">
        <v>286</v>
      </c>
      <c r="J863" s="45">
        <v>6</v>
      </c>
      <c r="K863" s="70" t="s">
        <v>362</v>
      </c>
      <c r="L863" s="85">
        <v>5.4559999999999995</v>
      </c>
      <c r="M863" s="85">
        <v>8.2439999999999999E-2</v>
      </c>
      <c r="N863" s="85">
        <v>0.02</v>
      </c>
      <c r="O863" s="85">
        <v>-5.94E-3</v>
      </c>
      <c r="P863" s="85">
        <v>0</v>
      </c>
      <c r="Q863" s="85">
        <v>5.3594999999999997</v>
      </c>
      <c r="R863" s="85">
        <v>156.38999999999999</v>
      </c>
      <c r="S863" s="85">
        <v>5.3594999999999997</v>
      </c>
      <c r="T863" s="85">
        <v>156.38999999999999</v>
      </c>
      <c r="U863" s="57">
        <v>3.427009399577978E-2</v>
      </c>
      <c r="V863" s="16">
        <v>54.173000000000002</v>
      </c>
      <c r="W863" s="61">
        <v>1.856513802033378</v>
      </c>
      <c r="X863" s="61">
        <v>2056.2056397467868</v>
      </c>
      <c r="Y863" s="104">
        <v>111.39082812200269</v>
      </c>
    </row>
    <row r="864" spans="1:25" x14ac:dyDescent="0.2">
      <c r="A864" s="355"/>
      <c r="B864" s="233" t="s">
        <v>609</v>
      </c>
      <c r="C864" s="188" t="s">
        <v>610</v>
      </c>
      <c r="D864" s="45">
        <v>-1.6</v>
      </c>
      <c r="E864" s="189">
        <v>1.7600000000000001E-2</v>
      </c>
      <c r="F864" s="190">
        <v>1.3569599999999999</v>
      </c>
      <c r="G864" s="203">
        <v>607.6</v>
      </c>
      <c r="H864" s="36" t="s">
        <v>648</v>
      </c>
      <c r="I864" s="71" t="s">
        <v>25</v>
      </c>
      <c r="J864" s="45">
        <v>5</v>
      </c>
      <c r="K864" s="70" t="s">
        <v>95</v>
      </c>
      <c r="L864" s="85">
        <v>11.170999999999999</v>
      </c>
      <c r="M864" s="85">
        <v>0.86699999999999999</v>
      </c>
      <c r="N864" s="85">
        <v>1.2</v>
      </c>
      <c r="O864" s="85">
        <v>0</v>
      </c>
      <c r="P864" s="85">
        <v>0</v>
      </c>
      <c r="Q864" s="85">
        <v>9.1039999999999992</v>
      </c>
      <c r="R864" s="85">
        <v>265.25</v>
      </c>
      <c r="S864" s="85">
        <v>9.1039999999999992</v>
      </c>
      <c r="T864" s="85">
        <v>265.25</v>
      </c>
      <c r="U864" s="57">
        <v>3.4322337417530629E-2</v>
      </c>
      <c r="V864" s="16">
        <v>77.099999999999994</v>
      </c>
      <c r="W864" s="61">
        <v>2.6462522148916112</v>
      </c>
      <c r="X864" s="61">
        <v>2059.3402450518379</v>
      </c>
      <c r="Y864" s="104">
        <v>158.77513289349668</v>
      </c>
    </row>
    <row r="865" spans="1:25" x14ac:dyDescent="0.2">
      <c r="A865" s="355"/>
      <c r="B865" s="233" t="s">
        <v>38</v>
      </c>
      <c r="C865" s="188" t="s">
        <v>39</v>
      </c>
      <c r="D865" s="45">
        <v>-0.1</v>
      </c>
      <c r="E865" s="189">
        <v>1.77E-2</v>
      </c>
      <c r="F865" s="190">
        <f>E865*V865</f>
        <v>1.01244</v>
      </c>
      <c r="G865" s="203">
        <v>561.1</v>
      </c>
      <c r="H865" s="36" t="s">
        <v>45</v>
      </c>
      <c r="I865" s="71"/>
      <c r="J865" s="45">
        <v>17</v>
      </c>
      <c r="K865" s="70">
        <v>1911</v>
      </c>
      <c r="L865" s="85">
        <v>33.737099999999998</v>
      </c>
      <c r="M865" s="85">
        <v>1.9379999999999999</v>
      </c>
      <c r="N865" s="85">
        <v>0.21</v>
      </c>
      <c r="O865" s="85">
        <v>0</v>
      </c>
      <c r="P865" s="85">
        <v>5.8403</v>
      </c>
      <c r="Q865" s="85">
        <v>25.748799999999999</v>
      </c>
      <c r="R865" s="85">
        <v>891.28</v>
      </c>
      <c r="S865" s="85">
        <v>27.019300000000001</v>
      </c>
      <c r="T865" s="85">
        <v>783.01</v>
      </c>
      <c r="U865" s="57">
        <f>S865/T865</f>
        <v>3.450696670540606E-2</v>
      </c>
      <c r="V865" s="16">
        <v>57.2</v>
      </c>
      <c r="W865" s="61">
        <f>U865*V865</f>
        <v>1.9737984955492267</v>
      </c>
      <c r="X865" s="61">
        <f>U865*60*1000</f>
        <v>2070.4180023243634</v>
      </c>
      <c r="Y865" s="104">
        <f>X865*V865/1000</f>
        <v>118.42790973295361</v>
      </c>
    </row>
    <row r="866" spans="1:25" x14ac:dyDescent="0.2">
      <c r="A866" s="355"/>
      <c r="B866" s="233" t="s">
        <v>652</v>
      </c>
      <c r="C866" s="188" t="s">
        <v>653</v>
      </c>
      <c r="D866" s="45">
        <v>-1.7</v>
      </c>
      <c r="E866" s="189">
        <v>1.949E-2</v>
      </c>
      <c r="F866" s="190">
        <v>1.23</v>
      </c>
      <c r="G866" s="203">
        <v>610.70000000000005</v>
      </c>
      <c r="H866" s="208" t="s">
        <v>692</v>
      </c>
      <c r="I866" s="188" t="s">
        <v>25</v>
      </c>
      <c r="J866" s="209">
        <v>10</v>
      </c>
      <c r="K866" s="188">
        <v>1938</v>
      </c>
      <c r="L866" s="85">
        <v>13.02</v>
      </c>
      <c r="M866" s="85"/>
      <c r="N866" s="85"/>
      <c r="O866" s="85"/>
      <c r="P866" s="85"/>
      <c r="Q866" s="85">
        <v>13.02</v>
      </c>
      <c r="R866" s="91">
        <v>304.82</v>
      </c>
      <c r="S866" s="85">
        <v>13.02</v>
      </c>
      <c r="T866" s="91">
        <v>377.17</v>
      </c>
      <c r="U866" s="57">
        <v>3.4520242861309218E-2</v>
      </c>
      <c r="V866" s="16">
        <v>63.110999999999997</v>
      </c>
      <c r="W866" s="61">
        <v>2.178607047220086</v>
      </c>
      <c r="X866" s="61">
        <v>2071.2145716785531</v>
      </c>
      <c r="Y866" s="104">
        <v>130.71642283320514</v>
      </c>
    </row>
    <row r="867" spans="1:25" x14ac:dyDescent="0.2">
      <c r="A867" s="355"/>
      <c r="B867" s="233" t="s">
        <v>388</v>
      </c>
      <c r="C867" s="188" t="s">
        <v>389</v>
      </c>
      <c r="D867" s="45">
        <v>-1.9</v>
      </c>
      <c r="E867" s="189">
        <v>2.09055E-2</v>
      </c>
      <c r="F867" s="190">
        <v>1.4014001924999999</v>
      </c>
      <c r="G867" s="203">
        <v>616.9</v>
      </c>
      <c r="H867" s="36" t="s">
        <v>418</v>
      </c>
      <c r="I867" s="71" t="s">
        <v>25</v>
      </c>
      <c r="J867" s="45">
        <v>6</v>
      </c>
      <c r="K867" s="70">
        <v>1987</v>
      </c>
      <c r="L867" s="85">
        <v>11.782</v>
      </c>
      <c r="M867" s="85">
        <v>0.124959</v>
      </c>
      <c r="N867" s="85">
        <v>0.10168000000000001</v>
      </c>
      <c r="O867" s="85">
        <v>-2.2957999999999999E-2</v>
      </c>
      <c r="P867" s="85">
        <v>2.084098</v>
      </c>
      <c r="Q867" s="85">
        <v>9.4942220000000006</v>
      </c>
      <c r="R867" s="85">
        <v>332.66</v>
      </c>
      <c r="S867" s="85">
        <v>11.57832</v>
      </c>
      <c r="T867" s="85">
        <v>332.66</v>
      </c>
      <c r="U867" s="57">
        <v>3.4805266638609986E-2</v>
      </c>
      <c r="V867" s="16">
        <v>67.034999999999997</v>
      </c>
      <c r="W867" s="61">
        <v>2.3331710491192204</v>
      </c>
      <c r="X867" s="61">
        <v>2088.3159983165992</v>
      </c>
      <c r="Y867" s="104">
        <v>139.99026294715321</v>
      </c>
    </row>
    <row r="868" spans="1:25" x14ac:dyDescent="0.2">
      <c r="A868" s="355"/>
      <c r="B868" s="233" t="s">
        <v>791</v>
      </c>
      <c r="C868" s="188" t="s">
        <v>792</v>
      </c>
      <c r="D868" s="45">
        <v>-2.2999999999999998</v>
      </c>
      <c r="E868" s="189">
        <v>2.0734499999999999E-2</v>
      </c>
      <c r="F868" s="190">
        <f>E868*V868</f>
        <v>1.5716751</v>
      </c>
      <c r="G868" s="203">
        <v>629.29999999999995</v>
      </c>
      <c r="H868" s="36" t="s">
        <v>832</v>
      </c>
      <c r="I868" s="71" t="s">
        <v>25</v>
      </c>
      <c r="J868" s="45">
        <v>12</v>
      </c>
      <c r="K868" s="70">
        <v>1965</v>
      </c>
      <c r="L868" s="85">
        <v>17.600000000000001</v>
      </c>
      <c r="M868" s="85">
        <v>1</v>
      </c>
      <c r="N868" s="85">
        <v>0.27</v>
      </c>
      <c r="O868" s="85">
        <v>0.218</v>
      </c>
      <c r="P868" s="85">
        <v>0</v>
      </c>
      <c r="Q868" s="85">
        <v>16.100000000000001</v>
      </c>
      <c r="R868" s="85">
        <v>461.73</v>
      </c>
      <c r="S868" s="85">
        <v>16.100000000000001</v>
      </c>
      <c r="T868" s="85">
        <v>461.73</v>
      </c>
      <c r="U868" s="57">
        <f>S868/T868</f>
        <v>3.4868862755289887E-2</v>
      </c>
      <c r="V868" s="16">
        <v>75.8</v>
      </c>
      <c r="W868" s="61">
        <f>U868*V868</f>
        <v>2.6430597968509733</v>
      </c>
      <c r="X868" s="61">
        <f>U868*60*1000</f>
        <v>2092.1317653173933</v>
      </c>
      <c r="Y868" s="104">
        <f>X868*V868/1000</f>
        <v>158.58358781105841</v>
      </c>
    </row>
    <row r="869" spans="1:25" x14ac:dyDescent="0.2">
      <c r="A869" s="355"/>
      <c r="B869" s="233" t="s">
        <v>834</v>
      </c>
      <c r="C869" s="188" t="s">
        <v>835</v>
      </c>
      <c r="D869" s="45">
        <v>-1.9</v>
      </c>
      <c r="E869" s="189">
        <v>2.2110000000000001E-2</v>
      </c>
      <c r="F869" s="190">
        <v>1.18</v>
      </c>
      <c r="G869" s="203">
        <v>616.9</v>
      </c>
      <c r="H869" s="36" t="s">
        <v>868</v>
      </c>
      <c r="I869" s="71" t="s">
        <v>286</v>
      </c>
      <c r="J869" s="45">
        <v>4</v>
      </c>
      <c r="K869" s="70"/>
      <c r="L869" s="85">
        <f>SUM(M869+N869+O869+Q869)</f>
        <v>5.5890000000000004</v>
      </c>
      <c r="M869" s="85">
        <v>0</v>
      </c>
      <c r="N869" s="85">
        <v>0</v>
      </c>
      <c r="O869" s="85">
        <v>0</v>
      </c>
      <c r="P869" s="85"/>
      <c r="Q869" s="85">
        <v>5.5890000000000004</v>
      </c>
      <c r="R869" s="85"/>
      <c r="S869" s="85">
        <v>5.5890000000000004</v>
      </c>
      <c r="T869" s="85">
        <v>160.13</v>
      </c>
      <c r="U869" s="57">
        <f>S869/T869</f>
        <v>3.4902891400736907E-2</v>
      </c>
      <c r="V869" s="16">
        <v>53.52</v>
      </c>
      <c r="W869" s="61">
        <f>U869*V869</f>
        <v>1.8680027477674395</v>
      </c>
      <c r="X869" s="61">
        <f>U869*60*1000</f>
        <v>2094.1734840442145</v>
      </c>
      <c r="Y869" s="104">
        <f>X869*V869/1000</f>
        <v>112.08016486604637</v>
      </c>
    </row>
    <row r="870" spans="1:25" x14ac:dyDescent="0.2">
      <c r="A870" s="355"/>
      <c r="B870" s="233" t="s">
        <v>652</v>
      </c>
      <c r="C870" s="188" t="s">
        <v>653</v>
      </c>
      <c r="D870" s="45">
        <v>-1.7</v>
      </c>
      <c r="E870" s="189">
        <v>1.949E-2</v>
      </c>
      <c r="F870" s="190">
        <v>1.23</v>
      </c>
      <c r="G870" s="203">
        <v>610.70000000000005</v>
      </c>
      <c r="H870" s="208" t="s">
        <v>691</v>
      </c>
      <c r="I870" s="188" t="s">
        <v>25</v>
      </c>
      <c r="J870" s="209">
        <v>24</v>
      </c>
      <c r="K870" s="188">
        <v>1961</v>
      </c>
      <c r="L870" s="85">
        <v>31.78</v>
      </c>
      <c r="M870" s="85"/>
      <c r="N870" s="85"/>
      <c r="O870" s="85"/>
      <c r="P870" s="85"/>
      <c r="Q870" s="85">
        <v>31.78</v>
      </c>
      <c r="R870" s="91">
        <v>909.58</v>
      </c>
      <c r="S870" s="85">
        <v>31.78</v>
      </c>
      <c r="T870" s="91">
        <v>909.58</v>
      </c>
      <c r="U870" s="57">
        <v>3.4939202708942588E-2</v>
      </c>
      <c r="V870" s="16">
        <v>63.110999999999997</v>
      </c>
      <c r="W870" s="61">
        <v>2.2050480221640756</v>
      </c>
      <c r="X870" s="61">
        <v>2096.3521625365552</v>
      </c>
      <c r="Y870" s="104">
        <v>132.30288132984452</v>
      </c>
    </row>
    <row r="871" spans="1:25" x14ac:dyDescent="0.2">
      <c r="A871" s="355"/>
      <c r="B871" s="233" t="s">
        <v>388</v>
      </c>
      <c r="C871" s="188" t="s">
        <v>389</v>
      </c>
      <c r="D871" s="45">
        <v>-1.9</v>
      </c>
      <c r="E871" s="189">
        <v>2.09055E-2</v>
      </c>
      <c r="F871" s="190">
        <v>1.4014001924999999</v>
      </c>
      <c r="G871" s="203">
        <v>616.9</v>
      </c>
      <c r="H871" s="36" t="s">
        <v>416</v>
      </c>
      <c r="I871" s="71" t="s">
        <v>25</v>
      </c>
      <c r="J871" s="45">
        <v>3</v>
      </c>
      <c r="K871" s="70">
        <v>1979</v>
      </c>
      <c r="L871" s="85">
        <v>7.5209999999999999</v>
      </c>
      <c r="M871" s="85">
        <v>0.230214</v>
      </c>
      <c r="N871" s="85">
        <v>0.885459</v>
      </c>
      <c r="O871" s="85">
        <v>-7.7214000000000005E-2</v>
      </c>
      <c r="P871" s="85">
        <v>1.166857</v>
      </c>
      <c r="Q871" s="85">
        <v>5.3156840000000001</v>
      </c>
      <c r="R871" s="85">
        <v>184.25</v>
      </c>
      <c r="S871" s="85">
        <v>6.4825410000000003</v>
      </c>
      <c r="T871" s="85">
        <v>184.25</v>
      </c>
      <c r="U871" s="57">
        <v>3.5183397557666217E-2</v>
      </c>
      <c r="V871" s="16">
        <v>67.034999999999997</v>
      </c>
      <c r="W871" s="61">
        <v>2.3585190552781548</v>
      </c>
      <c r="X871" s="61">
        <v>2111.003853459973</v>
      </c>
      <c r="Y871" s="104">
        <v>141.5111433166893</v>
      </c>
    </row>
    <row r="872" spans="1:25" x14ac:dyDescent="0.2">
      <c r="A872" s="355"/>
      <c r="B872" s="233" t="s">
        <v>967</v>
      </c>
      <c r="C872" s="188" t="s">
        <v>968</v>
      </c>
      <c r="D872" s="45">
        <v>-1.7</v>
      </c>
      <c r="E872" s="189">
        <v>2.0559999999999998E-2</v>
      </c>
      <c r="F872" s="190">
        <v>1.19</v>
      </c>
      <c r="G872" s="203">
        <v>610.70000000000005</v>
      </c>
      <c r="H872" s="71" t="s">
        <v>981</v>
      </c>
      <c r="I872" s="71" t="s">
        <v>25</v>
      </c>
      <c r="J872" s="70">
        <v>12</v>
      </c>
      <c r="K872" s="70">
        <v>1986</v>
      </c>
      <c r="L872" s="89">
        <v>23</v>
      </c>
      <c r="M872" s="89">
        <v>0.70499999999999996</v>
      </c>
      <c r="N872" s="89">
        <v>3.0179999999999998</v>
      </c>
      <c r="O872" s="89">
        <v>0.26300000000000001</v>
      </c>
      <c r="P872" s="89">
        <v>0</v>
      </c>
      <c r="Q872" s="89">
        <v>19.012</v>
      </c>
      <c r="R872" s="89">
        <v>539.9</v>
      </c>
      <c r="S872" s="89">
        <v>19.012</v>
      </c>
      <c r="T872" s="89">
        <v>539.9</v>
      </c>
      <c r="U872" s="57">
        <v>3.5213928505278755E-2</v>
      </c>
      <c r="V872" s="16">
        <v>58.1</v>
      </c>
      <c r="W872" s="61">
        <v>2.0459292461566956</v>
      </c>
      <c r="X872" s="61">
        <v>2112.8357103167255</v>
      </c>
      <c r="Y872" s="104">
        <v>122.75575476940176</v>
      </c>
    </row>
    <row r="873" spans="1:25" x14ac:dyDescent="0.2">
      <c r="A873" s="355"/>
      <c r="B873" s="233" t="s">
        <v>388</v>
      </c>
      <c r="C873" s="188" t="s">
        <v>389</v>
      </c>
      <c r="D873" s="45">
        <v>-1.9</v>
      </c>
      <c r="E873" s="189">
        <v>2.09055E-2</v>
      </c>
      <c r="F873" s="190">
        <v>1.4014001924999999</v>
      </c>
      <c r="G873" s="203">
        <v>616.9</v>
      </c>
      <c r="H873" s="36" t="s">
        <v>420</v>
      </c>
      <c r="I873" s="71" t="s">
        <v>25</v>
      </c>
      <c r="J873" s="45">
        <v>7</v>
      </c>
      <c r="K873" s="70">
        <v>1958</v>
      </c>
      <c r="L873" s="85">
        <v>14.62</v>
      </c>
      <c r="M873" s="85">
        <v>0.47276800000000002</v>
      </c>
      <c r="N873" s="85">
        <v>1.3315509999999999</v>
      </c>
      <c r="O873" s="85">
        <v>-1.3768000000000001E-2</v>
      </c>
      <c r="P873" s="85">
        <v>0</v>
      </c>
      <c r="Q873" s="85">
        <v>12.829449</v>
      </c>
      <c r="R873" s="85">
        <v>364.13</v>
      </c>
      <c r="S873" s="85">
        <v>12.829449</v>
      </c>
      <c r="T873" s="85">
        <v>364.13</v>
      </c>
      <c r="U873" s="57">
        <v>3.5233155741081483E-2</v>
      </c>
      <c r="V873" s="16">
        <v>67.034999999999997</v>
      </c>
      <c r="W873" s="61">
        <v>2.3618545951033969</v>
      </c>
      <c r="X873" s="61">
        <v>2113.9893444648892</v>
      </c>
      <c r="Y873" s="104">
        <v>141.71127570620382</v>
      </c>
    </row>
    <row r="874" spans="1:25" x14ac:dyDescent="0.2">
      <c r="A874" s="355"/>
      <c r="B874" s="233" t="s">
        <v>180</v>
      </c>
      <c r="C874" s="188" t="s">
        <v>181</v>
      </c>
      <c r="D874" s="45">
        <v>-1.6</v>
      </c>
      <c r="E874" s="189">
        <v>1.9E-2</v>
      </c>
      <c r="F874" s="190">
        <v>1.1741999999999999</v>
      </c>
      <c r="G874" s="203">
        <v>607.6</v>
      </c>
      <c r="H874" s="36" t="s">
        <v>174</v>
      </c>
      <c r="I874" s="71"/>
      <c r="J874" s="45">
        <v>25</v>
      </c>
      <c r="K874" s="70">
        <v>1957</v>
      </c>
      <c r="L874" s="85">
        <v>55.18</v>
      </c>
      <c r="M874" s="85">
        <v>0</v>
      </c>
      <c r="N874" s="85">
        <v>0</v>
      </c>
      <c r="O874" s="85">
        <v>0</v>
      </c>
      <c r="P874" s="85">
        <v>0</v>
      </c>
      <c r="Q874" s="85">
        <v>55.180000999999997</v>
      </c>
      <c r="R874" s="85">
        <v>1561.46</v>
      </c>
      <c r="S874" s="85">
        <v>55.180000999999997</v>
      </c>
      <c r="T874" s="85">
        <v>1561.46</v>
      </c>
      <c r="U874" s="57">
        <v>3.5338722093425382E-2</v>
      </c>
      <c r="V874" s="16">
        <v>61.8</v>
      </c>
      <c r="W874" s="61">
        <v>2.1839330253736886</v>
      </c>
      <c r="X874" s="61">
        <v>2120.3233256055228</v>
      </c>
      <c r="Y874" s="104">
        <v>131.03598152242128</v>
      </c>
    </row>
    <row r="875" spans="1:25" x14ac:dyDescent="0.2">
      <c r="A875" s="355"/>
      <c r="B875" s="233" t="s">
        <v>358</v>
      </c>
      <c r="C875" s="188" t="s">
        <v>385</v>
      </c>
      <c r="D875" s="45">
        <v>-1.6</v>
      </c>
      <c r="E875" s="189">
        <v>1.6802600000000001E-2</v>
      </c>
      <c r="F875" s="190">
        <v>0.91024724980000005</v>
      </c>
      <c r="G875" s="203">
        <v>607.6</v>
      </c>
      <c r="H875" s="36" t="s">
        <v>381</v>
      </c>
      <c r="I875" s="71" t="s">
        <v>286</v>
      </c>
      <c r="J875" s="45">
        <v>8</v>
      </c>
      <c r="K875" s="70" t="s">
        <v>362</v>
      </c>
      <c r="L875" s="85">
        <v>12.437999</v>
      </c>
      <c r="M875" s="85">
        <v>0</v>
      </c>
      <c r="N875" s="85">
        <v>0</v>
      </c>
      <c r="O875" s="85">
        <v>0</v>
      </c>
      <c r="P875" s="85">
        <v>0</v>
      </c>
      <c r="Q875" s="85">
        <v>12.437999</v>
      </c>
      <c r="R875" s="85">
        <v>351.95</v>
      </c>
      <c r="S875" s="85">
        <v>12.437999</v>
      </c>
      <c r="T875" s="85">
        <v>351.95</v>
      </c>
      <c r="U875" s="57">
        <v>3.5340244352891036E-2</v>
      </c>
      <c r="V875" s="16">
        <v>54.173000000000002</v>
      </c>
      <c r="W875" s="61">
        <v>1.9144870573291661</v>
      </c>
      <c r="X875" s="61">
        <v>2120.4146611734618</v>
      </c>
      <c r="Y875" s="104">
        <v>114.86922343974996</v>
      </c>
    </row>
    <row r="876" spans="1:25" x14ac:dyDescent="0.2">
      <c r="A876" s="355"/>
      <c r="B876" s="233" t="s">
        <v>609</v>
      </c>
      <c r="C876" s="188" t="s">
        <v>610</v>
      </c>
      <c r="D876" s="45">
        <v>-1.6</v>
      </c>
      <c r="E876" s="189">
        <v>1.7600000000000001E-2</v>
      </c>
      <c r="F876" s="190">
        <v>1.3569599999999999</v>
      </c>
      <c r="G876" s="203">
        <v>607.6</v>
      </c>
      <c r="H876" s="36" t="s">
        <v>649</v>
      </c>
      <c r="I876" s="71" t="s">
        <v>25</v>
      </c>
      <c r="J876" s="45">
        <v>5</v>
      </c>
      <c r="K876" s="70" t="s">
        <v>95</v>
      </c>
      <c r="L876" s="85">
        <v>9.2260000000000009</v>
      </c>
      <c r="M876" s="85">
        <v>0.27</v>
      </c>
      <c r="N876" s="85">
        <v>1.155</v>
      </c>
      <c r="O876" s="85">
        <v>0</v>
      </c>
      <c r="P876" s="85">
        <v>0</v>
      </c>
      <c r="Q876" s="85">
        <v>7.8010000000000002</v>
      </c>
      <c r="R876" s="85">
        <v>220.11</v>
      </c>
      <c r="S876" s="85">
        <v>7.8010000000000002</v>
      </c>
      <c r="T876" s="85">
        <v>220.11</v>
      </c>
      <c r="U876" s="57">
        <v>3.5441370223978919E-2</v>
      </c>
      <c r="V876" s="16">
        <v>77.099999999999994</v>
      </c>
      <c r="W876" s="61">
        <v>2.7325296442687743</v>
      </c>
      <c r="X876" s="61">
        <v>2126.4822134387355</v>
      </c>
      <c r="Y876" s="104">
        <v>163.95177865612649</v>
      </c>
    </row>
    <row r="877" spans="1:25" x14ac:dyDescent="0.2">
      <c r="A877" s="355"/>
      <c r="B877" s="233" t="s">
        <v>272</v>
      </c>
      <c r="C877" s="188" t="s">
        <v>273</v>
      </c>
      <c r="D877" s="45">
        <v>-1.9</v>
      </c>
      <c r="E877" s="189">
        <v>2.0060000000000001E-2</v>
      </c>
      <c r="F877" s="190">
        <v>0.87</v>
      </c>
      <c r="G877" s="203">
        <v>656.7</v>
      </c>
      <c r="H877" s="36" t="s">
        <v>311</v>
      </c>
      <c r="I877" s="71" t="s">
        <v>286</v>
      </c>
      <c r="J877" s="45">
        <v>17</v>
      </c>
      <c r="K877" s="70" t="s">
        <v>95</v>
      </c>
      <c r="L877" s="85">
        <f>SUM(M877:Q877)</f>
        <v>28.9999</v>
      </c>
      <c r="M877" s="85">
        <v>1.2190000000000001</v>
      </c>
      <c r="N877" s="85">
        <v>0</v>
      </c>
      <c r="O877" s="85">
        <v>4.8999999999999998E-3</v>
      </c>
      <c r="P877" s="85">
        <v>0</v>
      </c>
      <c r="Q877" s="85">
        <v>27.776</v>
      </c>
      <c r="R877" s="85">
        <v>781.76</v>
      </c>
      <c r="S877" s="85">
        <f>Q877</f>
        <v>27.776</v>
      </c>
      <c r="T877" s="85">
        <f>R877</f>
        <v>781.76</v>
      </c>
      <c r="U877" s="57">
        <f>S877/T877</f>
        <v>3.5530085959885389E-2</v>
      </c>
      <c r="V877" s="16">
        <v>43.35</v>
      </c>
      <c r="W877" s="61">
        <v>1.55</v>
      </c>
      <c r="X877" s="61">
        <f>U877*60*1000</f>
        <v>2131.8051575931236</v>
      </c>
      <c r="Y877" s="104">
        <f>X877*V877/1000</f>
        <v>92.413753581661908</v>
      </c>
    </row>
    <row r="878" spans="1:25" x14ac:dyDescent="0.2">
      <c r="A878" s="355"/>
      <c r="B878" s="233" t="s">
        <v>565</v>
      </c>
      <c r="C878" s="188" t="s">
        <v>566</v>
      </c>
      <c r="D878" s="188">
        <v>-1.4</v>
      </c>
      <c r="E878" s="191">
        <v>1.8079999999999999E-2</v>
      </c>
      <c r="F878" s="199">
        <v>1.3400896</v>
      </c>
      <c r="G878" s="202">
        <v>601.4</v>
      </c>
      <c r="H878" s="36" t="s">
        <v>604</v>
      </c>
      <c r="I878" s="71" t="s">
        <v>25</v>
      </c>
      <c r="J878" s="45">
        <v>4</v>
      </c>
      <c r="K878" s="70">
        <v>1870</v>
      </c>
      <c r="L878" s="85">
        <v>7.09</v>
      </c>
      <c r="M878" s="85">
        <v>0.282642</v>
      </c>
      <c r="N878" s="85">
        <v>1.078344</v>
      </c>
      <c r="O878" s="85">
        <v>0</v>
      </c>
      <c r="P878" s="85">
        <v>0</v>
      </c>
      <c r="Q878" s="85">
        <v>5.7290139999999994</v>
      </c>
      <c r="R878" s="85">
        <v>160.97</v>
      </c>
      <c r="S878" s="85">
        <v>5.7290139999999994</v>
      </c>
      <c r="T878" s="85">
        <v>160.97</v>
      </c>
      <c r="U878" s="57">
        <v>3.5590569671367332E-2</v>
      </c>
      <c r="V878" s="16">
        <v>74.12</v>
      </c>
      <c r="W878" s="61">
        <v>2.6379730240417469</v>
      </c>
      <c r="X878" s="61">
        <v>2135.43418028204</v>
      </c>
      <c r="Y878" s="104">
        <v>158.27838144250481</v>
      </c>
    </row>
    <row r="879" spans="1:25" x14ac:dyDescent="0.2">
      <c r="A879" s="355"/>
      <c r="B879" s="233" t="s">
        <v>358</v>
      </c>
      <c r="C879" s="188" t="s">
        <v>359</v>
      </c>
      <c r="D879" s="45">
        <v>-1.6</v>
      </c>
      <c r="E879" s="189">
        <v>1.6802600000000001E-2</v>
      </c>
      <c r="F879" s="190">
        <v>0.91024724980000005</v>
      </c>
      <c r="G879" s="203">
        <v>607.6</v>
      </c>
      <c r="H879" s="36" t="s">
        <v>380</v>
      </c>
      <c r="I879" s="71" t="s">
        <v>286</v>
      </c>
      <c r="J879" s="45">
        <v>15</v>
      </c>
      <c r="K879" s="70" t="s">
        <v>362</v>
      </c>
      <c r="L879" s="85">
        <v>18.713999999999999</v>
      </c>
      <c r="M879" s="85">
        <v>0</v>
      </c>
      <c r="N879" s="85">
        <v>0</v>
      </c>
      <c r="O879" s="85">
        <v>0</v>
      </c>
      <c r="P879" s="85">
        <v>0</v>
      </c>
      <c r="Q879" s="85">
        <v>18.713999999999999</v>
      </c>
      <c r="R879" s="85">
        <v>525.36</v>
      </c>
      <c r="S879" s="85">
        <v>18.713999999999999</v>
      </c>
      <c r="T879" s="85">
        <v>525.36</v>
      </c>
      <c r="U879" s="57">
        <v>3.562128825947921E-2</v>
      </c>
      <c r="V879" s="16">
        <v>54.173000000000002</v>
      </c>
      <c r="W879" s="61">
        <v>1.9297120488807673</v>
      </c>
      <c r="X879" s="61">
        <v>2137.2772955687528</v>
      </c>
      <c r="Y879" s="104">
        <v>115.78272293284606</v>
      </c>
    </row>
    <row r="880" spans="1:25" x14ac:dyDescent="0.2">
      <c r="A880" s="355"/>
      <c r="B880" s="233" t="s">
        <v>565</v>
      </c>
      <c r="C880" s="188" t="s">
        <v>566</v>
      </c>
      <c r="D880" s="188">
        <v>-1.4</v>
      </c>
      <c r="E880" s="191">
        <v>1.8079999999999999E-2</v>
      </c>
      <c r="F880" s="199">
        <v>1.3400896</v>
      </c>
      <c r="G880" s="202">
        <v>601.4</v>
      </c>
      <c r="H880" s="36" t="s">
        <v>605</v>
      </c>
      <c r="I880" s="71" t="s">
        <v>25</v>
      </c>
      <c r="J880" s="45">
        <v>5</v>
      </c>
      <c r="K880" s="70">
        <v>1938</v>
      </c>
      <c r="L880" s="85">
        <v>5.68</v>
      </c>
      <c r="M880" s="85">
        <v>0.13203899999999999</v>
      </c>
      <c r="N880" s="85">
        <v>9.8238000000000006E-2</v>
      </c>
      <c r="O880" s="85">
        <v>0</v>
      </c>
      <c r="P880" s="85">
        <v>0</v>
      </c>
      <c r="Q880" s="85">
        <v>5.4497229999999997</v>
      </c>
      <c r="R880" s="85">
        <v>152.85</v>
      </c>
      <c r="S880" s="85">
        <v>5.4497229999999997</v>
      </c>
      <c r="T880" s="85">
        <v>152.85</v>
      </c>
      <c r="U880" s="57">
        <v>3.5654059535492312E-2</v>
      </c>
      <c r="V880" s="16">
        <v>74.12</v>
      </c>
      <c r="W880" s="61">
        <v>2.6426788927706903</v>
      </c>
      <c r="X880" s="61">
        <v>2139.2435721295387</v>
      </c>
      <c r="Y880" s="104">
        <v>158.56073356624142</v>
      </c>
    </row>
    <row r="881" spans="1:25" x14ac:dyDescent="0.2">
      <c r="A881" s="355"/>
      <c r="B881" s="233" t="s">
        <v>695</v>
      </c>
      <c r="C881" s="188" t="s">
        <v>696</v>
      </c>
      <c r="D881" s="188">
        <v>-1.9</v>
      </c>
      <c r="E881" s="191">
        <v>2.1177000000000001E-2</v>
      </c>
      <c r="F881" s="199">
        <v>1.15647597</v>
      </c>
      <c r="G881" s="202">
        <v>616.9</v>
      </c>
      <c r="H881" s="204" t="s">
        <v>717</v>
      </c>
      <c r="I881" s="71" t="s">
        <v>25</v>
      </c>
      <c r="J881" s="205">
        <v>8</v>
      </c>
      <c r="K881" s="206">
        <v>1959</v>
      </c>
      <c r="L881" s="85">
        <v>10.9</v>
      </c>
      <c r="M881" s="85"/>
      <c r="N881" s="85"/>
      <c r="O881" s="85"/>
      <c r="P881" s="85"/>
      <c r="Q881" s="85">
        <v>10.92</v>
      </c>
      <c r="R881" s="207">
        <v>303.83</v>
      </c>
      <c r="S881" s="85">
        <v>9.1999999999999993</v>
      </c>
      <c r="T881" s="207">
        <v>256.89999999999998</v>
      </c>
      <c r="U881" s="57">
        <f>S881/T881</f>
        <v>3.5811599844297395E-2</v>
      </c>
      <c r="V881" s="16">
        <v>54.61</v>
      </c>
      <c r="W881" s="61">
        <f>U881*V881</f>
        <v>1.9556714674970808</v>
      </c>
      <c r="X881" s="61">
        <f>U881*60*1000</f>
        <v>2148.6959906578436</v>
      </c>
      <c r="Y881" s="104">
        <f>X881*V881/1000</f>
        <v>117.34028804982484</v>
      </c>
    </row>
    <row r="882" spans="1:25" x14ac:dyDescent="0.2">
      <c r="A882" s="355"/>
      <c r="B882" s="233" t="s">
        <v>982</v>
      </c>
      <c r="C882" s="188" t="s">
        <v>983</v>
      </c>
      <c r="D882" s="188">
        <v>-1.8</v>
      </c>
      <c r="E882" s="191">
        <v>1.7000000000000001E-2</v>
      </c>
      <c r="F882" s="188">
        <v>1.3430000000000002</v>
      </c>
      <c r="G882" s="202">
        <v>613.17999999999995</v>
      </c>
      <c r="H882" s="71" t="s">
        <v>1024</v>
      </c>
      <c r="I882" s="71" t="s">
        <v>25</v>
      </c>
      <c r="J882" s="70">
        <v>3</v>
      </c>
      <c r="K882" s="70">
        <v>1929</v>
      </c>
      <c r="L882" s="89">
        <v>3.899</v>
      </c>
      <c r="M882" s="89">
        <v>0</v>
      </c>
      <c r="N882" s="89">
        <v>0</v>
      </c>
      <c r="O882" s="89">
        <v>0</v>
      </c>
      <c r="P882" s="89">
        <v>0</v>
      </c>
      <c r="Q882" s="89">
        <v>3.9</v>
      </c>
      <c r="R882" s="89">
        <v>108.61</v>
      </c>
      <c r="S882" s="89">
        <v>3.9</v>
      </c>
      <c r="T882" s="89">
        <v>108.61</v>
      </c>
      <c r="U882" s="57">
        <v>3.5908295737040789E-2</v>
      </c>
      <c r="V882" s="16">
        <v>79</v>
      </c>
      <c r="W882" s="61">
        <v>2.8367553632262226</v>
      </c>
      <c r="X882" s="61">
        <v>2154.4977442224472</v>
      </c>
      <c r="Y882" s="104">
        <v>170.20532179357332</v>
      </c>
    </row>
    <row r="883" spans="1:25" x14ac:dyDescent="0.2">
      <c r="A883" s="355"/>
      <c r="B883" s="233" t="s">
        <v>789</v>
      </c>
      <c r="C883" s="188" t="s">
        <v>790</v>
      </c>
      <c r="D883" s="45">
        <v>-2.2999999999999998</v>
      </c>
      <c r="E883" s="189">
        <v>1.9800000000000002E-2</v>
      </c>
      <c r="F883" s="190">
        <v>1.4019999999999999</v>
      </c>
      <c r="G883" s="203">
        <v>529.29999999999995</v>
      </c>
      <c r="H883" s="36" t="s">
        <v>786</v>
      </c>
      <c r="I883" s="71" t="s">
        <v>25</v>
      </c>
      <c r="J883" s="45">
        <v>18</v>
      </c>
      <c r="K883" s="70">
        <v>1987</v>
      </c>
      <c r="L883" s="85">
        <v>27.802</v>
      </c>
      <c r="M883" s="85">
        <v>4.0199999999999996</v>
      </c>
      <c r="N883" s="85">
        <v>2.2599999999999998</v>
      </c>
      <c r="O883" s="85">
        <v>-1.93</v>
      </c>
      <c r="P883" s="85"/>
      <c r="Q883" s="85">
        <v>23.45</v>
      </c>
      <c r="R883" s="85">
        <v>651.44000000000005</v>
      </c>
      <c r="S883" s="85">
        <v>23.45</v>
      </c>
      <c r="T883" s="85">
        <v>651.44000000000005</v>
      </c>
      <c r="U883" s="57">
        <v>3.5997175488149326E-2</v>
      </c>
      <c r="V883" s="16">
        <v>70.739999999999995</v>
      </c>
      <c r="W883" s="61">
        <v>2.5464401940316832</v>
      </c>
      <c r="X883" s="61">
        <v>2159.8305292889595</v>
      </c>
      <c r="Y883" s="104">
        <v>152.78641164190097</v>
      </c>
    </row>
    <row r="884" spans="1:25" x14ac:dyDescent="0.2">
      <c r="A884" s="355"/>
      <c r="B884" s="233" t="s">
        <v>791</v>
      </c>
      <c r="C884" s="188" t="s">
        <v>792</v>
      </c>
      <c r="D884" s="45">
        <v>-2.2999999999999998</v>
      </c>
      <c r="E884" s="189">
        <v>2.0734499999999999E-2</v>
      </c>
      <c r="F884" s="190">
        <f>E884*V884</f>
        <v>1.5716751</v>
      </c>
      <c r="G884" s="203">
        <v>629.29999999999995</v>
      </c>
      <c r="H884" s="36" t="s">
        <v>833</v>
      </c>
      <c r="I884" s="71" t="s">
        <v>25</v>
      </c>
      <c r="J884" s="45">
        <v>12</v>
      </c>
      <c r="K884" s="70">
        <v>1960</v>
      </c>
      <c r="L884" s="85">
        <v>19.2</v>
      </c>
      <c r="M884" s="85">
        <v>0</v>
      </c>
      <c r="N884" s="85">
        <v>0</v>
      </c>
      <c r="O884" s="85">
        <v>0</v>
      </c>
      <c r="P884" s="85">
        <v>0</v>
      </c>
      <c r="Q884" s="85">
        <v>19.2</v>
      </c>
      <c r="R884" s="85">
        <v>533.29</v>
      </c>
      <c r="S884" s="85">
        <v>19.2</v>
      </c>
      <c r="T884" s="85">
        <v>533.29</v>
      </c>
      <c r="U884" s="57">
        <f>S884/T884</f>
        <v>3.6002925237675565E-2</v>
      </c>
      <c r="V884" s="16">
        <v>75.8</v>
      </c>
      <c r="W884" s="61">
        <f>U884*V884</f>
        <v>2.7290217330158075</v>
      </c>
      <c r="X884" s="61">
        <f>U884*60*1000</f>
        <v>2160.1755142605339</v>
      </c>
      <c r="Y884" s="104">
        <f>X884*V884/1000</f>
        <v>163.74130398094846</v>
      </c>
    </row>
    <row r="885" spans="1:25" x14ac:dyDescent="0.2">
      <c r="A885" s="355"/>
      <c r="B885" s="233" t="s">
        <v>272</v>
      </c>
      <c r="C885" s="188" t="s">
        <v>273</v>
      </c>
      <c r="D885" s="45">
        <v>-1.9</v>
      </c>
      <c r="E885" s="189">
        <v>2.0060000000000001E-2</v>
      </c>
      <c r="F885" s="190">
        <v>0.87</v>
      </c>
      <c r="G885" s="203">
        <v>656.7</v>
      </c>
      <c r="H885" s="36" t="s">
        <v>312</v>
      </c>
      <c r="I885" s="71" t="s">
        <v>286</v>
      </c>
      <c r="J885" s="45">
        <v>5</v>
      </c>
      <c r="K885" s="70" t="s">
        <v>95</v>
      </c>
      <c r="L885" s="85">
        <f>SUM(M885:Q885)</f>
        <v>8.4</v>
      </c>
      <c r="M885" s="85">
        <v>0.35220000000000001</v>
      </c>
      <c r="N885" s="85">
        <v>1.0960000000000001</v>
      </c>
      <c r="O885" s="85">
        <v>4.7999999999999996E-3</v>
      </c>
      <c r="P885" s="85">
        <v>0</v>
      </c>
      <c r="Q885" s="85">
        <v>6.9470000000000001</v>
      </c>
      <c r="R885" s="85">
        <v>192.6</v>
      </c>
      <c r="S885" s="85">
        <f>Q885</f>
        <v>6.9470000000000001</v>
      </c>
      <c r="T885" s="85">
        <f>R885</f>
        <v>192.6</v>
      </c>
      <c r="U885" s="57">
        <f>S885/T885</f>
        <v>3.606957424714434E-2</v>
      </c>
      <c r="V885" s="16">
        <v>43.35</v>
      </c>
      <c r="W885" s="61">
        <v>1.57</v>
      </c>
      <c r="X885" s="61">
        <f>U885*60*1000</f>
        <v>2164.1744548286606</v>
      </c>
      <c r="Y885" s="104">
        <f>X885*V885/1000</f>
        <v>93.816962616822437</v>
      </c>
    </row>
    <row r="886" spans="1:25" x14ac:dyDescent="0.2">
      <c r="A886" s="355"/>
      <c r="B886" s="233" t="s">
        <v>834</v>
      </c>
      <c r="C886" s="188" t="s">
        <v>835</v>
      </c>
      <c r="D886" s="45">
        <v>-1.9</v>
      </c>
      <c r="E886" s="189">
        <v>2.2110000000000001E-2</v>
      </c>
      <c r="F886" s="190">
        <v>1.18</v>
      </c>
      <c r="G886" s="203">
        <v>616.9</v>
      </c>
      <c r="H886" s="36" t="s">
        <v>877</v>
      </c>
      <c r="I886" s="71" t="s">
        <v>286</v>
      </c>
      <c r="J886" s="45">
        <v>9</v>
      </c>
      <c r="K886" s="70">
        <v>1969</v>
      </c>
      <c r="L886" s="85">
        <f>SUM(M886+N886+O886+Q886)</f>
        <v>10.32</v>
      </c>
      <c r="M886" s="85">
        <v>0.66300000000000003</v>
      </c>
      <c r="N886" s="85">
        <v>0</v>
      </c>
      <c r="O886" s="85">
        <v>-5.0999999999999997E-2</v>
      </c>
      <c r="P886" s="85"/>
      <c r="Q886" s="85">
        <v>9.7080000000000002</v>
      </c>
      <c r="R886" s="85"/>
      <c r="S886" s="85">
        <v>9.7080000000000002</v>
      </c>
      <c r="T886" s="85">
        <v>268.74</v>
      </c>
      <c r="U886" s="57">
        <f>S886/T886</f>
        <v>3.6124134851529356E-2</v>
      </c>
      <c r="V886" s="16">
        <v>53.52</v>
      </c>
      <c r="W886" s="61">
        <f>U886*V886</f>
        <v>1.9333636972538513</v>
      </c>
      <c r="X886" s="61">
        <f>U886*60*1000</f>
        <v>2167.4480910917614</v>
      </c>
      <c r="Y886" s="104">
        <f>X886*V886/1000</f>
        <v>116.00182183523108</v>
      </c>
    </row>
    <row r="887" spans="1:25" x14ac:dyDescent="0.2">
      <c r="A887" s="355"/>
      <c r="B887" s="233" t="s">
        <v>272</v>
      </c>
      <c r="C887" s="188" t="s">
        <v>273</v>
      </c>
      <c r="D887" s="45">
        <v>-1.9</v>
      </c>
      <c r="E887" s="189">
        <v>2.0060000000000001E-2</v>
      </c>
      <c r="F887" s="190">
        <v>0.87</v>
      </c>
      <c r="G887" s="203">
        <v>656.7</v>
      </c>
      <c r="H887" s="36" t="s">
        <v>313</v>
      </c>
      <c r="I887" s="71" t="s">
        <v>286</v>
      </c>
      <c r="J887" s="45">
        <v>10</v>
      </c>
      <c r="K887" s="70" t="s">
        <v>95</v>
      </c>
      <c r="L887" s="85">
        <f>SUM(M887:Q887)</f>
        <v>12.1319</v>
      </c>
      <c r="M887" s="85">
        <v>0.61199999999999999</v>
      </c>
      <c r="N887" s="85">
        <v>0</v>
      </c>
      <c r="O887" s="85">
        <v>3.1899999999999998E-2</v>
      </c>
      <c r="P887" s="85">
        <v>0</v>
      </c>
      <c r="Q887" s="85">
        <v>11.488</v>
      </c>
      <c r="R887" s="85">
        <v>314.19</v>
      </c>
      <c r="S887" s="85">
        <f>Q887</f>
        <v>11.488</v>
      </c>
      <c r="T887" s="85">
        <f>R887</f>
        <v>314.19</v>
      </c>
      <c r="U887" s="57">
        <f>S887/T887</f>
        <v>3.6563862630892133E-2</v>
      </c>
      <c r="V887" s="16">
        <v>43.35</v>
      </c>
      <c r="W887" s="61">
        <v>1.59</v>
      </c>
      <c r="X887" s="61">
        <f>U887*60*1000</f>
        <v>2193.831757853528</v>
      </c>
      <c r="Y887" s="104">
        <f>X887*V887/1000</f>
        <v>95.102606702950439</v>
      </c>
    </row>
    <row r="888" spans="1:25" x14ac:dyDescent="0.2">
      <c r="A888" s="355"/>
      <c r="B888" s="233" t="s">
        <v>182</v>
      </c>
      <c r="C888" s="188" t="s">
        <v>183</v>
      </c>
      <c r="D888" s="45">
        <v>-1.6</v>
      </c>
      <c r="E888" s="189">
        <v>1.873E-2</v>
      </c>
      <c r="F888" s="190">
        <v>0.89216609000000002</v>
      </c>
      <c r="G888" s="203">
        <v>607.6</v>
      </c>
      <c r="H888" s="36" t="s">
        <v>216</v>
      </c>
      <c r="I888" s="71" t="s">
        <v>25</v>
      </c>
      <c r="J888" s="45">
        <v>9</v>
      </c>
      <c r="K888" s="70">
        <v>1953</v>
      </c>
      <c r="L888" s="85">
        <v>11.074</v>
      </c>
      <c r="M888" s="85">
        <v>1.071</v>
      </c>
      <c r="N888" s="85"/>
      <c r="O888" s="85">
        <v>-0.03</v>
      </c>
      <c r="P888" s="85"/>
      <c r="Q888" s="85">
        <v>10.003</v>
      </c>
      <c r="R888" s="85">
        <v>273.27999999999997</v>
      </c>
      <c r="S888" s="85">
        <v>6.36</v>
      </c>
      <c r="T888" s="85">
        <v>173.76</v>
      </c>
      <c r="U888" s="57">
        <v>3.6602209944751385E-2</v>
      </c>
      <c r="V888" s="16">
        <v>47.633000000000003</v>
      </c>
      <c r="W888" s="61">
        <v>1.7434730662983429</v>
      </c>
      <c r="X888" s="61">
        <v>2196.1325966850832</v>
      </c>
      <c r="Y888" s="104">
        <v>104.60838397790057</v>
      </c>
    </row>
    <row r="889" spans="1:25" x14ac:dyDescent="0.2">
      <c r="A889" s="355"/>
      <c r="B889" s="233" t="s">
        <v>38</v>
      </c>
      <c r="C889" s="188" t="s">
        <v>39</v>
      </c>
      <c r="D889" s="45">
        <v>-0.1</v>
      </c>
      <c r="E889" s="189">
        <v>1.77E-2</v>
      </c>
      <c r="F889" s="190">
        <f>E889*V889</f>
        <v>1.01244</v>
      </c>
      <c r="G889" s="203">
        <v>561.1</v>
      </c>
      <c r="H889" s="36" t="s">
        <v>44</v>
      </c>
      <c r="I889" s="71"/>
      <c r="J889" s="45">
        <v>19</v>
      </c>
      <c r="K889" s="70">
        <v>1959</v>
      </c>
      <c r="L889" s="85">
        <v>39.5</v>
      </c>
      <c r="M889" s="85">
        <v>2.5533999999999999</v>
      </c>
      <c r="N889" s="85">
        <v>0.18</v>
      </c>
      <c r="O889" s="85">
        <v>0</v>
      </c>
      <c r="P889" s="85">
        <v>0</v>
      </c>
      <c r="Q889" s="85">
        <v>36.766599999999997</v>
      </c>
      <c r="R889" s="85">
        <v>1003.96</v>
      </c>
      <c r="S889" s="85">
        <v>36.766599999999997</v>
      </c>
      <c r="T889" s="85">
        <v>1003.96</v>
      </c>
      <c r="U889" s="57">
        <f>S889/T889</f>
        <v>3.6621578548946168E-2</v>
      </c>
      <c r="V889" s="16">
        <v>57.2</v>
      </c>
      <c r="W889" s="61">
        <f>U889*V889</f>
        <v>2.0947542929997209</v>
      </c>
      <c r="X889" s="61">
        <f>U889*60*1000</f>
        <v>2197.2947129367699</v>
      </c>
      <c r="Y889" s="104">
        <f>X889*V889/1000</f>
        <v>125.68525757998324</v>
      </c>
    </row>
    <row r="890" spans="1:25" x14ac:dyDescent="0.2">
      <c r="A890" s="355"/>
      <c r="B890" s="233" t="s">
        <v>498</v>
      </c>
      <c r="C890" s="188" t="s">
        <v>499</v>
      </c>
      <c r="D890" s="45">
        <v>-2.5</v>
      </c>
      <c r="E890" s="189">
        <v>1.447E-2</v>
      </c>
      <c r="F890" s="190">
        <v>0.96</v>
      </c>
      <c r="G890" s="203">
        <v>635.5</v>
      </c>
      <c r="H890" s="36" t="s">
        <v>511</v>
      </c>
      <c r="I890" s="71" t="s">
        <v>25</v>
      </c>
      <c r="J890" s="45">
        <v>8</v>
      </c>
      <c r="K890" s="70">
        <v>1992</v>
      </c>
      <c r="L890" s="85">
        <v>15.044</v>
      </c>
      <c r="M890" s="85">
        <v>0.52600000000000002</v>
      </c>
      <c r="N890" s="85">
        <v>7.3999999999999996E-2</v>
      </c>
      <c r="O890" s="85">
        <v>0.13700000000000001</v>
      </c>
      <c r="P890" s="85"/>
      <c r="Q890" s="85">
        <v>14.307</v>
      </c>
      <c r="R890" s="85">
        <v>390.46</v>
      </c>
      <c r="S890" s="85">
        <v>14.307</v>
      </c>
      <c r="T890" s="85">
        <v>390.46</v>
      </c>
      <c r="U890" s="57">
        <v>3.6641397326230604E-2</v>
      </c>
      <c r="V890" s="16">
        <v>66.599999999999994</v>
      </c>
      <c r="W890" s="61">
        <v>2.4403170619269581</v>
      </c>
      <c r="X890" s="61">
        <v>2198.4838395738361</v>
      </c>
      <c r="Y890" s="104">
        <v>146.41902371561747</v>
      </c>
    </row>
    <row r="891" spans="1:25" x14ac:dyDescent="0.2">
      <c r="A891" s="355"/>
      <c r="B891" s="233" t="s">
        <v>565</v>
      </c>
      <c r="C891" s="188" t="s">
        <v>566</v>
      </c>
      <c r="D891" s="188">
        <v>-1.4</v>
      </c>
      <c r="E891" s="191">
        <v>1.8079999999999999E-2</v>
      </c>
      <c r="F891" s="199">
        <v>1.3400896</v>
      </c>
      <c r="G891" s="202">
        <v>601.4</v>
      </c>
      <c r="H891" s="36" t="s">
        <v>606</v>
      </c>
      <c r="I891" s="71" t="s">
        <v>25</v>
      </c>
      <c r="J891" s="45">
        <v>5</v>
      </c>
      <c r="K891" s="70">
        <v>1938</v>
      </c>
      <c r="L891" s="85">
        <v>6.2130000000000001</v>
      </c>
      <c r="M891" s="85">
        <v>0</v>
      </c>
      <c r="N891" s="85">
        <v>0</v>
      </c>
      <c r="O891" s="85">
        <v>0</v>
      </c>
      <c r="P891" s="85">
        <v>0</v>
      </c>
      <c r="Q891" s="85">
        <v>6.2130000000000001</v>
      </c>
      <c r="R891" s="85">
        <v>168.56</v>
      </c>
      <c r="S891" s="85">
        <v>6.2130000000000001</v>
      </c>
      <c r="T891" s="85">
        <v>168.56</v>
      </c>
      <c r="U891" s="57">
        <v>3.6859278595158994E-2</v>
      </c>
      <c r="V891" s="16">
        <v>74.12</v>
      </c>
      <c r="W891" s="61">
        <v>2.7320097294731847</v>
      </c>
      <c r="X891" s="61">
        <v>2211.5567157095393</v>
      </c>
      <c r="Y891" s="104">
        <v>163.92058376839105</v>
      </c>
    </row>
    <row r="892" spans="1:25" x14ac:dyDescent="0.2">
      <c r="A892" s="355"/>
      <c r="B892" s="233" t="s">
        <v>834</v>
      </c>
      <c r="C892" s="188" t="s">
        <v>870</v>
      </c>
      <c r="D892" s="45">
        <v>-1.9</v>
      </c>
      <c r="E892" s="189">
        <v>2.2110000000000001E-2</v>
      </c>
      <c r="F892" s="190">
        <v>1.18</v>
      </c>
      <c r="G892" s="203">
        <v>616.9</v>
      </c>
      <c r="H892" s="36" t="s">
        <v>871</v>
      </c>
      <c r="I892" s="71" t="s">
        <v>286</v>
      </c>
      <c r="J892" s="45">
        <v>8</v>
      </c>
      <c r="K892" s="70"/>
      <c r="L892" s="85">
        <f>SUM(M892+N892+O892+Q892)</f>
        <v>14.108000000000001</v>
      </c>
      <c r="M892" s="85">
        <v>0</v>
      </c>
      <c r="N892" s="85">
        <v>0</v>
      </c>
      <c r="O892" s="85">
        <v>0</v>
      </c>
      <c r="P892" s="85"/>
      <c r="Q892" s="85">
        <v>14.108000000000001</v>
      </c>
      <c r="R892" s="85"/>
      <c r="S892" s="85">
        <v>14.108000000000001</v>
      </c>
      <c r="T892" s="85">
        <v>381.84</v>
      </c>
      <c r="U892" s="57">
        <f>S892/T892</f>
        <v>3.6947412528807878E-2</v>
      </c>
      <c r="V892" s="16">
        <v>53.52</v>
      </c>
      <c r="W892" s="61">
        <f>U892*V892</f>
        <v>1.9774255185417977</v>
      </c>
      <c r="X892" s="61">
        <f>U892*60*1000</f>
        <v>2216.8447517284731</v>
      </c>
      <c r="Y892" s="104">
        <f>X892*V892/1000</f>
        <v>118.64553111250788</v>
      </c>
    </row>
    <row r="893" spans="1:25" x14ac:dyDescent="0.2">
      <c r="A893" s="355"/>
      <c r="B893" s="233" t="s">
        <v>272</v>
      </c>
      <c r="C893" s="188" t="s">
        <v>273</v>
      </c>
      <c r="D893" s="45">
        <v>-1.9</v>
      </c>
      <c r="E893" s="189">
        <v>2.0060000000000001E-2</v>
      </c>
      <c r="F893" s="190">
        <v>0.87</v>
      </c>
      <c r="G893" s="203">
        <v>656.7</v>
      </c>
      <c r="H893" s="36" t="s">
        <v>314</v>
      </c>
      <c r="I893" s="71" t="s">
        <v>286</v>
      </c>
      <c r="J893" s="45">
        <v>12</v>
      </c>
      <c r="K893" s="70" t="s">
        <v>95</v>
      </c>
      <c r="L893" s="85">
        <f>SUM(M893:Q893)</f>
        <v>20.900000000000002</v>
      </c>
      <c r="M893" s="85">
        <v>1.2624</v>
      </c>
      <c r="N893" s="85">
        <v>0</v>
      </c>
      <c r="O893" s="85">
        <v>6.3600000000000004E-2</v>
      </c>
      <c r="P893" s="85">
        <v>0</v>
      </c>
      <c r="Q893" s="85">
        <v>19.574000000000002</v>
      </c>
      <c r="R893" s="85">
        <v>529.6</v>
      </c>
      <c r="S893" s="85">
        <f>Q893</f>
        <v>19.574000000000002</v>
      </c>
      <c r="T893" s="85">
        <f>R893</f>
        <v>529.6</v>
      </c>
      <c r="U893" s="57">
        <f>S893/T893</f>
        <v>3.6959969788519641E-2</v>
      </c>
      <c r="V893" s="16">
        <v>43.35</v>
      </c>
      <c r="W893" s="61">
        <v>1.61</v>
      </c>
      <c r="X893" s="61">
        <f>U893*60*1000</f>
        <v>2217.5981873111782</v>
      </c>
      <c r="Y893" s="104">
        <f>X893*V893/1000</f>
        <v>96.132881419939579</v>
      </c>
    </row>
    <row r="894" spans="1:25" x14ac:dyDescent="0.2">
      <c r="A894" s="355"/>
      <c r="B894" s="233" t="s">
        <v>182</v>
      </c>
      <c r="C894" s="188" t="s">
        <v>183</v>
      </c>
      <c r="D894" s="188">
        <v>-1.6</v>
      </c>
      <c r="E894" s="189">
        <v>1.873E-2</v>
      </c>
      <c r="F894" s="190">
        <v>0.89216609000000002</v>
      </c>
      <c r="G894" s="203">
        <v>607.6</v>
      </c>
      <c r="H894" s="36" t="s">
        <v>217</v>
      </c>
      <c r="I894" s="71" t="s">
        <v>25</v>
      </c>
      <c r="J894" s="45">
        <v>5</v>
      </c>
      <c r="K894" s="70">
        <v>1959</v>
      </c>
      <c r="L894" s="85">
        <v>12.792</v>
      </c>
      <c r="M894" s="85">
        <v>0.28499999999999998</v>
      </c>
      <c r="N894" s="85">
        <v>0.99099999999999999</v>
      </c>
      <c r="O894" s="85">
        <v>-2.35E-2</v>
      </c>
      <c r="P894" s="85"/>
      <c r="Q894" s="85">
        <v>11.516</v>
      </c>
      <c r="R894" s="85">
        <v>311.52</v>
      </c>
      <c r="S894" s="85">
        <v>8.0302900000000008</v>
      </c>
      <c r="T894" s="85">
        <v>217.22</v>
      </c>
      <c r="U894" s="57">
        <v>3.6968465150538629E-2</v>
      </c>
      <c r="V894" s="16">
        <v>47.633000000000003</v>
      </c>
      <c r="W894" s="61">
        <v>1.7609189005156065</v>
      </c>
      <c r="X894" s="61">
        <v>2218.1079090323178</v>
      </c>
      <c r="Y894" s="104">
        <v>105.65513403093641</v>
      </c>
    </row>
    <row r="895" spans="1:25" x14ac:dyDescent="0.2">
      <c r="A895" s="355"/>
      <c r="B895" s="233" t="s">
        <v>358</v>
      </c>
      <c r="C895" s="188" t="s">
        <v>359</v>
      </c>
      <c r="D895" s="45">
        <v>-1.6</v>
      </c>
      <c r="E895" s="189">
        <v>1.6802600000000001E-2</v>
      </c>
      <c r="F895" s="190">
        <v>0.91024724980000005</v>
      </c>
      <c r="G895" s="203">
        <v>607.6</v>
      </c>
      <c r="H895" s="36" t="s">
        <v>379</v>
      </c>
      <c r="I895" s="71" t="s">
        <v>286</v>
      </c>
      <c r="J895" s="45">
        <v>7</v>
      </c>
      <c r="K895" s="70" t="s">
        <v>362</v>
      </c>
      <c r="L895" s="85">
        <v>12.749999000000001</v>
      </c>
      <c r="M895" s="85">
        <v>0</v>
      </c>
      <c r="N895" s="85">
        <v>0</v>
      </c>
      <c r="O895" s="85">
        <v>0</v>
      </c>
      <c r="P895" s="85">
        <v>0</v>
      </c>
      <c r="Q895" s="85">
        <v>12.749999000000001</v>
      </c>
      <c r="R895" s="85">
        <v>343.6</v>
      </c>
      <c r="S895" s="85">
        <v>12.749999000000001</v>
      </c>
      <c r="T895" s="85">
        <v>343.6</v>
      </c>
      <c r="U895" s="57">
        <v>3.7107098370197905E-2</v>
      </c>
      <c r="V895" s="16">
        <v>54.173000000000002</v>
      </c>
      <c r="W895" s="61">
        <v>2.0102028400087311</v>
      </c>
      <c r="X895" s="61">
        <v>2226.4259022118745</v>
      </c>
      <c r="Y895" s="104">
        <v>120.61217040052388</v>
      </c>
    </row>
    <row r="896" spans="1:25" x14ac:dyDescent="0.2">
      <c r="A896" s="355"/>
      <c r="B896" s="233" t="s">
        <v>834</v>
      </c>
      <c r="C896" s="188" t="s">
        <v>835</v>
      </c>
      <c r="D896" s="45">
        <v>-1.9</v>
      </c>
      <c r="E896" s="189">
        <v>2.2110000000000001E-2</v>
      </c>
      <c r="F896" s="190">
        <v>1.18</v>
      </c>
      <c r="G896" s="203">
        <v>616.9</v>
      </c>
      <c r="H896" s="36" t="s">
        <v>876</v>
      </c>
      <c r="I896" s="71" t="s">
        <v>286</v>
      </c>
      <c r="J896" s="45">
        <v>3</v>
      </c>
      <c r="K896" s="70"/>
      <c r="L896" s="85">
        <f>SUM(M896+N896+O896+Q896)</f>
        <v>6.79</v>
      </c>
      <c r="M896" s="85">
        <v>0</v>
      </c>
      <c r="N896" s="85">
        <v>0</v>
      </c>
      <c r="O896" s="85">
        <v>0</v>
      </c>
      <c r="P896" s="85"/>
      <c r="Q896" s="85">
        <v>6.79</v>
      </c>
      <c r="R896" s="85"/>
      <c r="S896" s="85">
        <v>6.79</v>
      </c>
      <c r="T896" s="85">
        <v>182.98</v>
      </c>
      <c r="U896" s="57">
        <f>S896/T896</f>
        <v>3.7107880642693193E-2</v>
      </c>
      <c r="V896" s="16">
        <v>53.52</v>
      </c>
      <c r="W896" s="61">
        <f>U896*V896</f>
        <v>1.9860137719969397</v>
      </c>
      <c r="X896" s="61">
        <f>U896*60*1000</f>
        <v>2226.4728385615913</v>
      </c>
      <c r="Y896" s="104">
        <f>X896*V896/1000</f>
        <v>119.16082631981638</v>
      </c>
    </row>
    <row r="897" spans="1:25" x14ac:dyDescent="0.2">
      <c r="A897" s="355"/>
      <c r="B897" s="233" t="s">
        <v>38</v>
      </c>
      <c r="C897" s="188" t="s">
        <v>39</v>
      </c>
      <c r="D897" s="45">
        <v>-0.1</v>
      </c>
      <c r="E897" s="189">
        <v>1.77E-2</v>
      </c>
      <c r="F897" s="190">
        <f>E897*V897</f>
        <v>1.01244</v>
      </c>
      <c r="G897" s="203">
        <v>561.1</v>
      </c>
      <c r="H897" s="36" t="s">
        <v>43</v>
      </c>
      <c r="I897" s="71"/>
      <c r="J897" s="45">
        <v>8</v>
      </c>
      <c r="K897" s="70">
        <v>1930</v>
      </c>
      <c r="L897" s="85">
        <v>11.6036</v>
      </c>
      <c r="M897" s="85">
        <v>0.62339999999999995</v>
      </c>
      <c r="N897" s="85">
        <v>-0.113</v>
      </c>
      <c r="O897" s="85">
        <v>2.53E-2</v>
      </c>
      <c r="P897" s="85">
        <v>0</v>
      </c>
      <c r="Q897" s="85">
        <v>11.0679</v>
      </c>
      <c r="R897" s="85">
        <v>295.12</v>
      </c>
      <c r="S897" s="85">
        <v>11.0679</v>
      </c>
      <c r="T897" s="85">
        <v>295.12</v>
      </c>
      <c r="U897" s="57">
        <f>S897/T897</f>
        <v>3.7503049606939551E-2</v>
      </c>
      <c r="V897" s="16">
        <v>57.2</v>
      </c>
      <c r="W897" s="61">
        <f>U897*V897</f>
        <v>2.1451744375169426</v>
      </c>
      <c r="X897" s="61">
        <f>U897*60*1000</f>
        <v>2250.1829764163731</v>
      </c>
      <c r="Y897" s="104">
        <f>X897*V897/1000</f>
        <v>128.71046625101656</v>
      </c>
    </row>
    <row r="898" spans="1:25" x14ac:dyDescent="0.2">
      <c r="A898" s="355"/>
      <c r="B898" s="233" t="s">
        <v>182</v>
      </c>
      <c r="C898" s="188" t="s">
        <v>183</v>
      </c>
      <c r="D898" s="45">
        <v>-1.6</v>
      </c>
      <c r="E898" s="189">
        <v>1.873E-2</v>
      </c>
      <c r="F898" s="190">
        <v>0.89216609000000002</v>
      </c>
      <c r="G898" s="203">
        <v>607.6</v>
      </c>
      <c r="H898" s="36" t="s">
        <v>218</v>
      </c>
      <c r="I898" s="71" t="s">
        <v>25</v>
      </c>
      <c r="J898" s="45">
        <v>18</v>
      </c>
      <c r="K898" s="70">
        <v>1975</v>
      </c>
      <c r="L898" s="85">
        <v>22.184999999999999</v>
      </c>
      <c r="M898" s="85">
        <v>0.91800000000000004</v>
      </c>
      <c r="N898" s="85"/>
      <c r="O898" s="85">
        <v>-0.1057</v>
      </c>
      <c r="P898" s="85"/>
      <c r="Q898" s="85">
        <v>21.266999999999999</v>
      </c>
      <c r="R898" s="85">
        <v>561.87</v>
      </c>
      <c r="S898" s="85">
        <v>21.266999999999999</v>
      </c>
      <c r="T898" s="85">
        <v>561.87</v>
      </c>
      <c r="U898" s="57">
        <v>3.7850392439532275E-2</v>
      </c>
      <c r="V898" s="16">
        <v>47.633000000000003</v>
      </c>
      <c r="W898" s="61">
        <v>1.802927743072241</v>
      </c>
      <c r="X898" s="61">
        <v>2271.0235463719364</v>
      </c>
      <c r="Y898" s="104">
        <v>108.17566458433444</v>
      </c>
    </row>
    <row r="899" spans="1:25" x14ac:dyDescent="0.2">
      <c r="A899" s="355"/>
      <c r="B899" s="233" t="s">
        <v>388</v>
      </c>
      <c r="C899" s="188" t="s">
        <v>389</v>
      </c>
      <c r="D899" s="45">
        <v>-1.9</v>
      </c>
      <c r="E899" s="189">
        <v>2.09055E-2</v>
      </c>
      <c r="F899" s="190">
        <v>1.4014001924999999</v>
      </c>
      <c r="G899" s="203">
        <v>616.9</v>
      </c>
      <c r="H899" s="36" t="s">
        <v>421</v>
      </c>
      <c r="I899" s="71" t="s">
        <v>25</v>
      </c>
      <c r="J899" s="45">
        <v>8</v>
      </c>
      <c r="K899" s="70">
        <v>1987</v>
      </c>
      <c r="L899" s="85">
        <v>11.997</v>
      </c>
      <c r="M899" s="85">
        <v>0.16778699999999999</v>
      </c>
      <c r="N899" s="85">
        <v>2.1634E-2</v>
      </c>
      <c r="O899" s="85">
        <v>-1.4787E-2</v>
      </c>
      <c r="P899" s="85">
        <v>1.1792370000000001</v>
      </c>
      <c r="Q899" s="85">
        <v>11.792367</v>
      </c>
      <c r="R899" s="85">
        <v>310.43</v>
      </c>
      <c r="S899" s="85">
        <v>11.792367</v>
      </c>
      <c r="T899" s="85">
        <v>310.43</v>
      </c>
      <c r="U899" s="57">
        <v>3.7987201623554429E-2</v>
      </c>
      <c r="V899" s="16">
        <v>67.034999999999997</v>
      </c>
      <c r="W899" s="61">
        <v>2.5464720608349709</v>
      </c>
      <c r="X899" s="61">
        <v>2279.2320974132658</v>
      </c>
      <c r="Y899" s="104">
        <v>152.78832365009825</v>
      </c>
    </row>
    <row r="900" spans="1:25" x14ac:dyDescent="0.2">
      <c r="A900" s="355"/>
      <c r="B900" s="233" t="s">
        <v>358</v>
      </c>
      <c r="C900" s="188" t="s">
        <v>385</v>
      </c>
      <c r="D900" s="45">
        <v>-1.6</v>
      </c>
      <c r="E900" s="189">
        <v>1.6802600000000001E-2</v>
      </c>
      <c r="F900" s="190">
        <v>0.91024724980000005</v>
      </c>
      <c r="G900" s="203">
        <v>607.6</v>
      </c>
      <c r="H900" s="36" t="s">
        <v>378</v>
      </c>
      <c r="I900" s="71" t="s">
        <v>286</v>
      </c>
      <c r="J900" s="45">
        <v>4</v>
      </c>
      <c r="K900" s="70" t="s">
        <v>362</v>
      </c>
      <c r="L900" s="85">
        <v>6.5400010000000002</v>
      </c>
      <c r="M900" s="85">
        <v>0</v>
      </c>
      <c r="N900" s="85">
        <v>0</v>
      </c>
      <c r="O900" s="85">
        <v>0</v>
      </c>
      <c r="P900" s="85">
        <v>0</v>
      </c>
      <c r="Q900" s="85">
        <v>6.5400010000000002</v>
      </c>
      <c r="R900" s="85">
        <v>172.05</v>
      </c>
      <c r="S900" s="85">
        <v>6.5400010000000002</v>
      </c>
      <c r="T900" s="85">
        <v>172.05</v>
      </c>
      <c r="U900" s="57">
        <v>3.8012211566405114E-2</v>
      </c>
      <c r="V900" s="16">
        <v>54.173000000000002</v>
      </c>
      <c r="W900" s="61">
        <v>2.0592355371868645</v>
      </c>
      <c r="X900" s="61">
        <v>2280.7326939843069</v>
      </c>
      <c r="Y900" s="104">
        <v>123.55413223121185</v>
      </c>
    </row>
    <row r="901" spans="1:25" x14ac:dyDescent="0.2">
      <c r="A901" s="355"/>
      <c r="B901" s="233" t="s">
        <v>224</v>
      </c>
      <c r="C901" s="188" t="s">
        <v>228</v>
      </c>
      <c r="D901" s="85">
        <v>-1.5</v>
      </c>
      <c r="E901" s="189">
        <v>1.6490000000000001E-2</v>
      </c>
      <c r="F901" s="190">
        <f>E901*V901</f>
        <v>0.94487699999999997</v>
      </c>
      <c r="G901" s="203">
        <v>604.5</v>
      </c>
      <c r="H901" s="192" t="s">
        <v>270</v>
      </c>
      <c r="I901" s="193"/>
      <c r="J901" s="200">
        <v>4</v>
      </c>
      <c r="K901" s="194" t="s">
        <v>95</v>
      </c>
      <c r="L901" s="195">
        <v>10.050000000000001</v>
      </c>
      <c r="M901" s="195">
        <v>0.31</v>
      </c>
      <c r="N901" s="195">
        <v>1.31</v>
      </c>
      <c r="O901" s="195">
        <v>0</v>
      </c>
      <c r="P901" s="195">
        <v>1.5155999999999998</v>
      </c>
      <c r="Q901" s="195">
        <v>6.91</v>
      </c>
      <c r="R901" s="196">
        <v>220.87</v>
      </c>
      <c r="S901" s="195">
        <v>8.43</v>
      </c>
      <c r="T901" s="196">
        <v>220.87</v>
      </c>
      <c r="U901" s="197">
        <f>S901/T901</f>
        <v>3.81672477022683E-2</v>
      </c>
      <c r="V901" s="190">
        <v>57.3</v>
      </c>
      <c r="W901" s="61">
        <f>U901*V901</f>
        <v>2.1869832933399733</v>
      </c>
      <c r="X901" s="198">
        <f>U901*60*1000</f>
        <v>2290.0348621360981</v>
      </c>
      <c r="Y901" s="242">
        <f>X901*V901/1000</f>
        <v>131.21899760039841</v>
      </c>
    </row>
    <row r="902" spans="1:25" x14ac:dyDescent="0.2">
      <c r="A902" s="355"/>
      <c r="B902" s="233" t="s">
        <v>180</v>
      </c>
      <c r="C902" s="188" t="s">
        <v>181</v>
      </c>
      <c r="D902" s="45">
        <v>-1.6</v>
      </c>
      <c r="E902" s="189">
        <v>1.9E-2</v>
      </c>
      <c r="F902" s="190">
        <v>1.1741999999999999</v>
      </c>
      <c r="G902" s="203">
        <v>607.6</v>
      </c>
      <c r="H902" s="36" t="s">
        <v>177</v>
      </c>
      <c r="I902" s="71"/>
      <c r="J902" s="45">
        <v>24</v>
      </c>
      <c r="K902" s="70">
        <v>1962</v>
      </c>
      <c r="L902" s="85">
        <v>15.395</v>
      </c>
      <c r="M902" s="85">
        <v>0</v>
      </c>
      <c r="N902" s="85">
        <v>0</v>
      </c>
      <c r="O902" s="85">
        <v>0</v>
      </c>
      <c r="P902" s="85">
        <v>0</v>
      </c>
      <c r="Q902" s="85">
        <v>15.395</v>
      </c>
      <c r="R902" s="85">
        <v>402.03</v>
      </c>
      <c r="S902" s="85">
        <v>15.395</v>
      </c>
      <c r="T902" s="85">
        <v>402.03</v>
      </c>
      <c r="U902" s="57">
        <v>3.8293162201825735E-2</v>
      </c>
      <c r="V902" s="16">
        <v>61.8</v>
      </c>
      <c r="W902" s="61">
        <v>2.3665174240728302</v>
      </c>
      <c r="X902" s="61">
        <v>2297.589732109544</v>
      </c>
      <c r="Y902" s="104">
        <v>141.9910454443698</v>
      </c>
    </row>
    <row r="903" spans="1:25" x14ac:dyDescent="0.2">
      <c r="A903" s="355"/>
      <c r="B903" s="233" t="s">
        <v>38</v>
      </c>
      <c r="C903" s="188" t="s">
        <v>39</v>
      </c>
      <c r="D903" s="45">
        <v>-0.1</v>
      </c>
      <c r="E903" s="189">
        <v>1.77E-2</v>
      </c>
      <c r="F903" s="190">
        <f>E903*V903</f>
        <v>1.01244</v>
      </c>
      <c r="G903" s="203">
        <v>561.1</v>
      </c>
      <c r="H903" s="36" t="s">
        <v>42</v>
      </c>
      <c r="I903" s="71"/>
      <c r="J903" s="45">
        <v>6</v>
      </c>
      <c r="K903" s="70">
        <v>1969</v>
      </c>
      <c r="L903" s="85">
        <v>9.8786000000000005</v>
      </c>
      <c r="M903" s="85">
        <v>0.58940000000000003</v>
      </c>
      <c r="N903" s="85">
        <v>0.6</v>
      </c>
      <c r="O903" s="85">
        <v>0.17280000000000001</v>
      </c>
      <c r="P903" s="85">
        <v>0</v>
      </c>
      <c r="Q903" s="85">
        <v>8.5164000000000009</v>
      </c>
      <c r="R903" s="85">
        <v>220.27</v>
      </c>
      <c r="S903" s="85">
        <v>8.5164000000000009</v>
      </c>
      <c r="T903" s="85">
        <v>220.27</v>
      </c>
      <c r="U903" s="57">
        <f>S903/T903</f>
        <v>3.8663458482771147E-2</v>
      </c>
      <c r="V903" s="16">
        <v>57.2</v>
      </c>
      <c r="W903" s="61">
        <f>U903*V903</f>
        <v>2.2115498252145098</v>
      </c>
      <c r="X903" s="61">
        <f>U903*60*1000</f>
        <v>2319.8075089662684</v>
      </c>
      <c r="Y903" s="104">
        <f>X903*V903/1000</f>
        <v>132.69298951287055</v>
      </c>
    </row>
    <row r="904" spans="1:25" x14ac:dyDescent="0.2">
      <c r="A904" s="355"/>
      <c r="B904" s="233" t="s">
        <v>386</v>
      </c>
      <c r="C904" s="188" t="s">
        <v>387</v>
      </c>
      <c r="D904" s="188">
        <v>-2.2999999999999998</v>
      </c>
      <c r="E904" s="191">
        <v>1.983E-2</v>
      </c>
      <c r="F904" s="199">
        <v>1</v>
      </c>
      <c r="G904" s="225">
        <v>550.79999999999995</v>
      </c>
      <c r="H904" s="213" t="s">
        <v>134</v>
      </c>
      <c r="I904" s="214"/>
      <c r="J904" s="215">
        <v>6</v>
      </c>
      <c r="K904" s="212">
        <v>1959</v>
      </c>
      <c r="L904" s="216">
        <v>13.807</v>
      </c>
      <c r="M904" s="216">
        <v>1.0368649999999999</v>
      </c>
      <c r="N904" s="216">
        <v>0.70345199999999997</v>
      </c>
      <c r="O904" s="216">
        <v>3.4133999999999998E-2</v>
      </c>
      <c r="P904" s="216">
        <v>0</v>
      </c>
      <c r="Q904" s="216">
        <v>12.032546999999999</v>
      </c>
      <c r="R904" s="216">
        <v>310.93</v>
      </c>
      <c r="S904" s="216">
        <v>12.032546999999999</v>
      </c>
      <c r="T904" s="216">
        <v>310.93</v>
      </c>
      <c r="U904" s="217">
        <v>3.8698572025857907E-2</v>
      </c>
      <c r="V904" s="218">
        <v>50.5</v>
      </c>
      <c r="W904" s="218">
        <v>1.9542778873058242</v>
      </c>
      <c r="X904" s="218">
        <v>2321.9143215514746</v>
      </c>
      <c r="Y904" s="243">
        <v>117.25667323834946</v>
      </c>
    </row>
    <row r="905" spans="1:25" x14ac:dyDescent="0.2">
      <c r="A905" s="355"/>
      <c r="B905" s="233" t="s">
        <v>834</v>
      </c>
      <c r="C905" s="188" t="s">
        <v>835</v>
      </c>
      <c r="D905" s="45">
        <v>-1.9</v>
      </c>
      <c r="E905" s="189">
        <v>2.2110000000000001E-2</v>
      </c>
      <c r="F905" s="190">
        <v>1.18</v>
      </c>
      <c r="G905" s="203">
        <v>616.9</v>
      </c>
      <c r="H905" s="36" t="s">
        <v>872</v>
      </c>
      <c r="I905" s="71" t="s">
        <v>286</v>
      </c>
      <c r="J905" s="45">
        <v>8</v>
      </c>
      <c r="K905" s="70">
        <v>1960</v>
      </c>
      <c r="L905" s="85">
        <f>SUM(M905+N905+O905+Q905)</f>
        <v>16.355</v>
      </c>
      <c r="M905" s="85">
        <v>0.81599999999999995</v>
      </c>
      <c r="N905" s="85">
        <v>1.28</v>
      </c>
      <c r="O905" s="85">
        <v>0.255</v>
      </c>
      <c r="P905" s="85"/>
      <c r="Q905" s="85">
        <v>14.004</v>
      </c>
      <c r="R905" s="85"/>
      <c r="S905" s="85">
        <v>14.000999999999999</v>
      </c>
      <c r="T905" s="85">
        <v>358.27</v>
      </c>
      <c r="U905" s="57">
        <f>S905/T905</f>
        <v>3.907946520780417E-2</v>
      </c>
      <c r="V905" s="16">
        <v>53.52</v>
      </c>
      <c r="W905" s="61">
        <f>U905*V905</f>
        <v>2.0915329779216791</v>
      </c>
      <c r="X905" s="61">
        <f>U905*60*1000</f>
        <v>2344.7679124682504</v>
      </c>
      <c r="Y905" s="104">
        <f>X905*V905/1000</f>
        <v>125.49197867530077</v>
      </c>
    </row>
    <row r="906" spans="1:25" x14ac:dyDescent="0.2">
      <c r="A906" s="355"/>
      <c r="B906" s="233" t="s">
        <v>182</v>
      </c>
      <c r="C906" s="188" t="s">
        <v>183</v>
      </c>
      <c r="D906" s="188">
        <v>-1.6</v>
      </c>
      <c r="E906" s="189">
        <v>1.873E-2</v>
      </c>
      <c r="F906" s="190">
        <v>0.89216609000000002</v>
      </c>
      <c r="G906" s="203">
        <v>607.6</v>
      </c>
      <c r="H906" s="36" t="s">
        <v>219</v>
      </c>
      <c r="I906" s="71" t="s">
        <v>25</v>
      </c>
      <c r="J906" s="45">
        <v>6</v>
      </c>
      <c r="K906" s="70">
        <v>1955</v>
      </c>
      <c r="L906" s="85">
        <v>10.142999999999999</v>
      </c>
      <c r="M906" s="85">
        <v>0.35699999999999998</v>
      </c>
      <c r="N906" s="85"/>
      <c r="O906" s="85">
        <v>9.9000000000000005E-2</v>
      </c>
      <c r="P906" s="85"/>
      <c r="Q906" s="85">
        <v>9.7859999999999996</v>
      </c>
      <c r="R906" s="85">
        <v>249.66</v>
      </c>
      <c r="S906" s="85">
        <v>8.093</v>
      </c>
      <c r="T906" s="85">
        <v>206.48</v>
      </c>
      <c r="U906" s="57">
        <v>3.9195079426578849E-2</v>
      </c>
      <c r="V906" s="16">
        <v>47.633000000000003</v>
      </c>
      <c r="W906" s="61">
        <v>1.8669792183262304</v>
      </c>
      <c r="X906" s="61">
        <v>2351.7047655947308</v>
      </c>
      <c r="Y906" s="104">
        <v>112.01875309957381</v>
      </c>
    </row>
    <row r="907" spans="1:25" x14ac:dyDescent="0.2">
      <c r="A907" s="355"/>
      <c r="B907" s="233" t="s">
        <v>386</v>
      </c>
      <c r="C907" s="188" t="s">
        <v>387</v>
      </c>
      <c r="D907" s="188">
        <v>-2.2999999999999998</v>
      </c>
      <c r="E907" s="191">
        <v>1.983E-2</v>
      </c>
      <c r="F907" s="199">
        <v>1</v>
      </c>
      <c r="G907" s="225">
        <v>550.79999999999995</v>
      </c>
      <c r="H907" s="213" t="s">
        <v>135</v>
      </c>
      <c r="I907" s="214"/>
      <c r="J907" s="215">
        <v>4</v>
      </c>
      <c r="K907" s="212">
        <v>1955</v>
      </c>
      <c r="L907" s="216">
        <v>8.4160000000000004</v>
      </c>
      <c r="M907" s="216">
        <v>0</v>
      </c>
      <c r="N907" s="216">
        <v>0</v>
      </c>
      <c r="O907" s="216">
        <v>0</v>
      </c>
      <c r="P907" s="216">
        <v>0</v>
      </c>
      <c r="Q907" s="216">
        <v>8.4160000000000004</v>
      </c>
      <c r="R907" s="216">
        <v>214.32</v>
      </c>
      <c r="S907" s="216">
        <v>8.4160000000000004</v>
      </c>
      <c r="T907" s="216">
        <v>214.32</v>
      </c>
      <c r="U907" s="217">
        <v>3.9268383725270625E-2</v>
      </c>
      <c r="V907" s="218">
        <v>50.5</v>
      </c>
      <c r="W907" s="218">
        <v>1.9830533781261666</v>
      </c>
      <c r="X907" s="218">
        <v>2356.1030235162375</v>
      </c>
      <c r="Y907" s="243">
        <v>118.98320268757</v>
      </c>
    </row>
    <row r="908" spans="1:25" x14ac:dyDescent="0.2">
      <c r="A908" s="355"/>
      <c r="B908" s="233" t="s">
        <v>272</v>
      </c>
      <c r="C908" s="188" t="s">
        <v>273</v>
      </c>
      <c r="D908" s="45">
        <v>-1.9</v>
      </c>
      <c r="E908" s="189">
        <v>2.0060000000000001E-2</v>
      </c>
      <c r="F908" s="190">
        <v>0.87</v>
      </c>
      <c r="G908" s="203">
        <v>656.7</v>
      </c>
      <c r="H908" s="36" t="s">
        <v>315</v>
      </c>
      <c r="I908" s="71" t="s">
        <v>286</v>
      </c>
      <c r="J908" s="45">
        <v>4</v>
      </c>
      <c r="K908" s="70" t="s">
        <v>95</v>
      </c>
      <c r="L908" s="85">
        <f>SUM(M908:Q908)</f>
        <v>8</v>
      </c>
      <c r="M908" s="85">
        <v>0.16250000000000001</v>
      </c>
      <c r="N908" s="85">
        <v>1.4245000000000001</v>
      </c>
      <c r="O908" s="85">
        <v>-9.4999999999999998E-3</v>
      </c>
      <c r="P908" s="85">
        <v>0</v>
      </c>
      <c r="Q908" s="85">
        <v>6.4225000000000003</v>
      </c>
      <c r="R908" s="85">
        <v>162.94</v>
      </c>
      <c r="S908" s="85">
        <f>Q908</f>
        <v>6.4225000000000003</v>
      </c>
      <c r="T908" s="85">
        <f>R908</f>
        <v>162.94</v>
      </c>
      <c r="U908" s="57">
        <f>S908/T908</f>
        <v>3.9416349576531243E-2</v>
      </c>
      <c r="V908" s="16">
        <v>43.35</v>
      </c>
      <c r="W908" s="61">
        <f>U908*V908</f>
        <v>1.7086987541426295</v>
      </c>
      <c r="X908" s="61">
        <f>U908*60*1000</f>
        <v>2364.9809745918742</v>
      </c>
      <c r="Y908" s="104">
        <f>X908*V908/1000</f>
        <v>102.52192524855775</v>
      </c>
    </row>
    <row r="909" spans="1:25" x14ac:dyDescent="0.2">
      <c r="A909" s="355"/>
      <c r="B909" s="233" t="s">
        <v>182</v>
      </c>
      <c r="C909" s="188" t="s">
        <v>183</v>
      </c>
      <c r="D909" s="45">
        <v>-1.6</v>
      </c>
      <c r="E909" s="189">
        <v>1.873E-2</v>
      </c>
      <c r="F909" s="190">
        <v>0.89216609000000002</v>
      </c>
      <c r="G909" s="203">
        <v>607.6</v>
      </c>
      <c r="H909" s="36" t="s">
        <v>220</v>
      </c>
      <c r="I909" s="71" t="s">
        <v>25</v>
      </c>
      <c r="J909" s="45">
        <v>20</v>
      </c>
      <c r="K909" s="70">
        <v>1957</v>
      </c>
      <c r="L909" s="85">
        <v>27.709</v>
      </c>
      <c r="M909" s="85">
        <v>1.8360000000000001</v>
      </c>
      <c r="N909" s="85">
        <v>0</v>
      </c>
      <c r="O909" s="85">
        <v>0.05</v>
      </c>
      <c r="P909" s="85"/>
      <c r="Q909" s="85">
        <v>25.873000000000001</v>
      </c>
      <c r="R909" s="85">
        <v>654.08000000000004</v>
      </c>
      <c r="S909" s="85">
        <v>25.873000000000001</v>
      </c>
      <c r="T909" s="85">
        <v>654.08000000000004</v>
      </c>
      <c r="U909" s="57">
        <v>3.9556323385518594E-2</v>
      </c>
      <c r="V909" s="16">
        <v>47.633000000000003</v>
      </c>
      <c r="W909" s="61">
        <v>1.8841863518224073</v>
      </c>
      <c r="X909" s="61">
        <v>2373.3794031311154</v>
      </c>
      <c r="Y909" s="104">
        <v>113.05118110934443</v>
      </c>
    </row>
    <row r="910" spans="1:25" x14ac:dyDescent="0.2">
      <c r="A910" s="355"/>
      <c r="B910" s="233" t="s">
        <v>182</v>
      </c>
      <c r="C910" s="188" t="s">
        <v>183</v>
      </c>
      <c r="D910" s="188">
        <v>-1.6</v>
      </c>
      <c r="E910" s="189">
        <v>1.873E-2</v>
      </c>
      <c r="F910" s="190">
        <v>0.89216609000000002</v>
      </c>
      <c r="G910" s="203">
        <v>607.6</v>
      </c>
      <c r="H910" s="36" t="s">
        <v>221</v>
      </c>
      <c r="I910" s="71" t="s">
        <v>25</v>
      </c>
      <c r="J910" s="45">
        <v>66</v>
      </c>
      <c r="K910" s="70">
        <v>1963</v>
      </c>
      <c r="L910" s="85">
        <v>56.771000000000001</v>
      </c>
      <c r="M910" s="85">
        <v>4.3860000000000001</v>
      </c>
      <c r="N910" s="85"/>
      <c r="O910" s="85">
        <v>1.044</v>
      </c>
      <c r="P910" s="85"/>
      <c r="Q910" s="85">
        <v>52.384999999999998</v>
      </c>
      <c r="R910" s="85">
        <v>1312.02</v>
      </c>
      <c r="S910" s="85">
        <v>52.384999999999998</v>
      </c>
      <c r="T910" s="85">
        <v>1312.02</v>
      </c>
      <c r="U910" s="57">
        <v>3.9926982820383837E-2</v>
      </c>
      <c r="V910" s="16">
        <v>47.633000000000003</v>
      </c>
      <c r="W910" s="61">
        <v>1.9018419726833433</v>
      </c>
      <c r="X910" s="61">
        <v>2395.61896922303</v>
      </c>
      <c r="Y910" s="104">
        <v>114.11051836100059</v>
      </c>
    </row>
    <row r="911" spans="1:25" x14ac:dyDescent="0.2">
      <c r="A911" s="355"/>
      <c r="B911" s="233" t="s">
        <v>609</v>
      </c>
      <c r="C911" s="188" t="s">
        <v>610</v>
      </c>
      <c r="D911" s="45">
        <v>-1.6</v>
      </c>
      <c r="E911" s="189">
        <v>1.7600000000000001E-2</v>
      </c>
      <c r="F911" s="190">
        <v>1.3569599999999999</v>
      </c>
      <c r="G911" s="203">
        <v>607.6</v>
      </c>
      <c r="H911" s="36" t="s">
        <v>650</v>
      </c>
      <c r="I911" s="71" t="s">
        <v>25</v>
      </c>
      <c r="J911" s="45">
        <v>3</v>
      </c>
      <c r="K911" s="70" t="s">
        <v>95</v>
      </c>
      <c r="L911" s="85">
        <v>5.8380000000000001</v>
      </c>
      <c r="M911" s="85">
        <v>0</v>
      </c>
      <c r="N911" s="85">
        <v>0</v>
      </c>
      <c r="O911" s="85">
        <v>0</v>
      </c>
      <c r="P911" s="85">
        <v>0</v>
      </c>
      <c r="Q911" s="85">
        <v>5.8380000000000001</v>
      </c>
      <c r="R911" s="85">
        <v>145.55000000000001</v>
      </c>
      <c r="S911" s="85">
        <v>5.8380000000000001</v>
      </c>
      <c r="T911" s="85">
        <v>145.55000000000001</v>
      </c>
      <c r="U911" s="57">
        <v>4.0109927859841979E-2</v>
      </c>
      <c r="V911" s="16">
        <v>77.099999999999994</v>
      </c>
      <c r="W911" s="61">
        <v>3.0924754379938162</v>
      </c>
      <c r="X911" s="61">
        <v>2406.5956715905186</v>
      </c>
      <c r="Y911" s="104">
        <v>185.54852627962899</v>
      </c>
    </row>
    <row r="912" spans="1:25" x14ac:dyDescent="0.2">
      <c r="A912" s="355"/>
      <c r="B912" s="233" t="s">
        <v>180</v>
      </c>
      <c r="C912" s="188" t="s">
        <v>181</v>
      </c>
      <c r="D912" s="45">
        <v>-1.6</v>
      </c>
      <c r="E912" s="189">
        <v>1.9E-2</v>
      </c>
      <c r="F912" s="190">
        <v>1.1741999999999999</v>
      </c>
      <c r="G912" s="203">
        <v>607.6</v>
      </c>
      <c r="H912" s="36" t="s">
        <v>176</v>
      </c>
      <c r="I912" s="71"/>
      <c r="J912" s="45">
        <v>7</v>
      </c>
      <c r="K912" s="70">
        <v>1959</v>
      </c>
      <c r="L912" s="85">
        <v>13.04</v>
      </c>
      <c r="M912" s="85">
        <v>0</v>
      </c>
      <c r="N912" s="85">
        <v>0</v>
      </c>
      <c r="O912" s="85">
        <v>0</v>
      </c>
      <c r="P912" s="85">
        <v>0</v>
      </c>
      <c r="Q912" s="85">
        <v>13.040001</v>
      </c>
      <c r="R912" s="85">
        <v>321.98</v>
      </c>
      <c r="S912" s="85">
        <v>13.040001000000002</v>
      </c>
      <c r="T912" s="85">
        <v>321.98</v>
      </c>
      <c r="U912" s="57">
        <v>4.0499413007019071E-2</v>
      </c>
      <c r="V912" s="16">
        <v>61.8</v>
      </c>
      <c r="W912" s="61">
        <v>2.5028637238337783</v>
      </c>
      <c r="X912" s="61">
        <v>2429.964780421144</v>
      </c>
      <c r="Y912" s="104">
        <v>150.17182343002671</v>
      </c>
    </row>
    <row r="913" spans="1:25" x14ac:dyDescent="0.2">
      <c r="A913" s="355"/>
      <c r="B913" s="233" t="s">
        <v>358</v>
      </c>
      <c r="C913" s="188" t="s">
        <v>385</v>
      </c>
      <c r="D913" s="45">
        <v>-1.6</v>
      </c>
      <c r="E913" s="189">
        <v>1.6802600000000001E-2</v>
      </c>
      <c r="F913" s="190">
        <v>0.91024724980000005</v>
      </c>
      <c r="G913" s="203">
        <v>607.6</v>
      </c>
      <c r="H913" s="36" t="s">
        <v>377</v>
      </c>
      <c r="I913" s="71" t="s">
        <v>286</v>
      </c>
      <c r="J913" s="45">
        <v>5</v>
      </c>
      <c r="K913" s="70" t="s">
        <v>362</v>
      </c>
      <c r="L913" s="85">
        <v>9.2620000000000005</v>
      </c>
      <c r="M913" s="85">
        <v>0</v>
      </c>
      <c r="N913" s="85">
        <v>0</v>
      </c>
      <c r="O913" s="85">
        <v>0</v>
      </c>
      <c r="P913" s="85">
        <v>0</v>
      </c>
      <c r="Q913" s="85">
        <v>9.2620000000000005</v>
      </c>
      <c r="R913" s="85">
        <v>224.51</v>
      </c>
      <c r="S913" s="85">
        <v>9.2620000000000005</v>
      </c>
      <c r="T913" s="85">
        <v>224.51</v>
      </c>
      <c r="U913" s="57">
        <v>4.1254287114159731E-2</v>
      </c>
      <c r="V913" s="16">
        <v>54.173000000000002</v>
      </c>
      <c r="W913" s="61">
        <v>2.2348684958353751</v>
      </c>
      <c r="X913" s="61">
        <v>2475.2572268495842</v>
      </c>
      <c r="Y913" s="104">
        <v>134.09210975012252</v>
      </c>
    </row>
    <row r="914" spans="1:25" x14ac:dyDescent="0.2">
      <c r="A914" s="355"/>
      <c r="B914" s="233" t="s">
        <v>180</v>
      </c>
      <c r="C914" s="188" t="s">
        <v>181</v>
      </c>
      <c r="D914" s="45">
        <v>-1.6</v>
      </c>
      <c r="E914" s="189">
        <v>1.9E-2</v>
      </c>
      <c r="F914" s="190">
        <v>1.1741999999999999</v>
      </c>
      <c r="G914" s="203">
        <v>607.6</v>
      </c>
      <c r="H914" s="36" t="s">
        <v>173</v>
      </c>
      <c r="I914" s="71"/>
      <c r="J914" s="45">
        <v>18</v>
      </c>
      <c r="K914" s="70">
        <v>1959</v>
      </c>
      <c r="L914" s="85">
        <v>42.28</v>
      </c>
      <c r="M914" s="85">
        <v>2.2949999999999999</v>
      </c>
      <c r="N914" s="85">
        <v>0</v>
      </c>
      <c r="O914" s="85">
        <v>0</v>
      </c>
      <c r="P914" s="85">
        <v>0</v>
      </c>
      <c r="Q914" s="85">
        <v>39.984999000000002</v>
      </c>
      <c r="R914" s="85">
        <v>963.76</v>
      </c>
      <c r="S914" s="85">
        <v>39.984999000000002</v>
      </c>
      <c r="T914" s="85">
        <v>963.76</v>
      </c>
      <c r="U914" s="57">
        <v>4.1488543828339011E-2</v>
      </c>
      <c r="V914" s="16">
        <v>61.8</v>
      </c>
      <c r="W914" s="61">
        <v>2.5639920085913506</v>
      </c>
      <c r="X914" s="61">
        <v>2489.3126297003409</v>
      </c>
      <c r="Y914" s="104">
        <v>153.83952051548107</v>
      </c>
    </row>
    <row r="915" spans="1:25" x14ac:dyDescent="0.2">
      <c r="A915" s="355"/>
      <c r="B915" s="233" t="s">
        <v>386</v>
      </c>
      <c r="C915" s="188" t="s">
        <v>387</v>
      </c>
      <c r="D915" s="188">
        <v>-2.2999999999999998</v>
      </c>
      <c r="E915" s="191">
        <v>1.983E-2</v>
      </c>
      <c r="F915" s="199">
        <v>1</v>
      </c>
      <c r="G915" s="225">
        <v>550.79999999999995</v>
      </c>
      <c r="H915" s="213" t="s">
        <v>136</v>
      </c>
      <c r="I915" s="214"/>
      <c r="J915" s="215">
        <v>4</v>
      </c>
      <c r="K915" s="212">
        <v>1952</v>
      </c>
      <c r="L915" s="216">
        <v>4.4909059999999998</v>
      </c>
      <c r="M915" s="216">
        <v>0</v>
      </c>
      <c r="N915" s="216">
        <v>0</v>
      </c>
      <c r="O915" s="216">
        <v>0</v>
      </c>
      <c r="P915" s="216">
        <v>0</v>
      </c>
      <c r="Q915" s="216">
        <v>4.4909059999999998</v>
      </c>
      <c r="R915" s="216">
        <v>108</v>
      </c>
      <c r="S915" s="216">
        <v>4.4909059999999998</v>
      </c>
      <c r="T915" s="216">
        <v>108</v>
      </c>
      <c r="U915" s="217">
        <v>4.158246296296296E-2</v>
      </c>
      <c r="V915" s="218">
        <v>50.5</v>
      </c>
      <c r="W915" s="218">
        <v>2.0999143796296296</v>
      </c>
      <c r="X915" s="218">
        <v>2494.9477777777774</v>
      </c>
      <c r="Y915" s="243">
        <v>125.99486277777775</v>
      </c>
    </row>
    <row r="916" spans="1:25" x14ac:dyDescent="0.2">
      <c r="A916" s="355"/>
      <c r="B916" s="233" t="s">
        <v>182</v>
      </c>
      <c r="C916" s="188" t="s">
        <v>183</v>
      </c>
      <c r="D916" s="45">
        <v>-1.6</v>
      </c>
      <c r="E916" s="189">
        <v>1.873E-2</v>
      </c>
      <c r="F916" s="190">
        <v>0.89216609000000002</v>
      </c>
      <c r="G916" s="203">
        <v>607.6</v>
      </c>
      <c r="H916" s="36" t="s">
        <v>222</v>
      </c>
      <c r="I916" s="71" t="s">
        <v>25</v>
      </c>
      <c r="J916" s="45">
        <v>6</v>
      </c>
      <c r="K916" s="70">
        <v>1926</v>
      </c>
      <c r="L916" s="85">
        <v>12.572900000000001</v>
      </c>
      <c r="M916" s="85">
        <v>0.35699999999999998</v>
      </c>
      <c r="N916" s="85">
        <v>1.5339</v>
      </c>
      <c r="O916" s="85">
        <v>9.9000000000000005E-2</v>
      </c>
      <c r="P916" s="85"/>
      <c r="Q916" s="85">
        <v>10.682</v>
      </c>
      <c r="R916" s="85">
        <v>254.15</v>
      </c>
      <c r="S916" s="85">
        <v>10.682</v>
      </c>
      <c r="T916" s="85">
        <v>254.15</v>
      </c>
      <c r="U916" s="57">
        <v>4.2030297068660238E-2</v>
      </c>
      <c r="V916" s="16">
        <v>47.633000000000003</v>
      </c>
      <c r="W916" s="61">
        <v>2.0020291402714934</v>
      </c>
      <c r="X916" s="61">
        <v>2521.8178241196142</v>
      </c>
      <c r="Y916" s="104">
        <v>120.12174841628959</v>
      </c>
    </row>
    <row r="917" spans="1:25" x14ac:dyDescent="0.2">
      <c r="A917" s="355"/>
      <c r="B917" s="233" t="s">
        <v>180</v>
      </c>
      <c r="C917" s="188" t="s">
        <v>181</v>
      </c>
      <c r="D917" s="45">
        <v>-1.6</v>
      </c>
      <c r="E917" s="189">
        <v>1.9E-2</v>
      </c>
      <c r="F917" s="190">
        <v>1.1741999999999999</v>
      </c>
      <c r="G917" s="203">
        <v>607.6</v>
      </c>
      <c r="H917" s="36" t="s">
        <v>179</v>
      </c>
      <c r="I917" s="71"/>
      <c r="J917" s="45">
        <v>8</v>
      </c>
      <c r="K917" s="70">
        <v>1901</v>
      </c>
      <c r="L917" s="85">
        <v>14.045999999999999</v>
      </c>
      <c r="M917" s="85">
        <v>0</v>
      </c>
      <c r="N917" s="85">
        <v>0</v>
      </c>
      <c r="O917" s="85">
        <v>0</v>
      </c>
      <c r="P917" s="85">
        <v>0</v>
      </c>
      <c r="Q917" s="85">
        <v>14.045999999999999</v>
      </c>
      <c r="R917" s="85">
        <v>330.14</v>
      </c>
      <c r="S917" s="85">
        <v>12.529675289271218</v>
      </c>
      <c r="T917" s="85">
        <v>294.5</v>
      </c>
      <c r="U917" s="57">
        <v>4.2545586720785122E-2</v>
      </c>
      <c r="V917" s="16">
        <v>61.8</v>
      </c>
      <c r="W917" s="61">
        <v>2.6293172593445204</v>
      </c>
      <c r="X917" s="61">
        <v>2552.7352032471072</v>
      </c>
      <c r="Y917" s="104">
        <v>157.75903556067121</v>
      </c>
    </row>
    <row r="918" spans="1:25" x14ac:dyDescent="0.2">
      <c r="A918" s="355"/>
      <c r="B918" s="233" t="s">
        <v>38</v>
      </c>
      <c r="C918" s="188" t="s">
        <v>39</v>
      </c>
      <c r="D918" s="45">
        <v>-0.1</v>
      </c>
      <c r="E918" s="189">
        <v>1.77E-2</v>
      </c>
      <c r="F918" s="190">
        <f>E918*V918</f>
        <v>1.01244</v>
      </c>
      <c r="G918" s="203">
        <v>561.1</v>
      </c>
      <c r="H918" s="36" t="s">
        <v>41</v>
      </c>
      <c r="I918" s="71"/>
      <c r="J918" s="45">
        <v>10</v>
      </c>
      <c r="K918" s="70">
        <v>1930</v>
      </c>
      <c r="L918" s="85">
        <v>23.9772</v>
      </c>
      <c r="M918" s="85">
        <v>1.7670999999999999</v>
      </c>
      <c r="N918" s="85">
        <v>0.1</v>
      </c>
      <c r="O918" s="85">
        <v>0.59179999999999999</v>
      </c>
      <c r="P918" s="85">
        <v>3.3578000000000001</v>
      </c>
      <c r="Q918" s="85">
        <v>18.160499999999999</v>
      </c>
      <c r="R918" s="85">
        <v>645.37</v>
      </c>
      <c r="S918" s="85">
        <v>21.5183</v>
      </c>
      <c r="T918" s="85">
        <v>500.63</v>
      </c>
      <c r="U918" s="57">
        <f>S918/T918</f>
        <v>4.2982442122925117E-2</v>
      </c>
      <c r="V918" s="16">
        <v>57.2</v>
      </c>
      <c r="W918" s="61">
        <f>U918*V918</f>
        <v>2.4585956894313168</v>
      </c>
      <c r="X918" s="61">
        <f>U918*60*1000</f>
        <v>2578.9465273755068</v>
      </c>
      <c r="Y918" s="104">
        <f>X918*V918/1000</f>
        <v>147.51574136587899</v>
      </c>
    </row>
    <row r="919" spans="1:25" x14ac:dyDescent="0.2">
      <c r="A919" s="355"/>
      <c r="B919" s="233" t="s">
        <v>879</v>
      </c>
      <c r="C919" s="188" t="s">
        <v>924</v>
      </c>
      <c r="D919" s="45">
        <v>-1.1000000000000001</v>
      </c>
      <c r="E919" s="189">
        <v>1.5800000000000002E-2</v>
      </c>
      <c r="F919" s="190">
        <v>1.2089844000000001</v>
      </c>
      <c r="G919" s="203">
        <v>592.1</v>
      </c>
      <c r="H919" s="21" t="s">
        <v>920</v>
      </c>
      <c r="I919" s="71" t="s">
        <v>25</v>
      </c>
      <c r="J919" s="48">
        <v>6</v>
      </c>
      <c r="K919" s="70">
        <v>1961</v>
      </c>
      <c r="L919" s="85">
        <v>15.605</v>
      </c>
      <c r="M919" s="91">
        <v>0</v>
      </c>
      <c r="N919" s="91">
        <v>0</v>
      </c>
      <c r="O919" s="85">
        <v>0</v>
      </c>
      <c r="P919" s="85">
        <v>0</v>
      </c>
      <c r="Q919" s="91">
        <v>15.605</v>
      </c>
      <c r="R919" s="91">
        <v>362.24</v>
      </c>
      <c r="S919" s="91">
        <v>15.605</v>
      </c>
      <c r="T919" s="91">
        <v>362.24</v>
      </c>
      <c r="U919" s="57">
        <v>4.3079174028268552E-2</v>
      </c>
      <c r="V919" s="16">
        <v>76.518000000000001</v>
      </c>
      <c r="W919" s="61">
        <v>3.2963322382950531</v>
      </c>
      <c r="X919" s="61">
        <v>2584.7504416961133</v>
      </c>
      <c r="Y919" s="104">
        <v>197.77993429770319</v>
      </c>
    </row>
    <row r="920" spans="1:25" x14ac:dyDescent="0.2">
      <c r="A920" s="355"/>
      <c r="B920" s="233" t="s">
        <v>316</v>
      </c>
      <c r="C920" s="188" t="s">
        <v>317</v>
      </c>
      <c r="D920" s="188">
        <v>-0.55000000000000004</v>
      </c>
      <c r="E920" s="189">
        <v>1.7000000000000001E-2</v>
      </c>
      <c r="F920" s="190">
        <v>0.96</v>
      </c>
      <c r="G920" s="202">
        <v>575.04999999999995</v>
      </c>
      <c r="H920" s="36" t="s">
        <v>357</v>
      </c>
      <c r="I920" s="71" t="s">
        <v>25</v>
      </c>
      <c r="J920" s="45">
        <v>4</v>
      </c>
      <c r="K920" s="70" t="s">
        <v>95</v>
      </c>
      <c r="L920" s="85"/>
      <c r="M920" s="85">
        <v>0</v>
      </c>
      <c r="N920" s="85">
        <v>0</v>
      </c>
      <c r="O920" s="85">
        <v>0</v>
      </c>
      <c r="P920" s="85">
        <v>0</v>
      </c>
      <c r="Q920" s="85">
        <v>5.9979999999999993</v>
      </c>
      <c r="R920" s="85">
        <v>135.59</v>
      </c>
      <c r="S920" s="85">
        <v>5.9979999999999993</v>
      </c>
      <c r="T920" s="85">
        <v>135.59</v>
      </c>
      <c r="U920" s="57">
        <f>S920/T920</f>
        <v>4.4236300612139533E-2</v>
      </c>
      <c r="V920" s="16">
        <v>56.5</v>
      </c>
      <c r="W920" s="61">
        <f>U920*V920</f>
        <v>2.4993509845858837</v>
      </c>
      <c r="X920" s="61">
        <f>U920*60*1000</f>
        <v>2654.1780367283718</v>
      </c>
      <c r="Y920" s="104">
        <f>X920*V920/1000</f>
        <v>149.961059075153</v>
      </c>
    </row>
    <row r="921" spans="1:25" x14ac:dyDescent="0.2">
      <c r="A921" s="355"/>
      <c r="B921" s="233" t="s">
        <v>182</v>
      </c>
      <c r="C921" s="188" t="s">
        <v>183</v>
      </c>
      <c r="D921" s="188">
        <v>-1.6</v>
      </c>
      <c r="E921" s="189">
        <v>1.873E-2</v>
      </c>
      <c r="F921" s="190">
        <v>0.89216609000000002</v>
      </c>
      <c r="G921" s="203">
        <v>607.6</v>
      </c>
      <c r="H921" s="36" t="s">
        <v>223</v>
      </c>
      <c r="I921" s="71" t="s">
        <v>25</v>
      </c>
      <c r="J921" s="45">
        <v>23</v>
      </c>
      <c r="K921" s="70">
        <v>1963</v>
      </c>
      <c r="L921" s="85">
        <v>22.652000000000001</v>
      </c>
      <c r="M921" s="85"/>
      <c r="N921" s="85"/>
      <c r="O921" s="85"/>
      <c r="P921" s="85"/>
      <c r="Q921" s="85">
        <v>22.652000000000001</v>
      </c>
      <c r="R921" s="85">
        <v>502.1</v>
      </c>
      <c r="S921" s="85">
        <v>22.652000000000001</v>
      </c>
      <c r="T921" s="85">
        <v>502.1</v>
      </c>
      <c r="U921" s="57">
        <v>4.5114519020115512E-2</v>
      </c>
      <c r="V921" s="16">
        <v>47.633000000000003</v>
      </c>
      <c r="W921" s="61">
        <v>2.1489398844851624</v>
      </c>
      <c r="X921" s="61">
        <v>2706.8711412069306</v>
      </c>
      <c r="Y921" s="104">
        <v>128.93639306910973</v>
      </c>
    </row>
    <row r="922" spans="1:25" x14ac:dyDescent="0.2">
      <c r="A922" s="355"/>
      <c r="B922" s="233" t="s">
        <v>180</v>
      </c>
      <c r="C922" s="188" t="s">
        <v>181</v>
      </c>
      <c r="D922" s="45">
        <v>-1.6</v>
      </c>
      <c r="E922" s="189">
        <v>1.9E-2</v>
      </c>
      <c r="F922" s="190">
        <v>1.1741999999999999</v>
      </c>
      <c r="G922" s="203">
        <v>607.6</v>
      </c>
      <c r="H922" s="36" t="s">
        <v>178</v>
      </c>
      <c r="I922" s="71"/>
      <c r="J922" s="45">
        <v>8</v>
      </c>
      <c r="K922" s="70" t="s">
        <v>95</v>
      </c>
      <c r="L922" s="85">
        <v>17.303999999999998</v>
      </c>
      <c r="M922" s="85">
        <v>0.81599999999999995</v>
      </c>
      <c r="N922" s="85">
        <v>0</v>
      </c>
      <c r="O922" s="85">
        <v>0</v>
      </c>
      <c r="P922" s="85">
        <v>0</v>
      </c>
      <c r="Q922" s="85">
        <v>16.488</v>
      </c>
      <c r="R922" s="85">
        <v>364.25</v>
      </c>
      <c r="S922" s="85">
        <v>16.488</v>
      </c>
      <c r="T922" s="85">
        <v>364.25</v>
      </c>
      <c r="U922" s="57">
        <v>4.5265614275909402E-2</v>
      </c>
      <c r="V922" s="16">
        <v>61.8</v>
      </c>
      <c r="W922" s="61">
        <v>2.7974149622512008</v>
      </c>
      <c r="X922" s="61">
        <v>2715.9368565545642</v>
      </c>
      <c r="Y922" s="104">
        <v>167.84489773507207</v>
      </c>
    </row>
    <row r="923" spans="1:25" x14ac:dyDescent="0.2">
      <c r="A923" s="355"/>
      <c r="B923" s="233" t="s">
        <v>652</v>
      </c>
      <c r="C923" s="188" t="s">
        <v>653</v>
      </c>
      <c r="D923" s="45">
        <v>-1.7</v>
      </c>
      <c r="E923" s="189">
        <v>1.949E-2</v>
      </c>
      <c r="F923" s="190">
        <v>1.23</v>
      </c>
      <c r="G923" s="203">
        <v>610.70000000000005</v>
      </c>
      <c r="H923" s="208" t="s">
        <v>688</v>
      </c>
      <c r="I923" s="188" t="s">
        <v>25</v>
      </c>
      <c r="J923" s="209">
        <v>8</v>
      </c>
      <c r="K923" s="188">
        <v>1962</v>
      </c>
      <c r="L923" s="85">
        <v>18.899999999999999</v>
      </c>
      <c r="M923" s="85">
        <v>0.59257000000000004</v>
      </c>
      <c r="N923" s="85">
        <v>1.7327589999999999</v>
      </c>
      <c r="O923" s="85">
        <v>-8.2570000000000005E-2</v>
      </c>
      <c r="P923" s="85">
        <v>0</v>
      </c>
      <c r="Q923" s="85">
        <v>16.657242</v>
      </c>
      <c r="R923" s="91">
        <v>367.54</v>
      </c>
      <c r="S923" s="85">
        <v>16.657242</v>
      </c>
      <c r="T923" s="91">
        <v>367.54</v>
      </c>
      <c r="U923" s="57">
        <v>4.532089568482342E-2</v>
      </c>
      <c r="V923" s="16">
        <v>63.110999999999997</v>
      </c>
      <c r="W923" s="61">
        <v>2.8602470475648909</v>
      </c>
      <c r="X923" s="61">
        <v>2719.2537410894051</v>
      </c>
      <c r="Y923" s="104">
        <v>171.61482285389346</v>
      </c>
    </row>
    <row r="924" spans="1:25" x14ac:dyDescent="0.2">
      <c r="A924" s="355"/>
      <c r="B924" s="233" t="s">
        <v>224</v>
      </c>
      <c r="C924" s="188" t="s">
        <v>228</v>
      </c>
      <c r="D924" s="85">
        <v>-1.5</v>
      </c>
      <c r="E924" s="189">
        <v>1.6490000000000001E-2</v>
      </c>
      <c r="F924" s="190">
        <f>E924*V924</f>
        <v>0.94487699999999997</v>
      </c>
      <c r="G924" s="203">
        <v>604.5</v>
      </c>
      <c r="H924" s="192" t="s">
        <v>271</v>
      </c>
      <c r="I924" s="193"/>
      <c r="J924" s="200">
        <v>4</v>
      </c>
      <c r="K924" s="210" t="s">
        <v>95</v>
      </c>
      <c r="L924" s="195">
        <v>9.41</v>
      </c>
      <c r="M924" s="195">
        <v>0.21</v>
      </c>
      <c r="N924" s="195">
        <v>0.55000000000000004</v>
      </c>
      <c r="O924" s="195">
        <v>-0.05</v>
      </c>
      <c r="P924" s="195">
        <v>1.5659999999999998</v>
      </c>
      <c r="Q924" s="195">
        <v>7.1339999999999995</v>
      </c>
      <c r="R924" s="196">
        <v>191.55</v>
      </c>
      <c r="S924" s="195">
        <v>8.6999999999999993</v>
      </c>
      <c r="T924" s="196">
        <v>191.55</v>
      </c>
      <c r="U924" s="197">
        <f>S924/T924</f>
        <v>4.541895066562255E-2</v>
      </c>
      <c r="V924" s="190">
        <v>57.3</v>
      </c>
      <c r="W924" s="61">
        <f>U924*V924</f>
        <v>2.602505873140172</v>
      </c>
      <c r="X924" s="198">
        <f>U924*60*1000</f>
        <v>2725.1370399373532</v>
      </c>
      <c r="Y924" s="242">
        <f>X924*V924/1000</f>
        <v>156.15035238841034</v>
      </c>
    </row>
    <row r="925" spans="1:25" x14ac:dyDescent="0.2">
      <c r="A925" s="355"/>
      <c r="B925" s="233" t="s">
        <v>38</v>
      </c>
      <c r="C925" s="188" t="s">
        <v>39</v>
      </c>
      <c r="D925" s="45">
        <v>-0.1</v>
      </c>
      <c r="E925" s="189">
        <v>1.77E-2</v>
      </c>
      <c r="F925" s="190">
        <f>E925*V925</f>
        <v>1.01244</v>
      </c>
      <c r="G925" s="203">
        <v>561.1</v>
      </c>
      <c r="H925" s="36" t="s">
        <v>40</v>
      </c>
      <c r="I925" s="71"/>
      <c r="J925" s="45">
        <v>5</v>
      </c>
      <c r="K925" s="70">
        <v>1900</v>
      </c>
      <c r="L925" s="85">
        <v>9.7420000000000009</v>
      </c>
      <c r="M925" s="85">
        <v>0.56100000000000005</v>
      </c>
      <c r="N925" s="85">
        <v>0.23899999999999999</v>
      </c>
      <c r="O925" s="85">
        <v>0</v>
      </c>
      <c r="P925" s="85">
        <v>0</v>
      </c>
      <c r="Q925" s="85">
        <v>8.9420000000000002</v>
      </c>
      <c r="R925" s="85">
        <v>195.62</v>
      </c>
      <c r="S925" s="85">
        <v>7.5198999999999998</v>
      </c>
      <c r="T925" s="85">
        <v>164.51</v>
      </c>
      <c r="U925" s="57">
        <f>S925/T925</f>
        <v>4.5710899033493409E-2</v>
      </c>
      <c r="V925" s="16">
        <v>57.2</v>
      </c>
      <c r="W925" s="61">
        <f>U925*V925</f>
        <v>2.6146634247158231</v>
      </c>
      <c r="X925" s="61">
        <f>U925*60*1000</f>
        <v>2742.6539420096042</v>
      </c>
      <c r="Y925" s="104">
        <f>X925*V925/1000</f>
        <v>156.87980548294937</v>
      </c>
    </row>
    <row r="926" spans="1:25" x14ac:dyDescent="0.2">
      <c r="A926" s="355"/>
      <c r="B926" s="233" t="s">
        <v>386</v>
      </c>
      <c r="C926" s="188" t="s">
        <v>387</v>
      </c>
      <c r="D926" s="188">
        <v>-2.2999999999999998</v>
      </c>
      <c r="E926" s="191">
        <v>1.983E-2</v>
      </c>
      <c r="F926" s="199">
        <v>1</v>
      </c>
      <c r="G926" s="225">
        <v>550.79999999999995</v>
      </c>
      <c r="H926" s="213" t="s">
        <v>137</v>
      </c>
      <c r="I926" s="214"/>
      <c r="J926" s="215">
        <v>6</v>
      </c>
      <c r="K926" s="212">
        <v>1940</v>
      </c>
      <c r="L926" s="216">
        <v>12.194000000000001</v>
      </c>
      <c r="M926" s="216">
        <v>0.21471999999999999</v>
      </c>
      <c r="N926" s="216">
        <v>0</v>
      </c>
      <c r="O926" s="216">
        <v>0</v>
      </c>
      <c r="P926" s="216">
        <v>0</v>
      </c>
      <c r="Q926" s="216">
        <v>11.582000000000001</v>
      </c>
      <c r="R926" s="216">
        <v>250.65</v>
      </c>
      <c r="S926" s="216">
        <v>11.582000000000001</v>
      </c>
      <c r="T926" s="216">
        <v>250.65</v>
      </c>
      <c r="U926" s="217">
        <v>4.6207859565130661E-2</v>
      </c>
      <c r="V926" s="218">
        <v>50.5</v>
      </c>
      <c r="W926" s="218">
        <v>2.3334969080390984</v>
      </c>
      <c r="X926" s="218">
        <v>2772.4715739078397</v>
      </c>
      <c r="Y926" s="243">
        <v>140.00981448234592</v>
      </c>
    </row>
    <row r="927" spans="1:25" x14ac:dyDescent="0.2">
      <c r="A927" s="355"/>
      <c r="B927" s="233" t="s">
        <v>609</v>
      </c>
      <c r="C927" s="188" t="s">
        <v>610</v>
      </c>
      <c r="D927" s="45">
        <v>-1.6</v>
      </c>
      <c r="E927" s="189">
        <v>1.7600000000000001E-2</v>
      </c>
      <c r="F927" s="190">
        <v>1.3569599999999999</v>
      </c>
      <c r="G927" s="203">
        <v>607.6</v>
      </c>
      <c r="H927" s="36" t="s">
        <v>651</v>
      </c>
      <c r="I927" s="71" t="s">
        <v>25</v>
      </c>
      <c r="J927" s="45">
        <v>4</v>
      </c>
      <c r="K927" s="70" t="s">
        <v>95</v>
      </c>
      <c r="L927" s="85">
        <v>8.1839999999999993</v>
      </c>
      <c r="M927" s="85">
        <v>0.10199999999999999</v>
      </c>
      <c r="N927" s="85">
        <v>0.58499999999999996</v>
      </c>
      <c r="O927" s="85">
        <v>5.0999999999999997E-2</v>
      </c>
      <c r="P927" s="85">
        <v>0</v>
      </c>
      <c r="Q927" s="85">
        <v>7.4459999999999997</v>
      </c>
      <c r="R927" s="85">
        <v>151.85</v>
      </c>
      <c r="S927" s="85">
        <v>7.4459999999999997</v>
      </c>
      <c r="T927" s="85">
        <v>151.85</v>
      </c>
      <c r="U927" s="57">
        <v>4.9035232136977282E-2</v>
      </c>
      <c r="V927" s="16">
        <v>77.099999999999994</v>
      </c>
      <c r="W927" s="61">
        <v>3.7806163977609479</v>
      </c>
      <c r="X927" s="61">
        <v>2942.1139282186368</v>
      </c>
      <c r="Y927" s="104">
        <v>226.83698386565689</v>
      </c>
    </row>
    <row r="928" spans="1:25" x14ac:dyDescent="0.2">
      <c r="A928" s="355"/>
      <c r="B928" s="233" t="s">
        <v>386</v>
      </c>
      <c r="C928" s="188" t="s">
        <v>387</v>
      </c>
      <c r="D928" s="188">
        <v>-2.2999999999999998</v>
      </c>
      <c r="E928" s="191">
        <v>1.983E-2</v>
      </c>
      <c r="F928" s="199">
        <v>1</v>
      </c>
      <c r="G928" s="225">
        <v>550.79999999999995</v>
      </c>
      <c r="H928" s="213" t="s">
        <v>138</v>
      </c>
      <c r="I928" s="214"/>
      <c r="J928" s="215">
        <v>8</v>
      </c>
      <c r="K928" s="212" t="s">
        <v>95</v>
      </c>
      <c r="L928" s="216">
        <v>12.692</v>
      </c>
      <c r="M928" s="216">
        <v>0</v>
      </c>
      <c r="N928" s="216">
        <v>0</v>
      </c>
      <c r="O928" s="216">
        <v>0</v>
      </c>
      <c r="P928" s="216">
        <v>0</v>
      </c>
      <c r="Q928" s="216">
        <v>12.691998</v>
      </c>
      <c r="R928" s="216">
        <v>248.01</v>
      </c>
      <c r="S928" s="216">
        <v>12.691998</v>
      </c>
      <c r="T928" s="216">
        <v>248.01</v>
      </c>
      <c r="U928" s="217">
        <v>5.1175347768235152E-2</v>
      </c>
      <c r="V928" s="218">
        <v>50.5</v>
      </c>
      <c r="W928" s="218">
        <v>2.5843550622958751</v>
      </c>
      <c r="X928" s="218">
        <v>3070.5208660941089</v>
      </c>
      <c r="Y928" s="243">
        <v>155.0613037377525</v>
      </c>
    </row>
    <row r="929" spans="1:25" x14ac:dyDescent="0.2">
      <c r="A929" s="355"/>
      <c r="B929" s="233" t="s">
        <v>834</v>
      </c>
      <c r="C929" s="188" t="s">
        <v>835</v>
      </c>
      <c r="D929" s="45">
        <v>-1.9</v>
      </c>
      <c r="E929" s="189">
        <v>2.2110000000000001E-2</v>
      </c>
      <c r="F929" s="190">
        <v>1.18</v>
      </c>
      <c r="G929" s="203">
        <v>616.9</v>
      </c>
      <c r="H929" s="36" t="s">
        <v>869</v>
      </c>
      <c r="I929" s="71" t="s">
        <v>286</v>
      </c>
      <c r="J929" s="45">
        <v>3</v>
      </c>
      <c r="K929" s="70">
        <v>1940</v>
      </c>
      <c r="L929" s="85">
        <f>SUM(M929+N929+O929+Q929)</f>
        <v>6.1829999999999998</v>
      </c>
      <c r="M929" s="85">
        <v>0</v>
      </c>
      <c r="N929" s="85">
        <v>0</v>
      </c>
      <c r="O929" s="85">
        <v>0</v>
      </c>
      <c r="P929" s="85"/>
      <c r="Q929" s="85">
        <v>6.1829999999999998</v>
      </c>
      <c r="R929" s="85"/>
      <c r="S929" s="85">
        <v>6.1829999999999998</v>
      </c>
      <c r="T929" s="85">
        <v>112.26</v>
      </c>
      <c r="U929" s="57">
        <f>S929/T929</f>
        <v>5.5077498663816137E-2</v>
      </c>
      <c r="V929" s="16">
        <v>53.52</v>
      </c>
      <c r="W929" s="61">
        <f>U929*V929</f>
        <v>2.9477477284874398</v>
      </c>
      <c r="X929" s="61">
        <f>U929*60*1000</f>
        <v>3304.649919828968</v>
      </c>
      <c r="Y929" s="104">
        <f>X929*V929/1000</f>
        <v>176.86486370924638</v>
      </c>
    </row>
    <row r="930" spans="1:25" ht="13.5" thickBot="1" x14ac:dyDescent="0.25">
      <c r="A930" s="356"/>
      <c r="B930" s="244" t="s">
        <v>386</v>
      </c>
      <c r="C930" s="245" t="s">
        <v>387</v>
      </c>
      <c r="D930" s="245">
        <v>-2.2999999999999998</v>
      </c>
      <c r="E930" s="246">
        <v>1.983E-2</v>
      </c>
      <c r="F930" s="247">
        <v>1</v>
      </c>
      <c r="G930" s="248">
        <v>550.79999999999995</v>
      </c>
      <c r="H930" s="250" t="s">
        <v>139</v>
      </c>
      <c r="I930" s="251"/>
      <c r="J930" s="252">
        <v>13</v>
      </c>
      <c r="K930" s="249" t="s">
        <v>95</v>
      </c>
      <c r="L930" s="253">
        <v>61.667999999999999</v>
      </c>
      <c r="M930" s="253">
        <v>5.1145250000000004</v>
      </c>
      <c r="N930" s="253">
        <v>9.5254320000000003</v>
      </c>
      <c r="O930" s="253">
        <v>0.59747799999999995</v>
      </c>
      <c r="P930" s="253">
        <v>0</v>
      </c>
      <c r="Q930" s="253">
        <v>46.430568000000001</v>
      </c>
      <c r="R930" s="253">
        <v>397.64</v>
      </c>
      <c r="S930" s="253">
        <v>46.430568000000001</v>
      </c>
      <c r="T930" s="253">
        <v>397.64</v>
      </c>
      <c r="U930" s="254">
        <v>0.11676533547932805</v>
      </c>
      <c r="V930" s="255">
        <v>50.5</v>
      </c>
      <c r="W930" s="255">
        <v>5.8966494417060664</v>
      </c>
      <c r="X930" s="255">
        <v>7005.9201287596825</v>
      </c>
      <c r="Y930" s="256">
        <v>353.79896650236395</v>
      </c>
    </row>
    <row r="931" spans="1:25" x14ac:dyDescent="0.2">
      <c r="I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</row>
    <row r="932" spans="1:25" x14ac:dyDescent="0.2">
      <c r="I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</row>
    <row r="933" spans="1:25" x14ac:dyDescent="0.2">
      <c r="I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</row>
    <row r="934" spans="1:25" x14ac:dyDescent="0.2">
      <c r="I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</row>
    <row r="935" spans="1:25" x14ac:dyDescent="0.2">
      <c r="I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</row>
    <row r="936" spans="1:25" x14ac:dyDescent="0.2">
      <c r="I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</row>
    <row r="937" spans="1:25" x14ac:dyDescent="0.2">
      <c r="I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</row>
  </sheetData>
  <autoFilter ref="B8:Y50" xr:uid="{00000000-0009-0000-0000-000000000000}"/>
  <sortState ref="B715:Y930">
    <sortCondition ref="U715:U930"/>
  </sortState>
  <mergeCells count="25">
    <mergeCell ref="T5:T6"/>
    <mergeCell ref="U5:U6"/>
    <mergeCell ref="V5:V6"/>
    <mergeCell ref="W5:W6"/>
    <mergeCell ref="E5:E6"/>
    <mergeCell ref="F5:F6"/>
    <mergeCell ref="B2:Y2"/>
    <mergeCell ref="B5:B7"/>
    <mergeCell ref="D5:D6"/>
    <mergeCell ref="G5:G6"/>
    <mergeCell ref="I5:I7"/>
    <mergeCell ref="H5:H7"/>
    <mergeCell ref="C5:C7"/>
    <mergeCell ref="J5:J6"/>
    <mergeCell ref="K5:K6"/>
    <mergeCell ref="L5:Q5"/>
    <mergeCell ref="X5:X6"/>
    <mergeCell ref="Y5:Y6"/>
    <mergeCell ref="R5:R6"/>
    <mergeCell ref="S5:S6"/>
    <mergeCell ref="A5:A7"/>
    <mergeCell ref="A9:A234"/>
    <mergeCell ref="A235:A477"/>
    <mergeCell ref="A478:A714"/>
    <mergeCell ref="A715:A9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Adomas ŪSELIS</dc:creator>
  <cp:lastModifiedBy>Ramune</cp:lastModifiedBy>
  <dcterms:created xsi:type="dcterms:W3CDTF">2017-06-16T06:42:05Z</dcterms:created>
  <dcterms:modified xsi:type="dcterms:W3CDTF">2018-02-19T11:10:17Z</dcterms:modified>
</cp:coreProperties>
</file>