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7_03\"/>
    </mc:Choice>
  </mc:AlternateContent>
  <bookViews>
    <workbookView xWindow="-15" yWindow="6105" windowWidth="18810" windowHeight="6030"/>
  </bookViews>
  <sheets>
    <sheet name="2017_kovas" sheetId="4" r:id="rId1"/>
  </sheets>
  <calcPr calcId="171027"/>
</workbook>
</file>

<file path=xl/calcChain.xml><?xml version="1.0" encoding="utf-8"?>
<calcChain xmlns="http://schemas.openxmlformats.org/spreadsheetml/2006/main">
  <c r="K515" i="4" l="1"/>
  <c r="M515" i="4" s="1"/>
  <c r="P515" i="4" s="1"/>
  <c r="Q515" i="4" s="1"/>
  <c r="K514" i="4"/>
  <c r="M514" i="4" s="1"/>
  <c r="P514" i="4" s="1"/>
  <c r="Q514" i="4" s="1"/>
  <c r="K513" i="4"/>
  <c r="M513" i="4" s="1"/>
  <c r="P513" i="4" s="1"/>
  <c r="Q513" i="4" s="1"/>
  <c r="K512" i="4"/>
  <c r="M512" i="4" s="1"/>
  <c r="K511" i="4"/>
  <c r="M511" i="4" s="1"/>
  <c r="P511" i="4" s="1"/>
  <c r="Q511" i="4" s="1"/>
  <c r="K504" i="4"/>
  <c r="M504" i="4" s="1"/>
  <c r="P504" i="4" s="1"/>
  <c r="Q504" i="4" s="1"/>
  <c r="K503" i="4"/>
  <c r="M503" i="4" s="1"/>
  <c r="P503" i="4" s="1"/>
  <c r="Q503" i="4" s="1"/>
  <c r="K502" i="4"/>
  <c r="M502" i="4" s="1"/>
  <c r="P502" i="4" s="1"/>
  <c r="Q502" i="4" s="1"/>
  <c r="K501" i="4"/>
  <c r="M501" i="4" s="1"/>
  <c r="K500" i="4"/>
  <c r="M500" i="4" s="1"/>
  <c r="P500" i="4" s="1"/>
  <c r="Q500" i="4" s="1"/>
  <c r="K499" i="4"/>
  <c r="M499" i="4" s="1"/>
  <c r="K498" i="4"/>
  <c r="M498" i="4" s="1"/>
  <c r="K497" i="4"/>
  <c r="M497" i="4" s="1"/>
  <c r="K496" i="4"/>
  <c r="M496" i="4" s="1"/>
  <c r="P496" i="4" s="1"/>
  <c r="Q496" i="4" s="1"/>
  <c r="K495" i="4"/>
  <c r="M495" i="4" s="1"/>
  <c r="P495" i="4" s="1"/>
  <c r="Q495" i="4" s="1"/>
  <c r="K494" i="4"/>
  <c r="M494" i="4" s="1"/>
  <c r="K493" i="4"/>
  <c r="M493" i="4" s="1"/>
  <c r="M492" i="4"/>
  <c r="P492" i="4" s="1"/>
  <c r="Q492" i="4" s="1"/>
  <c r="K492" i="4"/>
  <c r="K491" i="4"/>
  <c r="M491" i="4" s="1"/>
  <c r="P491" i="4" s="1"/>
  <c r="Q491" i="4" s="1"/>
  <c r="K487" i="4"/>
  <c r="M487" i="4" s="1"/>
  <c r="P487" i="4" s="1"/>
  <c r="Q487" i="4" s="1"/>
  <c r="K486" i="4"/>
  <c r="M486" i="4" s="1"/>
  <c r="P486" i="4" s="1"/>
  <c r="Q486" i="4" s="1"/>
  <c r="K485" i="4"/>
  <c r="M485" i="4" s="1"/>
  <c r="O485" i="4" s="1"/>
  <c r="K484" i="4"/>
  <c r="M484" i="4" s="1"/>
  <c r="K483" i="4"/>
  <c r="M483" i="4" s="1"/>
  <c r="P483" i="4" s="1"/>
  <c r="Q483" i="4" s="1"/>
  <c r="K482" i="4"/>
  <c r="M482" i="4" s="1"/>
  <c r="K481" i="4"/>
  <c r="M481" i="4" s="1"/>
  <c r="K467" i="4"/>
  <c r="M467" i="4" s="1"/>
  <c r="P467" i="4" s="1"/>
  <c r="Q467" i="4" s="1"/>
  <c r="K466" i="4"/>
  <c r="M466" i="4" s="1"/>
  <c r="K465" i="4"/>
  <c r="M465" i="4" s="1"/>
  <c r="K464" i="4"/>
  <c r="M464" i="4" s="1"/>
  <c r="K462" i="4"/>
  <c r="M462" i="4" s="1"/>
  <c r="P462" i="4" s="1"/>
  <c r="Q462" i="4" s="1"/>
  <c r="K461" i="4"/>
  <c r="M461" i="4" s="1"/>
  <c r="K460" i="4"/>
  <c r="M460" i="4" s="1"/>
  <c r="K459" i="4"/>
  <c r="M459" i="4" s="1"/>
  <c r="K458" i="4"/>
  <c r="M458" i="4" s="1"/>
  <c r="P458" i="4" s="1"/>
  <c r="Q458" i="4" s="1"/>
  <c r="K457" i="4"/>
  <c r="M457" i="4" s="1"/>
  <c r="K456" i="4"/>
  <c r="M456" i="4" s="1"/>
  <c r="K455" i="4"/>
  <c r="M455" i="4" s="1"/>
  <c r="K454" i="4"/>
  <c r="M454" i="4" s="1"/>
  <c r="P454" i="4" s="1"/>
  <c r="Q454" i="4" s="1"/>
  <c r="K449" i="4"/>
  <c r="M449" i="4" s="1"/>
  <c r="P449" i="4" s="1"/>
  <c r="Q449" i="4" s="1"/>
  <c r="K448" i="4"/>
  <c r="M448" i="4" s="1"/>
  <c r="P448" i="4" s="1"/>
  <c r="Q448" i="4" s="1"/>
  <c r="K447" i="4"/>
  <c r="M447" i="4" s="1"/>
  <c r="P447" i="4" s="1"/>
  <c r="Q447" i="4" s="1"/>
  <c r="K446" i="4"/>
  <c r="M446" i="4" s="1"/>
  <c r="K445" i="4"/>
  <c r="M445" i="4" s="1"/>
  <c r="P445" i="4" s="1"/>
  <c r="Q445" i="4" s="1"/>
  <c r="K444" i="4"/>
  <c r="M444" i="4" s="1"/>
  <c r="P444" i="4" s="1"/>
  <c r="Q444" i="4" s="1"/>
  <c r="K437" i="4"/>
  <c r="M437" i="4" s="1"/>
  <c r="P437" i="4" s="1"/>
  <c r="Q437" i="4" s="1"/>
  <c r="K436" i="4"/>
  <c r="M436" i="4" s="1"/>
  <c r="P436" i="4" s="1"/>
  <c r="Q436" i="4" s="1"/>
  <c r="K435" i="4"/>
  <c r="M435" i="4" s="1"/>
  <c r="O435" i="4" s="1"/>
  <c r="K434" i="4"/>
  <c r="M434" i="4" s="1"/>
  <c r="K344" i="4"/>
  <c r="M344" i="4" s="1"/>
  <c r="P344" i="4" s="1"/>
  <c r="Q344" i="4" s="1"/>
  <c r="K343" i="4"/>
  <c r="M343" i="4" s="1"/>
  <c r="K342" i="4"/>
  <c r="M342" i="4" s="1"/>
  <c r="K341" i="4"/>
  <c r="M341" i="4" s="1"/>
  <c r="K340" i="4"/>
  <c r="M340" i="4" s="1"/>
  <c r="P340" i="4" s="1"/>
  <c r="Q340" i="4" s="1"/>
  <c r="K338" i="4"/>
  <c r="M338" i="4" s="1"/>
  <c r="O338" i="4" s="1"/>
  <c r="K337" i="4"/>
  <c r="M337" i="4" s="1"/>
  <c r="K336" i="4"/>
  <c r="M336" i="4" s="1"/>
  <c r="K335" i="4"/>
  <c r="M335" i="4" s="1"/>
  <c r="K334" i="4"/>
  <c r="M334" i="4" s="1"/>
  <c r="O334" i="4" s="1"/>
  <c r="K333" i="4"/>
  <c r="M333" i="4" s="1"/>
  <c r="K332" i="4"/>
  <c r="M332" i="4" s="1"/>
  <c r="K331" i="4"/>
  <c r="M331" i="4" s="1"/>
  <c r="K330" i="4"/>
  <c r="M330" i="4" s="1"/>
  <c r="O330" i="4" s="1"/>
  <c r="K329" i="4"/>
  <c r="M329" i="4" s="1"/>
  <c r="K328" i="4"/>
  <c r="M328" i="4" s="1"/>
  <c r="K327" i="4"/>
  <c r="M327" i="4" s="1"/>
  <c r="K326" i="4"/>
  <c r="M326" i="4" s="1"/>
  <c r="O326" i="4" s="1"/>
  <c r="K325" i="4"/>
  <c r="M325" i="4" s="1"/>
  <c r="K324" i="4"/>
  <c r="M324" i="4" s="1"/>
  <c r="K323" i="4"/>
  <c r="M323" i="4" s="1"/>
  <c r="K322" i="4"/>
  <c r="M322" i="4" s="1"/>
  <c r="O322" i="4" s="1"/>
  <c r="K321" i="4"/>
  <c r="M321" i="4" s="1"/>
  <c r="K320" i="4"/>
  <c r="M320" i="4" s="1"/>
  <c r="K415" i="4"/>
  <c r="M415" i="4" s="1"/>
  <c r="K414" i="4"/>
  <c r="M414" i="4" s="1"/>
  <c r="P414" i="4" s="1"/>
  <c r="Q414" i="4" s="1"/>
  <c r="K413" i="4"/>
  <c r="M413" i="4" s="1"/>
  <c r="K412" i="4"/>
  <c r="M412" i="4" s="1"/>
  <c r="O412" i="4" s="1"/>
  <c r="K411" i="4"/>
  <c r="M411" i="4" s="1"/>
  <c r="K410" i="4"/>
  <c r="M410" i="4" s="1"/>
  <c r="P410" i="4" s="1"/>
  <c r="Q410" i="4" s="1"/>
  <c r="K409" i="4"/>
  <c r="M409" i="4" s="1"/>
  <c r="K408" i="4"/>
  <c r="M408" i="4" s="1"/>
  <c r="K407" i="4"/>
  <c r="M407" i="4" s="1"/>
  <c r="K406" i="4"/>
  <c r="M406" i="4" s="1"/>
  <c r="P406" i="4" s="1"/>
  <c r="Q406" i="4" s="1"/>
  <c r="K405" i="4"/>
  <c r="M405" i="4" s="1"/>
  <c r="K404" i="4"/>
  <c r="M404" i="4" s="1"/>
  <c r="O404" i="4" s="1"/>
  <c r="K403" i="4"/>
  <c r="M403" i="4" s="1"/>
  <c r="K402" i="4"/>
  <c r="M402" i="4" s="1"/>
  <c r="P402" i="4" s="1"/>
  <c r="Q402" i="4" s="1"/>
  <c r="K401" i="4"/>
  <c r="M401" i="4" s="1"/>
  <c r="K400" i="4"/>
  <c r="M400" i="4" s="1"/>
  <c r="K399" i="4"/>
  <c r="M399" i="4" s="1"/>
  <c r="K398" i="4"/>
  <c r="M398" i="4" s="1"/>
  <c r="P398" i="4" s="1"/>
  <c r="Q398" i="4" s="1"/>
  <c r="K397" i="4"/>
  <c r="M397" i="4" s="1"/>
  <c r="K387" i="4"/>
  <c r="M387" i="4" s="1"/>
  <c r="P387" i="4" s="1"/>
  <c r="Q387" i="4" s="1"/>
  <c r="K386" i="4"/>
  <c r="M386" i="4" s="1"/>
  <c r="P386" i="4" s="1"/>
  <c r="Q386" i="4" s="1"/>
  <c r="K385" i="4"/>
  <c r="M385" i="4" s="1"/>
  <c r="K384" i="4"/>
  <c r="M384" i="4" s="1"/>
  <c r="K383" i="4"/>
  <c r="M383" i="4" s="1"/>
  <c r="P383" i="4" s="1"/>
  <c r="Q383" i="4" s="1"/>
  <c r="M382" i="4"/>
  <c r="P382" i="4" s="1"/>
  <c r="Q382" i="4" s="1"/>
  <c r="K382" i="4"/>
  <c r="K381" i="4"/>
  <c r="M381" i="4" s="1"/>
  <c r="K380" i="4"/>
  <c r="M380" i="4" s="1"/>
  <c r="M379" i="4"/>
  <c r="P379" i="4" s="1"/>
  <c r="Q379" i="4" s="1"/>
  <c r="K379" i="4"/>
  <c r="K378" i="4"/>
  <c r="M378" i="4" s="1"/>
  <c r="P378" i="4" s="1"/>
  <c r="Q378" i="4" s="1"/>
  <c r="K377" i="4"/>
  <c r="M377" i="4" s="1"/>
  <c r="K371" i="4"/>
  <c r="M371" i="4" s="1"/>
  <c r="P371" i="4" s="1"/>
  <c r="Q371" i="4" s="1"/>
  <c r="K370" i="4"/>
  <c r="M370" i="4" s="1"/>
  <c r="P370" i="4" s="1"/>
  <c r="Q370" i="4" s="1"/>
  <c r="K369" i="4"/>
  <c r="M369" i="4" s="1"/>
  <c r="P369" i="4" s="1"/>
  <c r="Q369" i="4" s="1"/>
  <c r="K368" i="4"/>
  <c r="M368" i="4" s="1"/>
  <c r="K367" i="4"/>
  <c r="M367" i="4" s="1"/>
  <c r="P367" i="4" s="1"/>
  <c r="Q367" i="4" s="1"/>
  <c r="K550" i="4"/>
  <c r="M550" i="4" s="1"/>
  <c r="P550" i="4" s="1"/>
  <c r="Q550" i="4" s="1"/>
  <c r="K549" i="4"/>
  <c r="M549" i="4" s="1"/>
  <c r="K540" i="4"/>
  <c r="M540" i="4" s="1"/>
  <c r="P540" i="4" s="1"/>
  <c r="Q540" i="4" s="1"/>
  <c r="K539" i="4"/>
  <c r="M539" i="4" s="1"/>
  <c r="M534" i="4"/>
  <c r="P534" i="4" s="1"/>
  <c r="Q534" i="4" s="1"/>
  <c r="K534" i="4"/>
  <c r="K533" i="4"/>
  <c r="M533" i="4" s="1"/>
  <c r="K532" i="4"/>
  <c r="M532" i="4" s="1"/>
  <c r="K531" i="4"/>
  <c r="M531" i="4" s="1"/>
  <c r="K530" i="4"/>
  <c r="M530" i="4" s="1"/>
  <c r="P530" i="4" s="1"/>
  <c r="Q530" i="4" s="1"/>
  <c r="K529" i="4"/>
  <c r="M529" i="4" s="1"/>
  <c r="K600" i="4"/>
  <c r="M600" i="4" s="1"/>
  <c r="P600" i="4" s="1"/>
  <c r="Q600" i="4" s="1"/>
  <c r="K599" i="4"/>
  <c r="M599" i="4" s="1"/>
  <c r="K590" i="4"/>
  <c r="M590" i="4" s="1"/>
  <c r="P590" i="4" s="1"/>
  <c r="Q590" i="4" s="1"/>
  <c r="K589" i="4"/>
  <c r="M589" i="4" s="1"/>
  <c r="P589" i="4" s="1"/>
  <c r="Q589" i="4" s="1"/>
  <c r="K581" i="4"/>
  <c r="M581" i="4" s="1"/>
  <c r="P581" i="4" s="1"/>
  <c r="Q581" i="4" s="1"/>
  <c r="M580" i="4"/>
  <c r="O580" i="4" s="1"/>
  <c r="K580" i="4"/>
  <c r="K579" i="4"/>
  <c r="M579" i="4" s="1"/>
  <c r="K578" i="4"/>
  <c r="M578" i="4" s="1"/>
  <c r="M577" i="4"/>
  <c r="P577" i="4" s="1"/>
  <c r="Q577" i="4" s="1"/>
  <c r="K577" i="4"/>
  <c r="K576" i="4"/>
  <c r="M576" i="4" s="1"/>
  <c r="K575" i="4"/>
  <c r="M575" i="4" s="1"/>
  <c r="K574" i="4"/>
  <c r="M574" i="4" s="1"/>
  <c r="K573" i="4"/>
  <c r="M573" i="4" s="1"/>
  <c r="P573" i="4" s="1"/>
  <c r="Q573" i="4" s="1"/>
  <c r="K572" i="4"/>
  <c r="M572" i="4" s="1"/>
  <c r="O572" i="4" s="1"/>
  <c r="K571" i="4"/>
  <c r="M571" i="4" s="1"/>
  <c r="K570" i="4"/>
  <c r="M570" i="4" s="1"/>
  <c r="K569" i="4"/>
  <c r="M569" i="4" s="1"/>
  <c r="P569" i="4" s="1"/>
  <c r="Q569" i="4" s="1"/>
  <c r="K68" i="4"/>
  <c r="M68" i="4" s="1"/>
  <c r="K67" i="4"/>
  <c r="M67" i="4" s="1"/>
  <c r="K66" i="4"/>
  <c r="M66" i="4" s="1"/>
  <c r="O66" i="4" s="1"/>
  <c r="K65" i="4"/>
  <c r="M65" i="4" s="1"/>
  <c r="K64" i="4"/>
  <c r="M64" i="4" s="1"/>
  <c r="K63" i="4"/>
  <c r="M63" i="4" s="1"/>
  <c r="K62" i="4"/>
  <c r="M62" i="4" s="1"/>
  <c r="O62" i="4" s="1"/>
  <c r="K61" i="4"/>
  <c r="M61" i="4" s="1"/>
  <c r="K60" i="4"/>
  <c r="M60" i="4" s="1"/>
  <c r="K59" i="4"/>
  <c r="M59" i="4" s="1"/>
  <c r="K58" i="4"/>
  <c r="M58" i="4" s="1"/>
  <c r="O58" i="4" s="1"/>
  <c r="K57" i="4"/>
  <c r="M57" i="4" s="1"/>
  <c r="K56" i="4"/>
  <c r="M56" i="4" s="1"/>
  <c r="K55" i="4"/>
  <c r="M55" i="4" s="1"/>
  <c r="K54" i="4"/>
  <c r="M54" i="4" s="1"/>
  <c r="O54" i="4" s="1"/>
  <c r="K53" i="4"/>
  <c r="M53" i="4" s="1"/>
  <c r="K52" i="4"/>
  <c r="M52" i="4" s="1"/>
  <c r="K51" i="4"/>
  <c r="M51" i="4" s="1"/>
  <c r="P51" i="4" s="1"/>
  <c r="Q51" i="4" s="1"/>
  <c r="K50" i="4"/>
  <c r="M50" i="4" s="1"/>
  <c r="O50" i="4" s="1"/>
  <c r="K49" i="4"/>
  <c r="M49" i="4" s="1"/>
  <c r="K48" i="4"/>
  <c r="M48" i="4" s="1"/>
  <c r="K47" i="4"/>
  <c r="M47" i="4" s="1"/>
  <c r="P47" i="4" s="1"/>
  <c r="Q47" i="4" s="1"/>
  <c r="K46" i="4"/>
  <c r="M46" i="4" s="1"/>
  <c r="O46" i="4" s="1"/>
  <c r="K45" i="4"/>
  <c r="M45" i="4" s="1"/>
  <c r="K44" i="4"/>
  <c r="M44" i="4" s="1"/>
  <c r="K43" i="4"/>
  <c r="M43" i="4" s="1"/>
  <c r="P43" i="4" s="1"/>
  <c r="Q43" i="4" s="1"/>
  <c r="K42" i="4"/>
  <c r="M42" i="4" s="1"/>
  <c r="O42" i="4" s="1"/>
  <c r="K41" i="4"/>
  <c r="M41" i="4" s="1"/>
  <c r="K40" i="4"/>
  <c r="M40" i="4" s="1"/>
  <c r="K39" i="4"/>
  <c r="M39" i="4" s="1"/>
  <c r="P39" i="4" s="1"/>
  <c r="Q39" i="4" s="1"/>
  <c r="K38" i="4"/>
  <c r="M38" i="4" s="1"/>
  <c r="O38" i="4" s="1"/>
  <c r="K37" i="4"/>
  <c r="M37" i="4" s="1"/>
  <c r="K36" i="4"/>
  <c r="M36" i="4" s="1"/>
  <c r="K35" i="4"/>
  <c r="M35" i="4" s="1"/>
  <c r="P35" i="4" s="1"/>
  <c r="Q35" i="4" s="1"/>
  <c r="K34" i="4"/>
  <c r="M34" i="4" s="1"/>
  <c r="O34" i="4" s="1"/>
  <c r="K33" i="4"/>
  <c r="M33" i="4" s="1"/>
  <c r="K32" i="4"/>
  <c r="M32" i="4" s="1"/>
  <c r="K31" i="4"/>
  <c r="M31" i="4" s="1"/>
  <c r="P31" i="4" s="1"/>
  <c r="Q31" i="4" s="1"/>
  <c r="K30" i="4"/>
  <c r="M30" i="4" s="1"/>
  <c r="O30" i="4" s="1"/>
  <c r="K29" i="4"/>
  <c r="M29" i="4" s="1"/>
  <c r="K28" i="4"/>
  <c r="M28" i="4" s="1"/>
  <c r="K27" i="4"/>
  <c r="M27" i="4" s="1"/>
  <c r="P27" i="4" s="1"/>
  <c r="Q27" i="4" s="1"/>
  <c r="K26" i="4"/>
  <c r="M26" i="4" s="1"/>
  <c r="O26" i="4" s="1"/>
  <c r="K25" i="4"/>
  <c r="M25" i="4" s="1"/>
  <c r="K24" i="4"/>
  <c r="M24" i="4" s="1"/>
  <c r="K23" i="4"/>
  <c r="M23" i="4" s="1"/>
  <c r="P23" i="4" s="1"/>
  <c r="Q23" i="4" s="1"/>
  <c r="K22" i="4"/>
  <c r="M22" i="4" s="1"/>
  <c r="O22" i="4" s="1"/>
  <c r="K21" i="4"/>
  <c r="M21" i="4" s="1"/>
  <c r="K20" i="4"/>
  <c r="M20" i="4" s="1"/>
  <c r="K19" i="4"/>
  <c r="M19" i="4" s="1"/>
  <c r="P19" i="4" s="1"/>
  <c r="Q19" i="4" s="1"/>
  <c r="K18" i="4"/>
  <c r="M18" i="4" s="1"/>
  <c r="O18" i="4" s="1"/>
  <c r="K17" i="4"/>
  <c r="M17" i="4" s="1"/>
  <c r="K16" i="4"/>
  <c r="M16" i="4" s="1"/>
  <c r="K15" i="4"/>
  <c r="M15" i="4" s="1"/>
  <c r="P15" i="4" s="1"/>
  <c r="Q15" i="4" s="1"/>
  <c r="K14" i="4"/>
  <c r="M14" i="4" s="1"/>
  <c r="O14" i="4" s="1"/>
  <c r="K13" i="4"/>
  <c r="M13" i="4" s="1"/>
  <c r="K12" i="4"/>
  <c r="M12" i="4" s="1"/>
  <c r="K11" i="4"/>
  <c r="M11" i="4" s="1"/>
  <c r="P11" i="4" s="1"/>
  <c r="Q11" i="4" s="1"/>
  <c r="K10" i="4"/>
  <c r="M10" i="4" s="1"/>
  <c r="O10" i="4" s="1"/>
  <c r="K9" i="4"/>
  <c r="M9" i="4" s="1"/>
  <c r="O495" i="4" l="1"/>
  <c r="P499" i="4"/>
  <c r="Q499" i="4" s="1"/>
  <c r="O499" i="4"/>
  <c r="O576" i="4"/>
  <c r="P576" i="4"/>
  <c r="Q576" i="4" s="1"/>
  <c r="P580" i="4"/>
  <c r="Q580" i="4" s="1"/>
  <c r="O486" i="4"/>
  <c r="P572" i="4"/>
  <c r="Q572" i="4" s="1"/>
  <c r="P435" i="4"/>
  <c r="Q435" i="4" s="1"/>
  <c r="P539" i="4"/>
  <c r="Q539" i="4" s="1"/>
  <c r="O539" i="4"/>
  <c r="O465" i="4"/>
  <c r="P465" i="4"/>
  <c r="Q465" i="4" s="1"/>
  <c r="P599" i="4"/>
  <c r="Q599" i="4" s="1"/>
  <c r="O599" i="4"/>
  <c r="O400" i="4"/>
  <c r="P400" i="4"/>
  <c r="Q400" i="4" s="1"/>
  <c r="P413" i="4"/>
  <c r="Q413" i="4" s="1"/>
  <c r="O413" i="4"/>
  <c r="O333" i="4"/>
  <c r="P333" i="4"/>
  <c r="Q333" i="4" s="1"/>
  <c r="O337" i="4"/>
  <c r="P337" i="4"/>
  <c r="Q337" i="4" s="1"/>
  <c r="P466" i="4"/>
  <c r="Q466" i="4" s="1"/>
  <c r="O466" i="4"/>
  <c r="O481" i="4"/>
  <c r="P481" i="4"/>
  <c r="Q481" i="4" s="1"/>
  <c r="P55" i="4"/>
  <c r="Q55" i="4" s="1"/>
  <c r="O55" i="4"/>
  <c r="P59" i="4"/>
  <c r="Q59" i="4" s="1"/>
  <c r="O59" i="4"/>
  <c r="O63" i="4"/>
  <c r="P63" i="4"/>
  <c r="Q63" i="4" s="1"/>
  <c r="O67" i="4"/>
  <c r="P67" i="4"/>
  <c r="Q67" i="4" s="1"/>
  <c r="P533" i="4"/>
  <c r="Q533" i="4" s="1"/>
  <c r="O533" i="4"/>
  <c r="P549" i="4"/>
  <c r="Q549" i="4" s="1"/>
  <c r="O549" i="4"/>
  <c r="P343" i="4"/>
  <c r="Q343" i="4" s="1"/>
  <c r="O343" i="4"/>
  <c r="P529" i="4"/>
  <c r="Q529" i="4" s="1"/>
  <c r="O529" i="4"/>
  <c r="P532" i="4"/>
  <c r="Q532" i="4" s="1"/>
  <c r="O532" i="4"/>
  <c r="O408" i="4"/>
  <c r="P408" i="4"/>
  <c r="Q408" i="4" s="1"/>
  <c r="P457" i="4"/>
  <c r="Q457" i="4" s="1"/>
  <c r="O457" i="4"/>
  <c r="P461" i="4"/>
  <c r="Q461" i="4" s="1"/>
  <c r="O461" i="4"/>
  <c r="O589" i="4"/>
  <c r="O369" i="4"/>
  <c r="O370" i="4"/>
  <c r="O378" i="4"/>
  <c r="O382" i="4"/>
  <c r="O386" i="4"/>
  <c r="P412" i="4"/>
  <c r="Q412" i="4" s="1"/>
  <c r="O447" i="4"/>
  <c r="O448" i="4"/>
  <c r="P485" i="4"/>
  <c r="Q485" i="4" s="1"/>
  <c r="O491" i="4"/>
  <c r="O502" i="4"/>
  <c r="O503" i="4"/>
  <c r="O513" i="4"/>
  <c r="O514" i="4"/>
  <c r="P404" i="4"/>
  <c r="Q404" i="4" s="1"/>
  <c r="O436" i="4"/>
  <c r="O444" i="4"/>
  <c r="P512" i="4"/>
  <c r="Q512" i="4" s="1"/>
  <c r="O512" i="4"/>
  <c r="O511" i="4"/>
  <c r="O515" i="4"/>
  <c r="P501" i="4"/>
  <c r="Q501" i="4" s="1"/>
  <c r="O501" i="4"/>
  <c r="O504" i="4"/>
  <c r="P497" i="4"/>
  <c r="Q497" i="4" s="1"/>
  <c r="O497" i="4"/>
  <c r="P493" i="4"/>
  <c r="Q493" i="4" s="1"/>
  <c r="O493" i="4"/>
  <c r="O498" i="4"/>
  <c r="P498" i="4"/>
  <c r="Q498" i="4" s="1"/>
  <c r="O494" i="4"/>
  <c r="P494" i="4"/>
  <c r="Q494" i="4" s="1"/>
  <c r="O492" i="4"/>
  <c r="O496" i="4"/>
  <c r="O500" i="4"/>
  <c r="P482" i="4"/>
  <c r="Q482" i="4" s="1"/>
  <c r="O482" i="4"/>
  <c r="P484" i="4"/>
  <c r="Q484" i="4" s="1"/>
  <c r="O484" i="4"/>
  <c r="O483" i="4"/>
  <c r="O487" i="4"/>
  <c r="P464" i="4"/>
  <c r="Q464" i="4" s="1"/>
  <c r="O464" i="4"/>
  <c r="O467" i="4"/>
  <c r="P455" i="4"/>
  <c r="Q455" i="4" s="1"/>
  <c r="O455" i="4"/>
  <c r="P459" i="4"/>
  <c r="Q459" i="4" s="1"/>
  <c r="O459" i="4"/>
  <c r="O456" i="4"/>
  <c r="P456" i="4"/>
  <c r="Q456" i="4" s="1"/>
  <c r="O460" i="4"/>
  <c r="P460" i="4"/>
  <c r="Q460" i="4" s="1"/>
  <c r="O454" i="4"/>
  <c r="O458" i="4"/>
  <c r="O462" i="4"/>
  <c r="P446" i="4"/>
  <c r="Q446" i="4" s="1"/>
  <c r="O446" i="4"/>
  <c r="O445" i="4"/>
  <c r="O449" i="4"/>
  <c r="P434" i="4"/>
  <c r="Q434" i="4" s="1"/>
  <c r="O434" i="4"/>
  <c r="O437" i="4"/>
  <c r="P341" i="4"/>
  <c r="Q341" i="4" s="1"/>
  <c r="O341" i="4"/>
  <c r="O342" i="4"/>
  <c r="P342" i="4"/>
  <c r="Q342" i="4" s="1"/>
  <c r="O340" i="4"/>
  <c r="O344" i="4"/>
  <c r="P325" i="4"/>
  <c r="Q325" i="4" s="1"/>
  <c r="O325" i="4"/>
  <c r="P331" i="4"/>
  <c r="Q331" i="4" s="1"/>
  <c r="O331" i="4"/>
  <c r="O336" i="4"/>
  <c r="P336" i="4"/>
  <c r="Q336" i="4" s="1"/>
  <c r="O320" i="4"/>
  <c r="P320" i="4"/>
  <c r="Q320" i="4" s="1"/>
  <c r="P323" i="4"/>
  <c r="Q323" i="4" s="1"/>
  <c r="O323" i="4"/>
  <c r="O328" i="4"/>
  <c r="P328" i="4"/>
  <c r="Q328" i="4" s="1"/>
  <c r="P335" i="4"/>
  <c r="Q335" i="4" s="1"/>
  <c r="O335" i="4"/>
  <c r="O329" i="4"/>
  <c r="P329" i="4"/>
  <c r="Q329" i="4" s="1"/>
  <c r="O332" i="4"/>
  <c r="P332" i="4"/>
  <c r="Q332" i="4" s="1"/>
  <c r="O321" i="4"/>
  <c r="P321" i="4"/>
  <c r="Q321" i="4" s="1"/>
  <c r="O324" i="4"/>
  <c r="P324" i="4"/>
  <c r="Q324" i="4" s="1"/>
  <c r="P327" i="4"/>
  <c r="Q327" i="4" s="1"/>
  <c r="O327" i="4"/>
  <c r="P322" i="4"/>
  <c r="Q322" i="4" s="1"/>
  <c r="P326" i="4"/>
  <c r="Q326" i="4" s="1"/>
  <c r="P330" i="4"/>
  <c r="Q330" i="4" s="1"/>
  <c r="P334" i="4"/>
  <c r="Q334" i="4" s="1"/>
  <c r="P338" i="4"/>
  <c r="Q338" i="4" s="1"/>
  <c r="P403" i="4"/>
  <c r="Q403" i="4" s="1"/>
  <c r="O403" i="4"/>
  <c r="O405" i="4"/>
  <c r="P405" i="4"/>
  <c r="Q405" i="4" s="1"/>
  <c r="P399" i="4"/>
  <c r="Q399" i="4" s="1"/>
  <c r="O399" i="4"/>
  <c r="O401" i="4"/>
  <c r="P401" i="4"/>
  <c r="Q401" i="4" s="1"/>
  <c r="O397" i="4"/>
  <c r="P397" i="4"/>
  <c r="Q397" i="4" s="1"/>
  <c r="P411" i="4"/>
  <c r="Q411" i="4" s="1"/>
  <c r="O411" i="4"/>
  <c r="P407" i="4"/>
  <c r="Q407" i="4" s="1"/>
  <c r="O407" i="4"/>
  <c r="O409" i="4"/>
  <c r="P409" i="4"/>
  <c r="Q409" i="4" s="1"/>
  <c r="P415" i="4"/>
  <c r="Q415" i="4" s="1"/>
  <c r="O415" i="4"/>
  <c r="O398" i="4"/>
  <c r="O402" i="4"/>
  <c r="O406" i="4"/>
  <c r="O410" i="4"/>
  <c r="O414" i="4"/>
  <c r="P380" i="4"/>
  <c r="Q380" i="4" s="1"/>
  <c r="O380" i="4"/>
  <c r="P384" i="4"/>
  <c r="Q384" i="4" s="1"/>
  <c r="O384" i="4"/>
  <c r="O377" i="4"/>
  <c r="P377" i="4"/>
  <c r="Q377" i="4" s="1"/>
  <c r="O381" i="4"/>
  <c r="P381" i="4"/>
  <c r="Q381" i="4" s="1"/>
  <c r="O385" i="4"/>
  <c r="P385" i="4"/>
  <c r="Q385" i="4" s="1"/>
  <c r="O379" i="4"/>
  <c r="O383" i="4"/>
  <c r="O387" i="4"/>
  <c r="P368" i="4"/>
  <c r="Q368" i="4" s="1"/>
  <c r="O368" i="4"/>
  <c r="O367" i="4"/>
  <c r="O371" i="4"/>
  <c r="O550" i="4"/>
  <c r="O540" i="4"/>
  <c r="P531" i="4"/>
  <c r="Q531" i="4" s="1"/>
  <c r="O531" i="4"/>
  <c r="O530" i="4"/>
  <c r="O534" i="4"/>
  <c r="O600" i="4"/>
  <c r="O590" i="4"/>
  <c r="P574" i="4"/>
  <c r="Q574" i="4" s="1"/>
  <c r="O574" i="4"/>
  <c r="O575" i="4"/>
  <c r="P575" i="4"/>
  <c r="Q575" i="4" s="1"/>
  <c r="P570" i="4"/>
  <c r="Q570" i="4" s="1"/>
  <c r="O570" i="4"/>
  <c r="P578" i="4"/>
  <c r="Q578" i="4" s="1"/>
  <c r="O578" i="4"/>
  <c r="O571" i="4"/>
  <c r="P571" i="4"/>
  <c r="Q571" i="4" s="1"/>
  <c r="O579" i="4"/>
  <c r="P579" i="4"/>
  <c r="Q579" i="4" s="1"/>
  <c r="O569" i="4"/>
  <c r="O573" i="4"/>
  <c r="O577" i="4"/>
  <c r="O581" i="4"/>
  <c r="P9" i="4"/>
  <c r="Q9" i="4" s="1"/>
  <c r="O9" i="4"/>
  <c r="P13" i="4"/>
  <c r="Q13" i="4" s="1"/>
  <c r="O13" i="4"/>
  <c r="P21" i="4"/>
  <c r="Q21" i="4" s="1"/>
  <c r="O21" i="4"/>
  <c r="P25" i="4"/>
  <c r="Q25" i="4" s="1"/>
  <c r="O25" i="4"/>
  <c r="P37" i="4"/>
  <c r="Q37" i="4" s="1"/>
  <c r="O37" i="4"/>
  <c r="P45" i="4"/>
  <c r="Q45" i="4" s="1"/>
  <c r="O45" i="4"/>
  <c r="P61" i="4"/>
  <c r="Q61" i="4" s="1"/>
  <c r="O61" i="4"/>
  <c r="O11" i="4"/>
  <c r="O15" i="4"/>
  <c r="O19" i="4"/>
  <c r="O23" i="4"/>
  <c r="O27" i="4"/>
  <c r="O31" i="4"/>
  <c r="O35" i="4"/>
  <c r="O39" i="4"/>
  <c r="O43" i="4"/>
  <c r="O47" i="4"/>
  <c r="O51" i="4"/>
  <c r="O64" i="4"/>
  <c r="P64" i="4"/>
  <c r="Q64" i="4" s="1"/>
  <c r="P10" i="4"/>
  <c r="Q10" i="4" s="1"/>
  <c r="P57" i="4"/>
  <c r="Q57" i="4" s="1"/>
  <c r="O57" i="4"/>
  <c r="P65" i="4"/>
  <c r="Q65" i="4" s="1"/>
  <c r="O65" i="4"/>
  <c r="P17" i="4"/>
  <c r="Q17" i="4" s="1"/>
  <c r="O17" i="4"/>
  <c r="P29" i="4"/>
  <c r="Q29" i="4" s="1"/>
  <c r="O29" i="4"/>
  <c r="P33" i="4"/>
  <c r="Q33" i="4" s="1"/>
  <c r="O33" i="4"/>
  <c r="P41" i="4"/>
  <c r="Q41" i="4" s="1"/>
  <c r="O41" i="4"/>
  <c r="P49" i="4"/>
  <c r="Q49" i="4" s="1"/>
  <c r="O49" i="4"/>
  <c r="P53" i="4"/>
  <c r="Q53" i="4" s="1"/>
  <c r="O53" i="4"/>
  <c r="P56" i="4"/>
  <c r="Q56" i="4" s="1"/>
  <c r="O56" i="4"/>
  <c r="P58" i="4"/>
  <c r="Q58" i="4" s="1"/>
  <c r="P66" i="4"/>
  <c r="Q66" i="4" s="1"/>
  <c r="P12" i="4"/>
  <c r="Q12" i="4" s="1"/>
  <c r="O12" i="4"/>
  <c r="P14" i="4"/>
  <c r="Q14" i="4" s="1"/>
  <c r="P16" i="4"/>
  <c r="Q16" i="4" s="1"/>
  <c r="O16" i="4"/>
  <c r="P18" i="4"/>
  <c r="Q18" i="4" s="1"/>
  <c r="O20" i="4"/>
  <c r="P20" i="4"/>
  <c r="Q20" i="4" s="1"/>
  <c r="P22" i="4"/>
  <c r="Q22" i="4" s="1"/>
  <c r="O24" i="4"/>
  <c r="P24" i="4"/>
  <c r="Q24" i="4" s="1"/>
  <c r="P26" i="4"/>
  <c r="Q26" i="4" s="1"/>
  <c r="O28" i="4"/>
  <c r="P28" i="4"/>
  <c r="Q28" i="4" s="1"/>
  <c r="P30" i="4"/>
  <c r="Q30" i="4" s="1"/>
  <c r="P32" i="4"/>
  <c r="Q32" i="4" s="1"/>
  <c r="O32" i="4"/>
  <c r="P34" i="4"/>
  <c r="Q34" i="4" s="1"/>
  <c r="O36" i="4"/>
  <c r="P36" i="4"/>
  <c r="Q36" i="4" s="1"/>
  <c r="P38" i="4"/>
  <c r="Q38" i="4" s="1"/>
  <c r="P40" i="4"/>
  <c r="Q40" i="4" s="1"/>
  <c r="O40" i="4"/>
  <c r="P42" i="4"/>
  <c r="Q42" i="4" s="1"/>
  <c r="O44" i="4"/>
  <c r="P44" i="4"/>
  <c r="Q44" i="4" s="1"/>
  <c r="P46" i="4"/>
  <c r="Q46" i="4" s="1"/>
  <c r="P48" i="4"/>
  <c r="Q48" i="4" s="1"/>
  <c r="O48" i="4"/>
  <c r="P50" i="4"/>
  <c r="Q50" i="4" s="1"/>
  <c r="P52" i="4"/>
  <c r="Q52" i="4" s="1"/>
  <c r="O52" i="4"/>
  <c r="P54" i="4"/>
  <c r="Q54" i="4" s="1"/>
  <c r="P60" i="4"/>
  <c r="Q60" i="4" s="1"/>
  <c r="O60" i="4"/>
  <c r="P62" i="4"/>
  <c r="Q62" i="4" s="1"/>
  <c r="P68" i="4"/>
  <c r="Q68" i="4" s="1"/>
  <c r="O68" i="4"/>
  <c r="M839" i="4" l="1"/>
  <c r="P839" i="4" s="1"/>
  <c r="Q839" i="4" s="1"/>
  <c r="M838" i="4"/>
  <c r="P838" i="4" s="1"/>
  <c r="Q838" i="4" s="1"/>
  <c r="F838" i="4"/>
  <c r="M837" i="4"/>
  <c r="P837" i="4" s="1"/>
  <c r="Q837" i="4" s="1"/>
  <c r="F837" i="4"/>
  <c r="M836" i="4"/>
  <c r="P836" i="4" s="1"/>
  <c r="Q836" i="4" s="1"/>
  <c r="F836" i="4"/>
  <c r="M835" i="4"/>
  <c r="O835" i="4" s="1"/>
  <c r="F835" i="4"/>
  <c r="M834" i="4"/>
  <c r="P834" i="4" s="1"/>
  <c r="Q834" i="4" s="1"/>
  <c r="F834" i="4"/>
  <c r="M833" i="4"/>
  <c r="P833" i="4" s="1"/>
  <c r="Q833" i="4" s="1"/>
  <c r="F833" i="4"/>
  <c r="M832" i="4"/>
  <c r="O832" i="4" s="1"/>
  <c r="F832" i="4"/>
  <c r="M831" i="4"/>
  <c r="P831" i="4" s="1"/>
  <c r="Q831" i="4" s="1"/>
  <c r="F831" i="4"/>
  <c r="M830" i="4"/>
  <c r="P830" i="4" s="1"/>
  <c r="Q830" i="4" s="1"/>
  <c r="F830" i="4"/>
  <c r="M829" i="4"/>
  <c r="P829" i="4" s="1"/>
  <c r="Q829" i="4" s="1"/>
  <c r="M828" i="4"/>
  <c r="P828" i="4" s="1"/>
  <c r="Q828" i="4" s="1"/>
  <c r="F828" i="4"/>
  <c r="M827" i="4"/>
  <c r="P827" i="4" s="1"/>
  <c r="Q827" i="4" s="1"/>
  <c r="F827" i="4"/>
  <c r="M826" i="4"/>
  <c r="P826" i="4" s="1"/>
  <c r="Q826" i="4" s="1"/>
  <c r="F826" i="4"/>
  <c r="M825" i="4"/>
  <c r="P825" i="4" s="1"/>
  <c r="Q825" i="4" s="1"/>
  <c r="F825" i="4"/>
  <c r="M824" i="4"/>
  <c r="P824" i="4" s="1"/>
  <c r="Q824" i="4" s="1"/>
  <c r="F824" i="4"/>
  <c r="M823" i="4"/>
  <c r="O823" i="4" s="1"/>
  <c r="F823" i="4"/>
  <c r="M822" i="4"/>
  <c r="P822" i="4" s="1"/>
  <c r="Q822" i="4" s="1"/>
  <c r="F822" i="4"/>
  <c r="M821" i="4"/>
  <c r="P821" i="4" s="1"/>
  <c r="Q821" i="4" s="1"/>
  <c r="F821" i="4"/>
  <c r="M820" i="4"/>
  <c r="P820" i="4" s="1"/>
  <c r="Q820" i="4" s="1"/>
  <c r="F820" i="4"/>
  <c r="M819" i="4"/>
  <c r="P819" i="4" s="1"/>
  <c r="Q819" i="4" s="1"/>
  <c r="F819" i="4"/>
  <c r="M818" i="4"/>
  <c r="P818" i="4" s="1"/>
  <c r="Q818" i="4" s="1"/>
  <c r="F818" i="4"/>
  <c r="M817" i="4"/>
  <c r="P817" i="4" s="1"/>
  <c r="Q817" i="4" s="1"/>
  <c r="F817" i="4"/>
  <c r="M816" i="4"/>
  <c r="P816" i="4" s="1"/>
  <c r="Q816" i="4" s="1"/>
  <c r="F816" i="4"/>
  <c r="M815" i="4"/>
  <c r="P815" i="4" s="1"/>
  <c r="Q815" i="4" s="1"/>
  <c r="F815" i="4"/>
  <c r="M814" i="4"/>
  <c r="P814" i="4" s="1"/>
  <c r="Q814" i="4" s="1"/>
  <c r="F814" i="4"/>
  <c r="M813" i="4"/>
  <c r="P813" i="4" s="1"/>
  <c r="Q813" i="4" s="1"/>
  <c r="F813" i="4"/>
  <c r="M812" i="4"/>
  <c r="P812" i="4" s="1"/>
  <c r="Q812" i="4" s="1"/>
  <c r="F812" i="4"/>
  <c r="M811" i="4"/>
  <c r="O811" i="4" s="1"/>
  <c r="F811" i="4"/>
  <c r="M810" i="4"/>
  <c r="P810" i="4" s="1"/>
  <c r="Q810" i="4" s="1"/>
  <c r="F810" i="4"/>
  <c r="M809" i="4"/>
  <c r="P809" i="4" s="1"/>
  <c r="Q809" i="4" s="1"/>
  <c r="F809" i="4"/>
  <c r="M808" i="4"/>
  <c r="P808" i="4" s="1"/>
  <c r="Q808" i="4" s="1"/>
  <c r="F808" i="4"/>
  <c r="M807" i="4"/>
  <c r="O807" i="4" s="1"/>
  <c r="F807" i="4"/>
  <c r="M806" i="4"/>
  <c r="P806" i="4" s="1"/>
  <c r="Q806" i="4" s="1"/>
  <c r="F806" i="4"/>
  <c r="M805" i="4"/>
  <c r="P805" i="4" s="1"/>
  <c r="Q805" i="4" s="1"/>
  <c r="F805" i="4"/>
  <c r="M804" i="4"/>
  <c r="P804" i="4" s="1"/>
  <c r="Q804" i="4" s="1"/>
  <c r="F804" i="4"/>
  <c r="M803" i="4"/>
  <c r="O803" i="4" s="1"/>
  <c r="F803" i="4"/>
  <c r="M802" i="4"/>
  <c r="P802" i="4" s="1"/>
  <c r="Q802" i="4" s="1"/>
  <c r="F802" i="4"/>
  <c r="M801" i="4"/>
  <c r="P801" i="4" s="1"/>
  <c r="Q801" i="4" s="1"/>
  <c r="F801" i="4"/>
  <c r="M800" i="4"/>
  <c r="P800" i="4" s="1"/>
  <c r="Q800" i="4" s="1"/>
  <c r="F800" i="4"/>
  <c r="O824" i="4" l="1"/>
  <c r="P811" i="4"/>
  <c r="Q811" i="4" s="1"/>
  <c r="O804" i="4"/>
  <c r="P823" i="4"/>
  <c r="Q823" i="4" s="1"/>
  <c r="P803" i="4"/>
  <c r="Q803" i="4" s="1"/>
  <c r="O829" i="4"/>
  <c r="O800" i="4"/>
  <c r="O819" i="4"/>
  <c r="O820" i="4"/>
  <c r="O831" i="4"/>
  <c r="O833" i="4"/>
  <c r="O808" i="4"/>
  <c r="P807" i="4"/>
  <c r="Q807" i="4" s="1"/>
  <c r="O815" i="4"/>
  <c r="O816" i="4"/>
  <c r="O827" i="4"/>
  <c r="O828" i="4"/>
  <c r="P832" i="4"/>
  <c r="Q832" i="4" s="1"/>
  <c r="P835" i="4"/>
  <c r="Q835" i="4" s="1"/>
  <c r="O836" i="4"/>
  <c r="O837" i="4"/>
  <c r="O812" i="4"/>
  <c r="O801" i="4"/>
  <c r="O805" i="4"/>
  <c r="O809" i="4"/>
  <c r="O813" i="4"/>
  <c r="O817" i="4"/>
  <c r="O821" i="4"/>
  <c r="O825" i="4"/>
  <c r="O830" i="4"/>
  <c r="O834" i="4"/>
  <c r="O838" i="4"/>
  <c r="O839" i="4"/>
  <c r="O802" i="4"/>
  <c r="O806" i="4"/>
  <c r="O810" i="4"/>
  <c r="O814" i="4"/>
  <c r="O818" i="4"/>
  <c r="O822" i="4"/>
  <c r="O826" i="4"/>
  <c r="L1027" i="4" l="1"/>
  <c r="K1027" i="4"/>
  <c r="F1027" i="4"/>
  <c r="L1026" i="4"/>
  <c r="M1026" i="4" s="1"/>
  <c r="K1026" i="4"/>
  <c r="F1026" i="4"/>
  <c r="L1025" i="4"/>
  <c r="K1025" i="4"/>
  <c r="F1025" i="4"/>
  <c r="L1024" i="4"/>
  <c r="K1024" i="4"/>
  <c r="F1024" i="4"/>
  <c r="L1023" i="4"/>
  <c r="K1023" i="4"/>
  <c r="M1023" i="4" s="1"/>
  <c r="O1023" i="4" s="1"/>
  <c r="F1023" i="4"/>
  <c r="L1022" i="4"/>
  <c r="M1022" i="4" s="1"/>
  <c r="K1022" i="4"/>
  <c r="F1022" i="4"/>
  <c r="L1021" i="4"/>
  <c r="K1021" i="4"/>
  <c r="M1021" i="4" s="1"/>
  <c r="F1021" i="4"/>
  <c r="L1020" i="4"/>
  <c r="K1020" i="4"/>
  <c r="F1020" i="4"/>
  <c r="L1019" i="4"/>
  <c r="K1019" i="4"/>
  <c r="M1019" i="4" s="1"/>
  <c r="O1019" i="4" s="1"/>
  <c r="F1019" i="4"/>
  <c r="L1018" i="4"/>
  <c r="K1018" i="4"/>
  <c r="F1018" i="4"/>
  <c r="L1017" i="4"/>
  <c r="K1017" i="4"/>
  <c r="M1017" i="4" s="1"/>
  <c r="F1017" i="4"/>
  <c r="L1016" i="4"/>
  <c r="K1016" i="4"/>
  <c r="F1016" i="4"/>
  <c r="L1015" i="4"/>
  <c r="K1015" i="4"/>
  <c r="M1015" i="4" s="1"/>
  <c r="P1015" i="4" s="1"/>
  <c r="Q1015" i="4" s="1"/>
  <c r="F1015" i="4"/>
  <c r="L1014" i="4"/>
  <c r="K1014" i="4"/>
  <c r="F1014" i="4"/>
  <c r="L1013" i="4"/>
  <c r="K1013" i="4"/>
  <c r="F1013" i="4"/>
  <c r="L1012" i="4"/>
  <c r="K1012" i="4"/>
  <c r="M1012" i="4" s="1"/>
  <c r="F1012" i="4"/>
  <c r="L1011" i="4"/>
  <c r="K1011" i="4"/>
  <c r="F1011" i="4"/>
  <c r="L1010" i="4"/>
  <c r="M1010" i="4" s="1"/>
  <c r="K1010" i="4"/>
  <c r="F1010" i="4"/>
  <c r="L1009" i="4"/>
  <c r="K1009" i="4"/>
  <c r="F1009" i="4"/>
  <c r="L1008" i="4"/>
  <c r="K1008" i="4"/>
  <c r="M1008" i="4" s="1"/>
  <c r="F1008" i="4"/>
  <c r="L1007" i="4"/>
  <c r="K1007" i="4"/>
  <c r="M1007" i="4" s="1"/>
  <c r="P1007" i="4" s="1"/>
  <c r="Q1007" i="4" s="1"/>
  <c r="F1007" i="4"/>
  <c r="L1006" i="4"/>
  <c r="K1006" i="4"/>
  <c r="F1006" i="4"/>
  <c r="L1005" i="4"/>
  <c r="K1005" i="4"/>
  <c r="F1005" i="4"/>
  <c r="L1004" i="4"/>
  <c r="K1004" i="4"/>
  <c r="F1004" i="4"/>
  <c r="L1003" i="4"/>
  <c r="K1003" i="4"/>
  <c r="M1003" i="4" s="1"/>
  <c r="P1003" i="4" s="1"/>
  <c r="Q1003" i="4" s="1"/>
  <c r="F1003" i="4"/>
  <c r="L1002" i="4"/>
  <c r="K1002" i="4"/>
  <c r="F1002" i="4"/>
  <c r="L1001" i="4"/>
  <c r="K1001" i="4"/>
  <c r="F1001" i="4"/>
  <c r="L1000" i="4"/>
  <c r="K1000" i="4"/>
  <c r="M1000" i="4" s="1"/>
  <c r="F1000" i="4"/>
  <c r="L999" i="4"/>
  <c r="K999" i="4"/>
  <c r="M999" i="4" s="1"/>
  <c r="O999" i="4" s="1"/>
  <c r="F999" i="4"/>
  <c r="L998" i="4"/>
  <c r="K998" i="4"/>
  <c r="F998" i="4"/>
  <c r="L997" i="4"/>
  <c r="K997" i="4"/>
  <c r="M997" i="4" s="1"/>
  <c r="F997" i="4"/>
  <c r="L996" i="4"/>
  <c r="K996" i="4"/>
  <c r="F996" i="4"/>
  <c r="L995" i="4"/>
  <c r="K995" i="4"/>
  <c r="M995" i="4" s="1"/>
  <c r="O995" i="4" s="1"/>
  <c r="F995" i="4"/>
  <c r="L994" i="4"/>
  <c r="K994" i="4"/>
  <c r="F994" i="4"/>
  <c r="L993" i="4"/>
  <c r="K993" i="4"/>
  <c r="F993" i="4"/>
  <c r="L992" i="4"/>
  <c r="K992" i="4"/>
  <c r="F992" i="4"/>
  <c r="L991" i="4"/>
  <c r="K991" i="4"/>
  <c r="F991" i="4"/>
  <c r="L990" i="4"/>
  <c r="K990" i="4"/>
  <c r="F990" i="4"/>
  <c r="L989" i="4"/>
  <c r="K989" i="4"/>
  <c r="M989" i="4" s="1"/>
  <c r="F989" i="4"/>
  <c r="L988" i="4"/>
  <c r="K988" i="4"/>
  <c r="M988" i="4" s="1"/>
  <c r="P988" i="4" s="1"/>
  <c r="Q988" i="4" s="1"/>
  <c r="F988" i="4"/>
  <c r="M791" i="4"/>
  <c r="P791" i="4" s="1"/>
  <c r="Q791" i="4" s="1"/>
  <c r="M790" i="4"/>
  <c r="P790" i="4" s="1"/>
  <c r="Q790" i="4" s="1"/>
  <c r="M789" i="4"/>
  <c r="P789" i="4" s="1"/>
  <c r="Q789" i="4" s="1"/>
  <c r="M788" i="4"/>
  <c r="P788" i="4" s="1"/>
  <c r="Q788" i="4" s="1"/>
  <c r="M787" i="4"/>
  <c r="P787" i="4" s="1"/>
  <c r="Q787" i="4" s="1"/>
  <c r="M786" i="4"/>
  <c r="P786" i="4" s="1"/>
  <c r="Q786" i="4" s="1"/>
  <c r="M785" i="4"/>
  <c r="P785" i="4" s="1"/>
  <c r="Q785" i="4" s="1"/>
  <c r="M784" i="4"/>
  <c r="P784" i="4" s="1"/>
  <c r="Q784" i="4" s="1"/>
  <c r="M783" i="4"/>
  <c r="P783" i="4" s="1"/>
  <c r="Q783" i="4" s="1"/>
  <c r="M782" i="4"/>
  <c r="P782" i="4" s="1"/>
  <c r="Q782" i="4" s="1"/>
  <c r="M781" i="4"/>
  <c r="P781" i="4" s="1"/>
  <c r="Q781" i="4" s="1"/>
  <c r="M780" i="4"/>
  <c r="P780" i="4" s="1"/>
  <c r="Q780" i="4" s="1"/>
  <c r="M779" i="4"/>
  <c r="P779" i="4" s="1"/>
  <c r="Q779" i="4" s="1"/>
  <c r="M778" i="4"/>
  <c r="P778" i="4" s="1"/>
  <c r="Q778" i="4" s="1"/>
  <c r="M777" i="4"/>
  <c r="P777" i="4" s="1"/>
  <c r="Q777" i="4" s="1"/>
  <c r="M776" i="4"/>
  <c r="P776" i="4" s="1"/>
  <c r="Q776" i="4" s="1"/>
  <c r="M775" i="4"/>
  <c r="P775" i="4" s="1"/>
  <c r="Q775" i="4" s="1"/>
  <c r="M774" i="4"/>
  <c r="P774" i="4" s="1"/>
  <c r="Q774" i="4" s="1"/>
  <c r="M773" i="4"/>
  <c r="P773" i="4" s="1"/>
  <c r="Q773" i="4" s="1"/>
  <c r="M772" i="4"/>
  <c r="P772" i="4" s="1"/>
  <c r="Q772" i="4" s="1"/>
  <c r="M771" i="4"/>
  <c r="P771" i="4" s="1"/>
  <c r="Q771" i="4" s="1"/>
  <c r="M770" i="4"/>
  <c r="P770" i="4" s="1"/>
  <c r="Q770" i="4" s="1"/>
  <c r="M769" i="4"/>
  <c r="P769" i="4" s="1"/>
  <c r="Q769" i="4" s="1"/>
  <c r="M768" i="4"/>
  <c r="P768" i="4" s="1"/>
  <c r="Q768" i="4" s="1"/>
  <c r="M767" i="4"/>
  <c r="P767" i="4" s="1"/>
  <c r="Q767" i="4" s="1"/>
  <c r="M766" i="4"/>
  <c r="P766" i="4" s="1"/>
  <c r="Q766" i="4" s="1"/>
  <c r="M765" i="4"/>
  <c r="P765" i="4" s="1"/>
  <c r="Q765" i="4" s="1"/>
  <c r="M764" i="4"/>
  <c r="P764" i="4" s="1"/>
  <c r="Q764" i="4" s="1"/>
  <c r="M763" i="4"/>
  <c r="P763" i="4" s="1"/>
  <c r="Q763" i="4" s="1"/>
  <c r="M762" i="4"/>
  <c r="P762" i="4" s="1"/>
  <c r="Q762" i="4" s="1"/>
  <c r="M761" i="4"/>
  <c r="P761" i="4" s="1"/>
  <c r="Q761" i="4" s="1"/>
  <c r="M760" i="4"/>
  <c r="P760" i="4" s="1"/>
  <c r="Q760" i="4" s="1"/>
  <c r="M759" i="4"/>
  <c r="P759" i="4" s="1"/>
  <c r="Q759" i="4" s="1"/>
  <c r="M758" i="4"/>
  <c r="P758" i="4" s="1"/>
  <c r="Q758" i="4" s="1"/>
  <c r="M757" i="4"/>
  <c r="P757" i="4" s="1"/>
  <c r="Q757" i="4" s="1"/>
  <c r="M756" i="4"/>
  <c r="P756" i="4" s="1"/>
  <c r="Q756" i="4" s="1"/>
  <c r="M755" i="4"/>
  <c r="P755" i="4" s="1"/>
  <c r="Q755" i="4" s="1"/>
  <c r="M754" i="4"/>
  <c r="P754" i="4" s="1"/>
  <c r="Q754" i="4" s="1"/>
  <c r="M753" i="4"/>
  <c r="P753" i="4" s="1"/>
  <c r="Q753" i="4" s="1"/>
  <c r="M752" i="4"/>
  <c r="P752" i="4" s="1"/>
  <c r="Q752" i="4" s="1"/>
  <c r="M1027" i="4" l="1"/>
  <c r="P1027" i="4" s="1"/>
  <c r="Q1027" i="4" s="1"/>
  <c r="M992" i="4"/>
  <c r="P992" i="4" s="1"/>
  <c r="Q992" i="4" s="1"/>
  <c r="M990" i="4"/>
  <c r="M1011" i="4"/>
  <c r="P1011" i="4" s="1"/>
  <c r="Q1011" i="4" s="1"/>
  <c r="M1016" i="4"/>
  <c r="P1016" i="4" s="1"/>
  <c r="Q1016" i="4" s="1"/>
  <c r="M1024" i="4"/>
  <c r="M994" i="4"/>
  <c r="P994" i="4" s="1"/>
  <c r="Q994" i="4" s="1"/>
  <c r="M998" i="4"/>
  <c r="P998" i="4" s="1"/>
  <c r="Q998" i="4" s="1"/>
  <c r="M996" i="4"/>
  <c r="P996" i="4" s="1"/>
  <c r="Q996" i="4" s="1"/>
  <c r="M1001" i="4"/>
  <c r="M1013" i="4"/>
  <c r="O1013" i="4" s="1"/>
  <c r="M1014" i="4"/>
  <c r="P1014" i="4" s="1"/>
  <c r="Q1014" i="4" s="1"/>
  <c r="M991" i="4"/>
  <c r="P991" i="4" s="1"/>
  <c r="Q991" i="4" s="1"/>
  <c r="M1002" i="4"/>
  <c r="M1018" i="4"/>
  <c r="P1018" i="4" s="1"/>
  <c r="Q1018" i="4" s="1"/>
  <c r="M1005" i="4"/>
  <c r="P1005" i="4" s="1"/>
  <c r="Q1005" i="4" s="1"/>
  <c r="M1006" i="4"/>
  <c r="P1006" i="4" s="1"/>
  <c r="Q1006" i="4" s="1"/>
  <c r="M993" i="4"/>
  <c r="M1004" i="4"/>
  <c r="P1004" i="4" s="1"/>
  <c r="Q1004" i="4" s="1"/>
  <c r="M1009" i="4"/>
  <c r="O1009" i="4" s="1"/>
  <c r="M1020" i="4"/>
  <c r="O1020" i="4" s="1"/>
  <c r="M1025" i="4"/>
  <c r="O1025" i="4" s="1"/>
  <c r="O993" i="4"/>
  <c r="P993" i="4"/>
  <c r="Q993" i="4" s="1"/>
  <c r="P1010" i="4"/>
  <c r="Q1010" i="4" s="1"/>
  <c r="O1010" i="4"/>
  <c r="P1020" i="4"/>
  <c r="Q1020" i="4" s="1"/>
  <c r="P1025" i="4"/>
  <c r="Q1025" i="4" s="1"/>
  <c r="P1026" i="4"/>
  <c r="Q1026" i="4" s="1"/>
  <c r="O1026" i="4"/>
  <c r="O997" i="4"/>
  <c r="P997" i="4"/>
  <c r="Q997" i="4" s="1"/>
  <c r="O998" i="4"/>
  <c r="P1008" i="4"/>
  <c r="Q1008" i="4" s="1"/>
  <c r="O1008" i="4"/>
  <c r="O1014" i="4"/>
  <c r="O1024" i="4"/>
  <c r="P1024" i="4"/>
  <c r="Q1024" i="4" s="1"/>
  <c r="O990" i="4"/>
  <c r="P990" i="4"/>
  <c r="Q990" i="4" s="1"/>
  <c r="O996" i="4"/>
  <c r="O1001" i="4"/>
  <c r="P1001" i="4"/>
  <c r="Q1001" i="4" s="1"/>
  <c r="P1002" i="4"/>
  <c r="Q1002" i="4" s="1"/>
  <c r="O1002" i="4"/>
  <c r="P1012" i="4"/>
  <c r="Q1012" i="4" s="1"/>
  <c r="O1012" i="4"/>
  <c r="O1017" i="4"/>
  <c r="P1017" i="4"/>
  <c r="Q1017" i="4" s="1"/>
  <c r="P989" i="4"/>
  <c r="Q989" i="4" s="1"/>
  <c r="O989" i="4"/>
  <c r="P1000" i="4"/>
  <c r="Q1000" i="4" s="1"/>
  <c r="O1000" i="4"/>
  <c r="O1016" i="4"/>
  <c r="O1021" i="4"/>
  <c r="P1021" i="4"/>
  <c r="Q1021" i="4" s="1"/>
  <c r="P1022" i="4"/>
  <c r="Q1022" i="4" s="1"/>
  <c r="O1022" i="4"/>
  <c r="O988" i="4"/>
  <c r="O1003" i="4"/>
  <c r="O1007" i="4"/>
  <c r="O1015" i="4"/>
  <c r="O1027" i="4"/>
  <c r="P995" i="4"/>
  <c r="Q995" i="4" s="1"/>
  <c r="P999" i="4"/>
  <c r="Q999" i="4" s="1"/>
  <c r="P1019" i="4"/>
  <c r="Q1019" i="4" s="1"/>
  <c r="P1023" i="4"/>
  <c r="Q1023" i="4" s="1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994" i="4" l="1"/>
  <c r="O1006" i="4"/>
  <c r="O991" i="4"/>
  <c r="O1011" i="4"/>
  <c r="O1005" i="4"/>
  <c r="O1018" i="4"/>
  <c r="P1013" i="4"/>
  <c r="Q1013" i="4" s="1"/>
  <c r="O1004" i="4"/>
  <c r="P1009" i="4"/>
  <c r="Q1009" i="4" s="1"/>
  <c r="M261" i="4"/>
  <c r="P261" i="4" s="1"/>
  <c r="Q261" i="4" s="1"/>
  <c r="I261" i="4"/>
  <c r="M260" i="4"/>
  <c r="P260" i="4" s="1"/>
  <c r="Q260" i="4" s="1"/>
  <c r="I260" i="4"/>
  <c r="M259" i="4"/>
  <c r="O259" i="4" s="1"/>
  <c r="I259" i="4"/>
  <c r="M258" i="4"/>
  <c r="P258" i="4" s="1"/>
  <c r="Q258" i="4" s="1"/>
  <c r="I258" i="4"/>
  <c r="M257" i="4"/>
  <c r="P257" i="4" s="1"/>
  <c r="Q257" i="4" s="1"/>
  <c r="I257" i="4"/>
  <c r="M256" i="4"/>
  <c r="P256" i="4" s="1"/>
  <c r="Q256" i="4" s="1"/>
  <c r="I256" i="4"/>
  <c r="M255" i="4"/>
  <c r="P255" i="4" s="1"/>
  <c r="Q255" i="4" s="1"/>
  <c r="I255" i="4"/>
  <c r="M254" i="4"/>
  <c r="O254" i="4" s="1"/>
  <c r="I254" i="4"/>
  <c r="M253" i="4"/>
  <c r="P253" i="4" s="1"/>
  <c r="Q253" i="4" s="1"/>
  <c r="I253" i="4"/>
  <c r="M252" i="4"/>
  <c r="P252" i="4" s="1"/>
  <c r="Q252" i="4" s="1"/>
  <c r="I252" i="4"/>
  <c r="M251" i="4"/>
  <c r="O251" i="4" s="1"/>
  <c r="M250" i="4"/>
  <c r="P250" i="4" s="1"/>
  <c r="Q250" i="4" s="1"/>
  <c r="M249" i="4"/>
  <c r="P249" i="4" s="1"/>
  <c r="Q249" i="4" s="1"/>
  <c r="M248" i="4"/>
  <c r="O248" i="4" s="1"/>
  <c r="M247" i="4"/>
  <c r="O247" i="4" s="1"/>
  <c r="M246" i="4"/>
  <c r="P246" i="4" s="1"/>
  <c r="Q246" i="4" s="1"/>
  <c r="M245" i="4"/>
  <c r="P245" i="4" s="1"/>
  <c r="Q245" i="4" s="1"/>
  <c r="M244" i="4"/>
  <c r="O244" i="4" s="1"/>
  <c r="M243" i="4"/>
  <c r="O243" i="4" s="1"/>
  <c r="M242" i="4"/>
  <c r="P242" i="4" s="1"/>
  <c r="Q242" i="4" s="1"/>
  <c r="M241" i="4"/>
  <c r="P241" i="4" s="1"/>
  <c r="Q241" i="4" s="1"/>
  <c r="M240" i="4"/>
  <c r="O240" i="4" s="1"/>
  <c r="M239" i="4"/>
  <c r="P239" i="4" s="1"/>
  <c r="Q239" i="4" s="1"/>
  <c r="M238" i="4"/>
  <c r="P238" i="4" s="1"/>
  <c r="Q238" i="4" s="1"/>
  <c r="M237" i="4"/>
  <c r="P237" i="4" s="1"/>
  <c r="Q237" i="4" s="1"/>
  <c r="M236" i="4"/>
  <c r="O236" i="4" s="1"/>
  <c r="P235" i="4"/>
  <c r="Q235" i="4" s="1"/>
  <c r="O235" i="4"/>
  <c r="M235" i="4"/>
  <c r="M234" i="4"/>
  <c r="P234" i="4" s="1"/>
  <c r="Q234" i="4" s="1"/>
  <c r="M233" i="4"/>
  <c r="P233" i="4" s="1"/>
  <c r="Q233" i="4" s="1"/>
  <c r="M232" i="4"/>
  <c r="O232" i="4" s="1"/>
  <c r="M231" i="4"/>
  <c r="P231" i="4" s="1"/>
  <c r="Q231" i="4" s="1"/>
  <c r="I231" i="4"/>
  <c r="M230" i="4"/>
  <c r="O230" i="4" s="1"/>
  <c r="I230" i="4"/>
  <c r="M229" i="4"/>
  <c r="P229" i="4" s="1"/>
  <c r="Q229" i="4" s="1"/>
  <c r="I229" i="4"/>
  <c r="M228" i="4"/>
  <c r="P228" i="4" s="1"/>
  <c r="Q228" i="4" s="1"/>
  <c r="I228" i="4"/>
  <c r="M227" i="4"/>
  <c r="O227" i="4" s="1"/>
  <c r="I227" i="4"/>
  <c r="M226" i="4"/>
  <c r="O226" i="4" s="1"/>
  <c r="I226" i="4"/>
  <c r="M225" i="4"/>
  <c r="P225" i="4" s="1"/>
  <c r="Q225" i="4" s="1"/>
  <c r="I225" i="4"/>
  <c r="M224" i="4"/>
  <c r="P224" i="4" s="1"/>
  <c r="Q224" i="4" s="1"/>
  <c r="I224" i="4"/>
  <c r="M223" i="4"/>
  <c r="P223" i="4" s="1"/>
  <c r="Q223" i="4" s="1"/>
  <c r="I223" i="4"/>
  <c r="M222" i="4"/>
  <c r="O222" i="4" s="1"/>
  <c r="I222" i="4"/>
  <c r="M745" i="4"/>
  <c r="P745" i="4" s="1"/>
  <c r="Q745" i="4" s="1"/>
  <c r="M744" i="4"/>
  <c r="O744" i="4" s="1"/>
  <c r="M743" i="4"/>
  <c r="P743" i="4" s="1"/>
  <c r="Q743" i="4" s="1"/>
  <c r="M742" i="4"/>
  <c r="O742" i="4" s="1"/>
  <c r="M741" i="4"/>
  <c r="P741" i="4" s="1"/>
  <c r="Q741" i="4" s="1"/>
  <c r="M740" i="4"/>
  <c r="O740" i="4" s="1"/>
  <c r="M739" i="4"/>
  <c r="P739" i="4" s="1"/>
  <c r="Q739" i="4" s="1"/>
  <c r="M738" i="4"/>
  <c r="O738" i="4" s="1"/>
  <c r="M737" i="4"/>
  <c r="P737" i="4" s="1"/>
  <c r="Q737" i="4" s="1"/>
  <c r="M736" i="4"/>
  <c r="O736" i="4" s="1"/>
  <c r="M735" i="4"/>
  <c r="P735" i="4" s="1"/>
  <c r="Q735" i="4" s="1"/>
  <c r="M734" i="4"/>
  <c r="O734" i="4" s="1"/>
  <c r="M733" i="4"/>
  <c r="P733" i="4" s="1"/>
  <c r="Q733" i="4" s="1"/>
  <c r="M732" i="4"/>
  <c r="O732" i="4" s="1"/>
  <c r="M731" i="4"/>
  <c r="P731" i="4" s="1"/>
  <c r="Q731" i="4" s="1"/>
  <c r="M730" i="4"/>
  <c r="O730" i="4" s="1"/>
  <c r="M729" i="4"/>
  <c r="P729" i="4" s="1"/>
  <c r="Q729" i="4" s="1"/>
  <c r="M728" i="4"/>
  <c r="O728" i="4" s="1"/>
  <c r="M727" i="4"/>
  <c r="P727" i="4" s="1"/>
  <c r="Q727" i="4" s="1"/>
  <c r="M726" i="4"/>
  <c r="O726" i="4" s="1"/>
  <c r="M725" i="4"/>
  <c r="P725" i="4" s="1"/>
  <c r="Q725" i="4" s="1"/>
  <c r="M724" i="4"/>
  <c r="O724" i="4" s="1"/>
  <c r="M723" i="4"/>
  <c r="P723" i="4" s="1"/>
  <c r="Q723" i="4" s="1"/>
  <c r="M722" i="4"/>
  <c r="O722" i="4" s="1"/>
  <c r="M721" i="4"/>
  <c r="P721" i="4" s="1"/>
  <c r="Q721" i="4" s="1"/>
  <c r="M720" i="4"/>
  <c r="O720" i="4" s="1"/>
  <c r="M719" i="4"/>
  <c r="P719" i="4" s="1"/>
  <c r="Q719" i="4" s="1"/>
  <c r="M718" i="4"/>
  <c r="O718" i="4" s="1"/>
  <c r="M717" i="4"/>
  <c r="P717" i="4" s="1"/>
  <c r="Q717" i="4" s="1"/>
  <c r="M716" i="4"/>
  <c r="O716" i="4" s="1"/>
  <c r="M706" i="4"/>
  <c r="P706" i="4" s="1"/>
  <c r="Q706" i="4" s="1"/>
  <c r="P243" i="4" l="1"/>
  <c r="Q243" i="4" s="1"/>
  <c r="P247" i="4"/>
  <c r="Q247" i="4" s="1"/>
  <c r="P254" i="4"/>
  <c r="Q254" i="4" s="1"/>
  <c r="P230" i="4"/>
  <c r="Q230" i="4" s="1"/>
  <c r="O231" i="4"/>
  <c r="O239" i="4"/>
  <c r="P251" i="4"/>
  <c r="Q251" i="4" s="1"/>
  <c r="P227" i="4"/>
  <c r="Q227" i="4" s="1"/>
  <c r="O234" i="4"/>
  <c r="O238" i="4"/>
  <c r="O242" i="4"/>
  <c r="O246" i="4"/>
  <c r="O250" i="4"/>
  <c r="P259" i="4"/>
  <c r="Q259" i="4" s="1"/>
  <c r="P232" i="4"/>
  <c r="Q232" i="4" s="1"/>
  <c r="P236" i="4"/>
  <c r="Q236" i="4" s="1"/>
  <c r="P240" i="4"/>
  <c r="Q240" i="4" s="1"/>
  <c r="P244" i="4"/>
  <c r="Q244" i="4" s="1"/>
  <c r="P248" i="4"/>
  <c r="Q248" i="4" s="1"/>
  <c r="O256" i="4"/>
  <c r="O252" i="4"/>
  <c r="O255" i="4"/>
  <c r="P222" i="4"/>
  <c r="Q222" i="4" s="1"/>
  <c r="O223" i="4"/>
  <c r="O224" i="4"/>
  <c r="O233" i="4"/>
  <c r="O237" i="4"/>
  <c r="O241" i="4"/>
  <c r="O245" i="4"/>
  <c r="O249" i="4"/>
  <c r="O258" i="4"/>
  <c r="P226" i="4"/>
  <c r="Q226" i="4" s="1"/>
  <c r="O228" i="4"/>
  <c r="O260" i="4"/>
  <c r="O225" i="4"/>
  <c r="O229" i="4"/>
  <c r="O253" i="4"/>
  <c r="O257" i="4"/>
  <c r="O261" i="4"/>
  <c r="O717" i="4"/>
  <c r="O719" i="4"/>
  <c r="O721" i="4"/>
  <c r="O723" i="4"/>
  <c r="O725" i="4"/>
  <c r="O727" i="4"/>
  <c r="O729" i="4"/>
  <c r="O731" i="4"/>
  <c r="O733" i="4"/>
  <c r="O735" i="4"/>
  <c r="O737" i="4"/>
  <c r="O739" i="4"/>
  <c r="O741" i="4"/>
  <c r="O743" i="4"/>
  <c r="O745" i="4"/>
  <c r="P716" i="4"/>
  <c r="Q716" i="4" s="1"/>
  <c r="P718" i="4"/>
  <c r="Q718" i="4" s="1"/>
  <c r="P720" i="4"/>
  <c r="Q720" i="4" s="1"/>
  <c r="P722" i="4"/>
  <c r="Q722" i="4" s="1"/>
  <c r="P724" i="4"/>
  <c r="Q724" i="4" s="1"/>
  <c r="P726" i="4"/>
  <c r="Q726" i="4" s="1"/>
  <c r="P728" i="4"/>
  <c r="Q728" i="4" s="1"/>
  <c r="P730" i="4"/>
  <c r="Q730" i="4" s="1"/>
  <c r="P732" i="4"/>
  <c r="Q732" i="4" s="1"/>
  <c r="P734" i="4"/>
  <c r="Q734" i="4" s="1"/>
  <c r="P736" i="4"/>
  <c r="Q736" i="4" s="1"/>
  <c r="P738" i="4"/>
  <c r="Q738" i="4" s="1"/>
  <c r="P740" i="4"/>
  <c r="Q740" i="4" s="1"/>
  <c r="P742" i="4"/>
  <c r="Q742" i="4" s="1"/>
  <c r="P744" i="4"/>
  <c r="Q744" i="4" s="1"/>
  <c r="O706" i="4"/>
  <c r="M1256" i="4" l="1"/>
  <c r="P1256" i="4" s="1"/>
  <c r="Q1256" i="4" s="1"/>
  <c r="F1256" i="4"/>
  <c r="M1255" i="4"/>
  <c r="P1255" i="4" s="1"/>
  <c r="Q1255" i="4" s="1"/>
  <c r="F1255" i="4"/>
  <c r="M1254" i="4"/>
  <c r="O1254" i="4" s="1"/>
  <c r="F1254" i="4"/>
  <c r="M1253" i="4"/>
  <c r="O1253" i="4" s="1"/>
  <c r="F1253" i="4"/>
  <c r="M1252" i="4"/>
  <c r="P1252" i="4" s="1"/>
  <c r="Q1252" i="4" s="1"/>
  <c r="F1252" i="4"/>
  <c r="M1248" i="4"/>
  <c r="P1248" i="4" s="1"/>
  <c r="Q1248" i="4" s="1"/>
  <c r="F1248" i="4"/>
  <c r="M1247" i="4"/>
  <c r="P1247" i="4" s="1"/>
  <c r="Q1247" i="4" s="1"/>
  <c r="F1247" i="4"/>
  <c r="M1246" i="4"/>
  <c r="O1246" i="4" s="1"/>
  <c r="F1246" i="4"/>
  <c r="M1245" i="4"/>
  <c r="P1245" i="4" s="1"/>
  <c r="Q1245" i="4" s="1"/>
  <c r="F1245" i="4"/>
  <c r="M1244" i="4"/>
  <c r="P1244" i="4" s="1"/>
  <c r="Q1244" i="4" s="1"/>
  <c r="F1244" i="4"/>
  <c r="M1243" i="4"/>
  <c r="P1243" i="4" s="1"/>
  <c r="Q1243" i="4" s="1"/>
  <c r="F1243" i="4"/>
  <c r="M1242" i="4"/>
  <c r="O1242" i="4" s="1"/>
  <c r="F1242" i="4"/>
  <c r="M1239" i="4"/>
  <c r="P1239" i="4" s="1"/>
  <c r="Q1239" i="4" s="1"/>
  <c r="F1239" i="4"/>
  <c r="M1238" i="4"/>
  <c r="P1238" i="4" s="1"/>
  <c r="Q1238" i="4" s="1"/>
  <c r="F1238" i="4"/>
  <c r="M1237" i="4"/>
  <c r="P1237" i="4" s="1"/>
  <c r="Q1237" i="4" s="1"/>
  <c r="F1237" i="4"/>
  <c r="M1236" i="4"/>
  <c r="O1236" i="4" s="1"/>
  <c r="F1236" i="4"/>
  <c r="M1235" i="4"/>
  <c r="P1235" i="4" s="1"/>
  <c r="Q1235" i="4" s="1"/>
  <c r="F1235" i="4"/>
  <c r="M1234" i="4"/>
  <c r="P1234" i="4" s="1"/>
  <c r="Q1234" i="4" s="1"/>
  <c r="F1234" i="4"/>
  <c r="M1233" i="4"/>
  <c r="O1233" i="4" s="1"/>
  <c r="F1233" i="4"/>
  <c r="M1232" i="4"/>
  <c r="P1232" i="4" s="1"/>
  <c r="Q1232" i="4" s="1"/>
  <c r="F1232" i="4"/>
  <c r="M1230" i="4"/>
  <c r="P1230" i="4" s="1"/>
  <c r="Q1230" i="4" s="1"/>
  <c r="F1230" i="4"/>
  <c r="M1229" i="4"/>
  <c r="P1229" i="4" s="1"/>
  <c r="Q1229" i="4" s="1"/>
  <c r="F1229" i="4"/>
  <c r="M1228" i="4"/>
  <c r="O1228" i="4" s="1"/>
  <c r="F1228" i="4"/>
  <c r="M1227" i="4"/>
  <c r="P1227" i="4" s="1"/>
  <c r="Q1227" i="4" s="1"/>
  <c r="F1227" i="4"/>
  <c r="M1226" i="4"/>
  <c r="P1226" i="4" s="1"/>
  <c r="Q1226" i="4" s="1"/>
  <c r="F1226" i="4"/>
  <c r="M1225" i="4"/>
  <c r="P1225" i="4" s="1"/>
  <c r="Q1225" i="4" s="1"/>
  <c r="F1225" i="4"/>
  <c r="M1224" i="4"/>
  <c r="O1224" i="4" s="1"/>
  <c r="F1224" i="4"/>
  <c r="M1223" i="4"/>
  <c r="O1223" i="4" s="1"/>
  <c r="F1223" i="4"/>
  <c r="M1222" i="4"/>
  <c r="P1222" i="4" s="1"/>
  <c r="Q1222" i="4" s="1"/>
  <c r="F1222" i="4"/>
  <c r="P1236" i="4" l="1"/>
  <c r="Q1236" i="4" s="1"/>
  <c r="P1233" i="4"/>
  <c r="Q1233" i="4" s="1"/>
  <c r="P1228" i="4"/>
  <c r="Q1228" i="4" s="1"/>
  <c r="P1254" i="4"/>
  <c r="Q1254" i="4" s="1"/>
  <c r="P1223" i="4"/>
  <c r="Q1223" i="4" s="1"/>
  <c r="O1237" i="4"/>
  <c r="O1238" i="4"/>
  <c r="O1243" i="4"/>
  <c r="O1225" i="4"/>
  <c r="P1224" i="4"/>
  <c r="Q1224" i="4" s="1"/>
  <c r="O1227" i="4"/>
  <c r="O1232" i="4"/>
  <c r="P1242" i="4"/>
  <c r="Q1242" i="4" s="1"/>
  <c r="O1245" i="4"/>
  <c r="O1247" i="4"/>
  <c r="O1229" i="4"/>
  <c r="O1234" i="4"/>
  <c r="P1246" i="4"/>
  <c r="Q1246" i="4" s="1"/>
  <c r="P1253" i="4"/>
  <c r="Q1253" i="4" s="1"/>
  <c r="O1255" i="4"/>
  <c r="O1252" i="4"/>
  <c r="O1256" i="4"/>
  <c r="O1244" i="4"/>
  <c r="O1248" i="4"/>
  <c r="O1235" i="4"/>
  <c r="O1239" i="4"/>
  <c r="O1222" i="4"/>
  <c r="O1226" i="4"/>
  <c r="O1230" i="4"/>
  <c r="L1215" i="4"/>
  <c r="K1215" i="4"/>
  <c r="F1215" i="4"/>
  <c r="L1214" i="4"/>
  <c r="K1214" i="4"/>
  <c r="F1214" i="4"/>
  <c r="L1213" i="4"/>
  <c r="K1213" i="4"/>
  <c r="F1213" i="4"/>
  <c r="L1212" i="4"/>
  <c r="K1212" i="4"/>
  <c r="F1212" i="4"/>
  <c r="L1211" i="4"/>
  <c r="K1211" i="4"/>
  <c r="F1211" i="4"/>
  <c r="L1210" i="4"/>
  <c r="K1210" i="4"/>
  <c r="F1210" i="4"/>
  <c r="L1209" i="4"/>
  <c r="K1209" i="4"/>
  <c r="F1209" i="4"/>
  <c r="L1208" i="4"/>
  <c r="K1208" i="4"/>
  <c r="F1208" i="4"/>
  <c r="L1207" i="4"/>
  <c r="K1207" i="4"/>
  <c r="M1207" i="4" s="1"/>
  <c r="P1207" i="4" s="1"/>
  <c r="Q1207" i="4" s="1"/>
  <c r="F1207" i="4"/>
  <c r="L1206" i="4"/>
  <c r="K1206" i="4"/>
  <c r="F1206" i="4"/>
  <c r="L1205" i="4"/>
  <c r="K1205" i="4"/>
  <c r="F1205" i="4"/>
  <c r="L1204" i="4"/>
  <c r="K1204" i="4"/>
  <c r="F1204" i="4"/>
  <c r="L1203" i="4"/>
  <c r="K1203" i="4"/>
  <c r="M1203" i="4" s="1"/>
  <c r="P1203" i="4" s="1"/>
  <c r="Q1203" i="4" s="1"/>
  <c r="F1203" i="4"/>
  <c r="L1202" i="4"/>
  <c r="K1202" i="4"/>
  <c r="F1202" i="4"/>
  <c r="L1201" i="4"/>
  <c r="K1201" i="4"/>
  <c r="F1201" i="4"/>
  <c r="L1200" i="4"/>
  <c r="K1200" i="4"/>
  <c r="F1200" i="4"/>
  <c r="L1199" i="4"/>
  <c r="K1199" i="4"/>
  <c r="M1199" i="4" s="1"/>
  <c r="P1199" i="4" s="1"/>
  <c r="Q1199" i="4" s="1"/>
  <c r="F1199" i="4"/>
  <c r="L1198" i="4"/>
  <c r="K1198" i="4"/>
  <c r="F1198" i="4"/>
  <c r="L1197" i="4"/>
  <c r="K1197" i="4"/>
  <c r="F1197" i="4"/>
  <c r="L1196" i="4"/>
  <c r="K1196" i="4"/>
  <c r="F1196" i="4"/>
  <c r="L1195" i="4"/>
  <c r="K1195" i="4"/>
  <c r="M1195" i="4" s="1"/>
  <c r="P1195" i="4" s="1"/>
  <c r="Q1195" i="4" s="1"/>
  <c r="F1195" i="4"/>
  <c r="L1194" i="4"/>
  <c r="K1194" i="4"/>
  <c r="M1194" i="4" s="1"/>
  <c r="F1194" i="4"/>
  <c r="L1193" i="4"/>
  <c r="K1193" i="4"/>
  <c r="F1193" i="4"/>
  <c r="L1192" i="4"/>
  <c r="K1192" i="4"/>
  <c r="F1192" i="4"/>
  <c r="L1191" i="4"/>
  <c r="K1191" i="4"/>
  <c r="M1191" i="4" s="1"/>
  <c r="P1191" i="4" s="1"/>
  <c r="Q1191" i="4" s="1"/>
  <c r="F1191" i="4"/>
  <c r="L1190" i="4"/>
  <c r="K1190" i="4"/>
  <c r="F1190" i="4"/>
  <c r="L1189" i="4"/>
  <c r="K1189" i="4"/>
  <c r="F1189" i="4"/>
  <c r="L1188" i="4"/>
  <c r="K1188" i="4"/>
  <c r="F1188" i="4"/>
  <c r="L1187" i="4"/>
  <c r="K1187" i="4"/>
  <c r="F1187" i="4"/>
  <c r="L1186" i="4"/>
  <c r="K1186" i="4"/>
  <c r="F1186" i="4"/>
  <c r="L1185" i="4"/>
  <c r="K1185" i="4"/>
  <c r="F1185" i="4"/>
  <c r="L1184" i="4"/>
  <c r="K1184" i="4"/>
  <c r="M1184" i="4" s="1"/>
  <c r="F1184" i="4"/>
  <c r="L1183" i="4"/>
  <c r="K1183" i="4"/>
  <c r="F1183" i="4"/>
  <c r="L1182" i="4"/>
  <c r="K1182" i="4"/>
  <c r="F1182" i="4"/>
  <c r="L1181" i="4"/>
  <c r="K1181" i="4"/>
  <c r="F1181" i="4"/>
  <c r="L1180" i="4"/>
  <c r="K1180" i="4"/>
  <c r="F1180" i="4"/>
  <c r="L1179" i="4"/>
  <c r="K1179" i="4"/>
  <c r="F1179" i="4"/>
  <c r="L1178" i="4"/>
  <c r="K1178" i="4"/>
  <c r="F1178" i="4"/>
  <c r="L1177" i="4"/>
  <c r="K1177" i="4"/>
  <c r="F1177" i="4"/>
  <c r="L1176" i="4"/>
  <c r="K1176" i="4"/>
  <c r="F1176" i="4"/>
  <c r="M1187" i="4" l="1"/>
  <c r="P1187" i="4" s="1"/>
  <c r="Q1187" i="4" s="1"/>
  <c r="M1177" i="4"/>
  <c r="M1189" i="4"/>
  <c r="O1189" i="4" s="1"/>
  <c r="M1182" i="4"/>
  <c r="P1182" i="4" s="1"/>
  <c r="Q1182" i="4" s="1"/>
  <c r="M1186" i="4"/>
  <c r="M1204" i="4"/>
  <c r="M1209" i="4"/>
  <c r="P1209" i="4" s="1"/>
  <c r="Q1209" i="4" s="1"/>
  <c r="M1214" i="4"/>
  <c r="P1214" i="4" s="1"/>
  <c r="Q1214" i="4" s="1"/>
  <c r="M1190" i="4"/>
  <c r="M1198" i="4"/>
  <c r="M1179" i="4"/>
  <c r="P1179" i="4" s="1"/>
  <c r="Q1179" i="4" s="1"/>
  <c r="M1183" i="4"/>
  <c r="P1183" i="4" s="1"/>
  <c r="Q1183" i="4" s="1"/>
  <c r="M1188" i="4"/>
  <c r="M1193" i="4"/>
  <c r="M1211" i="4"/>
  <c r="P1211" i="4" s="1"/>
  <c r="Q1211" i="4" s="1"/>
  <c r="M1215" i="4"/>
  <c r="P1215" i="4" s="1"/>
  <c r="Q1215" i="4" s="1"/>
  <c r="M1200" i="4"/>
  <c r="M1205" i="4"/>
  <c r="O1205" i="4" s="1"/>
  <c r="M1178" i="4"/>
  <c r="P1178" i="4" s="1"/>
  <c r="Q1178" i="4" s="1"/>
  <c r="M1210" i="4"/>
  <c r="P1210" i="4" s="1"/>
  <c r="Q1210" i="4" s="1"/>
  <c r="M1176" i="4"/>
  <c r="M1181" i="4"/>
  <c r="O1181" i="4" s="1"/>
  <c r="M1192" i="4"/>
  <c r="O1192" i="4" s="1"/>
  <c r="M1197" i="4"/>
  <c r="O1197" i="4" s="1"/>
  <c r="M1202" i="4"/>
  <c r="M1208" i="4"/>
  <c r="P1208" i="4" s="1"/>
  <c r="Q1208" i="4" s="1"/>
  <c r="M1213" i="4"/>
  <c r="O1213" i="4" s="1"/>
  <c r="M1180" i="4"/>
  <c r="O1180" i="4" s="1"/>
  <c r="M1185" i="4"/>
  <c r="M1196" i="4"/>
  <c r="O1196" i="4" s="1"/>
  <c r="M1201" i="4"/>
  <c r="O1201" i="4" s="1"/>
  <c r="M1206" i="4"/>
  <c r="P1206" i="4" s="1"/>
  <c r="Q1206" i="4" s="1"/>
  <c r="M1212" i="4"/>
  <c r="O1185" i="4"/>
  <c r="P1185" i="4"/>
  <c r="Q1185" i="4" s="1"/>
  <c r="P1212" i="4"/>
  <c r="Q1212" i="4" s="1"/>
  <c r="O1212" i="4"/>
  <c r="O1184" i="4"/>
  <c r="P1184" i="4"/>
  <c r="Q1184" i="4" s="1"/>
  <c r="P1190" i="4"/>
  <c r="Q1190" i="4" s="1"/>
  <c r="O1190" i="4"/>
  <c r="P1194" i="4"/>
  <c r="Q1194" i="4" s="1"/>
  <c r="O1194" i="4"/>
  <c r="O1200" i="4"/>
  <c r="P1200" i="4"/>
  <c r="Q1200" i="4" s="1"/>
  <c r="P1205" i="4"/>
  <c r="Q1205" i="4" s="1"/>
  <c r="P1186" i="4"/>
  <c r="Q1186" i="4" s="1"/>
  <c r="O1186" i="4"/>
  <c r="O1177" i="4"/>
  <c r="P1177" i="4"/>
  <c r="Q1177" i="4" s="1"/>
  <c r="P1188" i="4"/>
  <c r="Q1188" i="4" s="1"/>
  <c r="O1188" i="4"/>
  <c r="O1193" i="4"/>
  <c r="P1193" i="4"/>
  <c r="Q1193" i="4" s="1"/>
  <c r="P1198" i="4"/>
  <c r="Q1198" i="4" s="1"/>
  <c r="O1198" i="4"/>
  <c r="O1204" i="4"/>
  <c r="P1204" i="4"/>
  <c r="Q1204" i="4" s="1"/>
  <c r="O1176" i="4"/>
  <c r="P1176" i="4"/>
  <c r="Q1176" i="4" s="1"/>
  <c r="P1202" i="4"/>
  <c r="Q1202" i="4" s="1"/>
  <c r="O1202" i="4"/>
  <c r="O1208" i="4"/>
  <c r="O1214" i="4"/>
  <c r="O1187" i="4"/>
  <c r="O1191" i="4"/>
  <c r="O1195" i="4"/>
  <c r="O1199" i="4"/>
  <c r="O1203" i="4"/>
  <c r="O1207" i="4"/>
  <c r="O1182" i="4" l="1"/>
  <c r="O1209" i="4"/>
  <c r="P1189" i="4"/>
  <c r="Q1189" i="4" s="1"/>
  <c r="P1180" i="4"/>
  <c r="Q1180" i="4" s="1"/>
  <c r="P1213" i="4"/>
  <c r="Q1213" i="4" s="1"/>
  <c r="O1179" i="4"/>
  <c r="P1192" i="4"/>
  <c r="Q1192" i="4" s="1"/>
  <c r="P1201" i="4"/>
  <c r="Q1201" i="4" s="1"/>
  <c r="O1178" i="4"/>
  <c r="O1211" i="4"/>
  <c r="O1215" i="4"/>
  <c r="O1183" i="4"/>
  <c r="P1197" i="4"/>
  <c r="Q1197" i="4" s="1"/>
  <c r="O1210" i="4"/>
  <c r="O1206" i="4"/>
  <c r="P1181" i="4"/>
  <c r="Q1181" i="4" s="1"/>
  <c r="P1196" i="4"/>
  <c r="Q1196" i="4" s="1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P626" i="4" s="1"/>
  <c r="M625" i="4"/>
  <c r="P625" i="4" s="1"/>
  <c r="M624" i="4"/>
  <c r="P624" i="4" s="1"/>
  <c r="M623" i="4"/>
  <c r="P623" i="4" s="1"/>
  <c r="M622" i="4"/>
  <c r="P622" i="4" s="1"/>
  <c r="M621" i="4"/>
  <c r="P621" i="4" s="1"/>
  <c r="M620" i="4"/>
  <c r="P620" i="4" s="1"/>
  <c r="M619" i="4"/>
  <c r="P619" i="4" s="1"/>
  <c r="M618" i="4"/>
  <c r="P618" i="4" s="1"/>
  <c r="M215" i="4"/>
  <c r="P215" i="4" s="1"/>
  <c r="Q215" i="4" s="1"/>
  <c r="M214" i="4"/>
  <c r="P214" i="4" s="1"/>
  <c r="Q214" i="4" s="1"/>
  <c r="M213" i="4"/>
  <c r="P213" i="4" s="1"/>
  <c r="Q213" i="4" s="1"/>
  <c r="M212" i="4"/>
  <c r="P212" i="4" s="1"/>
  <c r="Q212" i="4" s="1"/>
  <c r="M211" i="4"/>
  <c r="P211" i="4" s="1"/>
  <c r="Q211" i="4" s="1"/>
  <c r="M210" i="4"/>
  <c r="P210" i="4" s="1"/>
  <c r="Q210" i="4" s="1"/>
  <c r="M209" i="4"/>
  <c r="P209" i="4" s="1"/>
  <c r="Q209" i="4" s="1"/>
  <c r="M208" i="4"/>
  <c r="P208" i="4" s="1"/>
  <c r="Q208" i="4" s="1"/>
  <c r="M207" i="4"/>
  <c r="P207" i="4" s="1"/>
  <c r="Q207" i="4" s="1"/>
  <c r="M206" i="4"/>
  <c r="P206" i="4" s="1"/>
  <c r="Q206" i="4" s="1"/>
  <c r="M205" i="4"/>
  <c r="P205" i="4" s="1"/>
  <c r="Q205" i="4" s="1"/>
  <c r="M204" i="4"/>
  <c r="P204" i="4" s="1"/>
  <c r="Q204" i="4" s="1"/>
  <c r="M203" i="4"/>
  <c r="P203" i="4" s="1"/>
  <c r="Q203" i="4" s="1"/>
  <c r="M202" i="4"/>
  <c r="P202" i="4" s="1"/>
  <c r="Q202" i="4" s="1"/>
  <c r="M201" i="4"/>
  <c r="P201" i="4" s="1"/>
  <c r="Q201" i="4" s="1"/>
  <c r="M200" i="4"/>
  <c r="P200" i="4" s="1"/>
  <c r="Q200" i="4" s="1"/>
  <c r="M199" i="4"/>
  <c r="P199" i="4" s="1"/>
  <c r="Q199" i="4" s="1"/>
  <c r="M198" i="4"/>
  <c r="P198" i="4" s="1"/>
  <c r="Q198" i="4" s="1"/>
  <c r="M197" i="4"/>
  <c r="P197" i="4" s="1"/>
  <c r="Q197" i="4" s="1"/>
  <c r="M196" i="4"/>
  <c r="P196" i="4" s="1"/>
  <c r="Q196" i="4" s="1"/>
  <c r="M195" i="4"/>
  <c r="P195" i="4" s="1"/>
  <c r="Q195" i="4" s="1"/>
  <c r="M194" i="4"/>
  <c r="P194" i="4" s="1"/>
  <c r="Q194" i="4" s="1"/>
  <c r="M193" i="4"/>
  <c r="P193" i="4" s="1"/>
  <c r="Q193" i="4" s="1"/>
  <c r="M192" i="4"/>
  <c r="P192" i="4" s="1"/>
  <c r="Q192" i="4" s="1"/>
  <c r="M191" i="4"/>
  <c r="P191" i="4" s="1"/>
  <c r="Q191" i="4" s="1"/>
  <c r="M190" i="4"/>
  <c r="P190" i="4" s="1"/>
  <c r="Q190" i="4" s="1"/>
  <c r="M189" i="4"/>
  <c r="P189" i="4" s="1"/>
  <c r="Q189" i="4" s="1"/>
  <c r="M188" i="4"/>
  <c r="P188" i="4" s="1"/>
  <c r="Q188" i="4" s="1"/>
  <c r="M187" i="4"/>
  <c r="P187" i="4" s="1"/>
  <c r="Q187" i="4" s="1"/>
  <c r="M186" i="4"/>
  <c r="P186" i="4" s="1"/>
  <c r="Q186" i="4" s="1"/>
  <c r="M185" i="4"/>
  <c r="P185" i="4" s="1"/>
  <c r="Q185" i="4" s="1"/>
  <c r="M184" i="4"/>
  <c r="P184" i="4" s="1"/>
  <c r="Q184" i="4" s="1"/>
  <c r="M183" i="4"/>
  <c r="P183" i="4" s="1"/>
  <c r="Q183" i="4" s="1"/>
  <c r="M182" i="4"/>
  <c r="P182" i="4" s="1"/>
  <c r="Q182" i="4" s="1"/>
  <c r="M181" i="4"/>
  <c r="P181" i="4" s="1"/>
  <c r="Q181" i="4" s="1"/>
  <c r="M180" i="4"/>
  <c r="P180" i="4" s="1"/>
  <c r="Q180" i="4" s="1"/>
  <c r="M179" i="4"/>
  <c r="P179" i="4" s="1"/>
  <c r="Q179" i="4" s="1"/>
  <c r="M178" i="4"/>
  <c r="P178" i="4" s="1"/>
  <c r="Q178" i="4" s="1"/>
  <c r="M177" i="4"/>
  <c r="P177" i="4" s="1"/>
  <c r="Q177" i="4" s="1"/>
  <c r="M176" i="4"/>
  <c r="P176" i="4" s="1"/>
  <c r="Q176" i="4" s="1"/>
  <c r="M1121" i="4"/>
  <c r="P1121" i="4" s="1"/>
  <c r="Q1121" i="4" s="1"/>
  <c r="M1120" i="4"/>
  <c r="P1120" i="4" s="1"/>
  <c r="Q1120" i="4" s="1"/>
  <c r="M1119" i="4"/>
  <c r="P1119" i="4" s="1"/>
  <c r="Q1119" i="4" s="1"/>
  <c r="M1118" i="4"/>
  <c r="P1118" i="4" s="1"/>
  <c r="Q1118" i="4" s="1"/>
  <c r="M1117" i="4"/>
  <c r="P1117" i="4" s="1"/>
  <c r="Q1117" i="4" s="1"/>
  <c r="M1116" i="4"/>
  <c r="P1116" i="4" s="1"/>
  <c r="Q1116" i="4" s="1"/>
  <c r="M1115" i="4"/>
  <c r="P1115" i="4" s="1"/>
  <c r="Q1115" i="4" s="1"/>
  <c r="M1114" i="4"/>
  <c r="P1114" i="4" s="1"/>
  <c r="Q1114" i="4" s="1"/>
  <c r="M1113" i="4"/>
  <c r="P1113" i="4" s="1"/>
  <c r="Q1113" i="4" s="1"/>
  <c r="M1112" i="4"/>
  <c r="P1112" i="4" s="1"/>
  <c r="Q1112" i="4" s="1"/>
  <c r="M1111" i="4"/>
  <c r="P1111" i="4" s="1"/>
  <c r="Q1111" i="4" s="1"/>
  <c r="M1110" i="4"/>
  <c r="P1110" i="4" s="1"/>
  <c r="Q1110" i="4" s="1"/>
  <c r="M1109" i="4"/>
  <c r="P1109" i="4" s="1"/>
  <c r="Q1109" i="4" s="1"/>
  <c r="M1108" i="4"/>
  <c r="P1108" i="4" s="1"/>
  <c r="Q1108" i="4" s="1"/>
  <c r="M1107" i="4"/>
  <c r="P1107" i="4" s="1"/>
  <c r="Q1107" i="4" s="1"/>
  <c r="M1106" i="4"/>
  <c r="P1106" i="4" s="1"/>
  <c r="Q1106" i="4" s="1"/>
  <c r="M1105" i="4"/>
  <c r="P1105" i="4" s="1"/>
  <c r="Q1105" i="4" s="1"/>
  <c r="M1104" i="4"/>
  <c r="P1104" i="4" s="1"/>
  <c r="Q1104" i="4" s="1"/>
  <c r="M1103" i="4"/>
  <c r="P1103" i="4" s="1"/>
  <c r="Q1103" i="4" s="1"/>
  <c r="M1102" i="4"/>
  <c r="P1102" i="4" s="1"/>
  <c r="Q1102" i="4" s="1"/>
  <c r="M1101" i="4"/>
  <c r="P1101" i="4" s="1"/>
  <c r="Q1101" i="4" s="1"/>
  <c r="M1100" i="4"/>
  <c r="P1100" i="4" s="1"/>
  <c r="Q1100" i="4" s="1"/>
  <c r="M1099" i="4"/>
  <c r="P1099" i="4" s="1"/>
  <c r="Q1099" i="4" s="1"/>
  <c r="M1098" i="4"/>
  <c r="P1098" i="4" s="1"/>
  <c r="Q1098" i="4" s="1"/>
  <c r="M1097" i="4"/>
  <c r="P1097" i="4" s="1"/>
  <c r="Q1097" i="4" s="1"/>
  <c r="M1096" i="4"/>
  <c r="P1096" i="4" s="1"/>
  <c r="Q1096" i="4" s="1"/>
  <c r="M1095" i="4"/>
  <c r="P1095" i="4" s="1"/>
  <c r="Q1095" i="4" s="1"/>
  <c r="M1094" i="4"/>
  <c r="P1094" i="4" s="1"/>
  <c r="Q1094" i="4" s="1"/>
  <c r="M1093" i="4"/>
  <c r="P1093" i="4" s="1"/>
  <c r="Q1093" i="4" s="1"/>
  <c r="M1092" i="4"/>
  <c r="P1092" i="4" s="1"/>
  <c r="Q1092" i="4" s="1"/>
  <c r="M1091" i="4"/>
  <c r="P1091" i="4" s="1"/>
  <c r="Q1091" i="4" s="1"/>
  <c r="M1090" i="4"/>
  <c r="P1090" i="4" s="1"/>
  <c r="Q1090" i="4" s="1"/>
  <c r="M1089" i="4"/>
  <c r="P1089" i="4" s="1"/>
  <c r="Q1089" i="4" s="1"/>
  <c r="M1088" i="4"/>
  <c r="P1088" i="4" s="1"/>
  <c r="Q1088" i="4" s="1"/>
  <c r="M1087" i="4"/>
  <c r="P1087" i="4" s="1"/>
  <c r="Q1087" i="4" s="1"/>
  <c r="M1086" i="4"/>
  <c r="P1086" i="4" s="1"/>
  <c r="Q1086" i="4" s="1"/>
  <c r="M1085" i="4"/>
  <c r="P1085" i="4" s="1"/>
  <c r="Q1085" i="4" s="1"/>
  <c r="M1084" i="4"/>
  <c r="P1084" i="4" s="1"/>
  <c r="Q1084" i="4" s="1"/>
  <c r="M1083" i="4"/>
  <c r="P1083" i="4" s="1"/>
  <c r="Q1083" i="4" s="1"/>
  <c r="M1082" i="4"/>
  <c r="P1082" i="4" s="1"/>
  <c r="Q1082" i="4" s="1"/>
  <c r="O625" i="4" l="1"/>
  <c r="Q625" i="4" s="1"/>
  <c r="O623" i="4"/>
  <c r="Q623" i="4" s="1"/>
  <c r="O621" i="4"/>
  <c r="Q621" i="4" s="1"/>
  <c r="O619" i="4"/>
  <c r="Q619" i="4" s="1"/>
  <c r="P629" i="4"/>
  <c r="O629" i="4"/>
  <c r="Q629" i="4" s="1"/>
  <c r="P637" i="4"/>
  <c r="O637" i="4"/>
  <c r="Q637" i="4" s="1"/>
  <c r="O645" i="4"/>
  <c r="Q645" i="4" s="1"/>
  <c r="P645" i="4"/>
  <c r="O653" i="4"/>
  <c r="Q653" i="4" s="1"/>
  <c r="P653" i="4"/>
  <c r="O618" i="4"/>
  <c r="Q618" i="4" s="1"/>
  <c r="O620" i="4"/>
  <c r="Q620" i="4" s="1"/>
  <c r="O622" i="4"/>
  <c r="Q622" i="4" s="1"/>
  <c r="O624" i="4"/>
  <c r="Q624" i="4" s="1"/>
  <c r="O626" i="4"/>
  <c r="Q626" i="4" s="1"/>
  <c r="P630" i="4"/>
  <c r="O630" i="4"/>
  <c r="Q630" i="4" s="1"/>
  <c r="P634" i="4"/>
  <c r="O634" i="4"/>
  <c r="Q634" i="4" s="1"/>
  <c r="P638" i="4"/>
  <c r="O638" i="4"/>
  <c r="Q638" i="4" s="1"/>
  <c r="O642" i="4"/>
  <c r="Q642" i="4" s="1"/>
  <c r="P642" i="4"/>
  <c r="O646" i="4"/>
  <c r="Q646" i="4" s="1"/>
  <c r="P646" i="4"/>
  <c r="O650" i="4"/>
  <c r="Q650" i="4" s="1"/>
  <c r="P650" i="4"/>
  <c r="O654" i="4"/>
  <c r="Q654" i="4" s="1"/>
  <c r="P654" i="4"/>
  <c r="P633" i="4"/>
  <c r="O633" i="4"/>
  <c r="Q633" i="4" s="1"/>
  <c r="P649" i="4"/>
  <c r="O649" i="4"/>
  <c r="Q649" i="4" s="1"/>
  <c r="P627" i="4"/>
  <c r="O627" i="4"/>
  <c r="Q627" i="4" s="1"/>
  <c r="P631" i="4"/>
  <c r="O631" i="4"/>
  <c r="Q631" i="4" s="1"/>
  <c r="P635" i="4"/>
  <c r="O635" i="4"/>
  <c r="Q635" i="4" s="1"/>
  <c r="P639" i="4"/>
  <c r="O639" i="4"/>
  <c r="Q639" i="4" s="1"/>
  <c r="O643" i="4"/>
  <c r="Q643" i="4" s="1"/>
  <c r="P643" i="4"/>
  <c r="O647" i="4"/>
  <c r="Q647" i="4" s="1"/>
  <c r="P647" i="4"/>
  <c r="O651" i="4"/>
  <c r="Q651" i="4" s="1"/>
  <c r="P651" i="4"/>
  <c r="O655" i="4"/>
  <c r="Q655" i="4" s="1"/>
  <c r="P655" i="4"/>
  <c r="O641" i="4"/>
  <c r="Q641" i="4" s="1"/>
  <c r="P641" i="4"/>
  <c r="P628" i="4"/>
  <c r="O628" i="4"/>
  <c r="Q628" i="4" s="1"/>
  <c r="P632" i="4"/>
  <c r="O632" i="4"/>
  <c r="Q632" i="4" s="1"/>
  <c r="P636" i="4"/>
  <c r="O636" i="4"/>
  <c r="Q636" i="4" s="1"/>
  <c r="P640" i="4"/>
  <c r="O640" i="4"/>
  <c r="Q640" i="4" s="1"/>
  <c r="O644" i="4"/>
  <c r="Q644" i="4" s="1"/>
  <c r="P644" i="4"/>
  <c r="O648" i="4"/>
  <c r="Q648" i="4" s="1"/>
  <c r="P648" i="4"/>
  <c r="O652" i="4"/>
  <c r="Q652" i="4" s="1"/>
  <c r="P652" i="4"/>
  <c r="O656" i="4"/>
  <c r="Q656" i="4" s="1"/>
  <c r="P656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M309" i="4" l="1"/>
  <c r="P309" i="4" s="1"/>
  <c r="Q309" i="4" s="1"/>
  <c r="F309" i="4"/>
  <c r="M308" i="4"/>
  <c r="P308" i="4" s="1"/>
  <c r="Q308" i="4" s="1"/>
  <c r="F308" i="4"/>
  <c r="M307" i="4"/>
  <c r="O307" i="4" s="1"/>
  <c r="F307" i="4"/>
  <c r="M306" i="4"/>
  <c r="P306" i="4" s="1"/>
  <c r="Q306" i="4" s="1"/>
  <c r="F306" i="4"/>
  <c r="M305" i="4"/>
  <c r="P305" i="4" s="1"/>
  <c r="Q305" i="4" s="1"/>
  <c r="F305" i="4"/>
  <c r="M304" i="4"/>
  <c r="P304" i="4" s="1"/>
  <c r="Q304" i="4" s="1"/>
  <c r="F304" i="4"/>
  <c r="M303" i="4"/>
  <c r="O303" i="4" s="1"/>
  <c r="F303" i="4"/>
  <c r="M302" i="4"/>
  <c r="P302" i="4" s="1"/>
  <c r="Q302" i="4" s="1"/>
  <c r="F302" i="4"/>
  <c r="M301" i="4"/>
  <c r="P301" i="4" s="1"/>
  <c r="Q301" i="4" s="1"/>
  <c r="F301" i="4"/>
  <c r="M300" i="4"/>
  <c r="P300" i="4" s="1"/>
  <c r="Q300" i="4" s="1"/>
  <c r="F300" i="4"/>
  <c r="M299" i="4"/>
  <c r="O299" i="4" s="1"/>
  <c r="F299" i="4"/>
  <c r="M298" i="4"/>
  <c r="P298" i="4" s="1"/>
  <c r="Q298" i="4" s="1"/>
  <c r="F298" i="4"/>
  <c r="M297" i="4"/>
  <c r="O297" i="4" s="1"/>
  <c r="F297" i="4"/>
  <c r="M296" i="4"/>
  <c r="O296" i="4" s="1"/>
  <c r="F296" i="4"/>
  <c r="M295" i="4"/>
  <c r="O295" i="4" s="1"/>
  <c r="F295" i="4"/>
  <c r="M294" i="4"/>
  <c r="P294" i="4" s="1"/>
  <c r="Q294" i="4" s="1"/>
  <c r="F294" i="4"/>
  <c r="M293" i="4"/>
  <c r="O293" i="4" s="1"/>
  <c r="F293" i="4"/>
  <c r="M292" i="4"/>
  <c r="O292" i="4" s="1"/>
  <c r="F292" i="4"/>
  <c r="M291" i="4"/>
  <c r="O291" i="4" s="1"/>
  <c r="F291" i="4"/>
  <c r="M290" i="4"/>
  <c r="P290" i="4" s="1"/>
  <c r="Q290" i="4" s="1"/>
  <c r="F290" i="4"/>
  <c r="M289" i="4"/>
  <c r="P289" i="4" s="1"/>
  <c r="Q289" i="4" s="1"/>
  <c r="F289" i="4"/>
  <c r="P288" i="4"/>
  <c r="Q288" i="4" s="1"/>
  <c r="M288" i="4"/>
  <c r="O288" i="4" s="1"/>
  <c r="F288" i="4"/>
  <c r="M287" i="4"/>
  <c r="O287" i="4" s="1"/>
  <c r="F287" i="4"/>
  <c r="M286" i="4"/>
  <c r="P286" i="4" s="1"/>
  <c r="Q286" i="4" s="1"/>
  <c r="F286" i="4"/>
  <c r="M285" i="4"/>
  <c r="P285" i="4" s="1"/>
  <c r="Q285" i="4" s="1"/>
  <c r="F285" i="4"/>
  <c r="M284" i="4"/>
  <c r="O284" i="4" s="1"/>
  <c r="F284" i="4"/>
  <c r="M283" i="4"/>
  <c r="O283" i="4" s="1"/>
  <c r="F283" i="4"/>
  <c r="M282" i="4"/>
  <c r="P282" i="4" s="1"/>
  <c r="Q282" i="4" s="1"/>
  <c r="F282" i="4"/>
  <c r="M281" i="4"/>
  <c r="P281" i="4" s="1"/>
  <c r="Q281" i="4" s="1"/>
  <c r="F281" i="4"/>
  <c r="M280" i="4"/>
  <c r="O280" i="4" s="1"/>
  <c r="F280" i="4"/>
  <c r="M279" i="4"/>
  <c r="O279" i="4" s="1"/>
  <c r="F279" i="4"/>
  <c r="M278" i="4"/>
  <c r="P278" i="4" s="1"/>
  <c r="Q278" i="4" s="1"/>
  <c r="F278" i="4"/>
  <c r="M277" i="4"/>
  <c r="P277" i="4" s="1"/>
  <c r="Q277" i="4" s="1"/>
  <c r="F277" i="4"/>
  <c r="M276" i="4"/>
  <c r="P276" i="4" s="1"/>
  <c r="Q276" i="4" s="1"/>
  <c r="F276" i="4"/>
  <c r="M275" i="4"/>
  <c r="O275" i="4" s="1"/>
  <c r="F275" i="4"/>
  <c r="M274" i="4"/>
  <c r="P274" i="4" s="1"/>
  <c r="Q274" i="4" s="1"/>
  <c r="F274" i="4"/>
  <c r="M273" i="4"/>
  <c r="P273" i="4" s="1"/>
  <c r="Q273" i="4" s="1"/>
  <c r="F273" i="4"/>
  <c r="M272" i="4"/>
  <c r="P272" i="4" s="1"/>
  <c r="Q272" i="4" s="1"/>
  <c r="F272" i="4"/>
  <c r="M271" i="4"/>
  <c r="O271" i="4" s="1"/>
  <c r="F271" i="4"/>
  <c r="M270" i="4"/>
  <c r="P270" i="4" s="1"/>
  <c r="Q270" i="4" s="1"/>
  <c r="F270" i="4"/>
  <c r="P296" i="4" l="1"/>
  <c r="Q296" i="4" s="1"/>
  <c r="P279" i="4"/>
  <c r="Q279" i="4" s="1"/>
  <c r="P295" i="4"/>
  <c r="Q295" i="4" s="1"/>
  <c r="O308" i="4"/>
  <c r="P287" i="4"/>
  <c r="Q287" i="4" s="1"/>
  <c r="O276" i="4"/>
  <c r="P284" i="4"/>
  <c r="Q284" i="4" s="1"/>
  <c r="P292" i="4"/>
  <c r="Q292" i="4" s="1"/>
  <c r="P283" i="4"/>
  <c r="Q283" i="4" s="1"/>
  <c r="P291" i="4"/>
  <c r="Q291" i="4" s="1"/>
  <c r="P280" i="4"/>
  <c r="Q280" i="4" s="1"/>
  <c r="O272" i="4"/>
  <c r="P275" i="4"/>
  <c r="Q275" i="4" s="1"/>
  <c r="O304" i="4"/>
  <c r="P307" i="4"/>
  <c r="Q307" i="4" s="1"/>
  <c r="P271" i="4"/>
  <c r="Q271" i="4" s="1"/>
  <c r="O300" i="4"/>
  <c r="P303" i="4"/>
  <c r="Q303" i="4" s="1"/>
  <c r="P299" i="4"/>
  <c r="Q299" i="4" s="1"/>
  <c r="O273" i="4"/>
  <c r="O277" i="4"/>
  <c r="O281" i="4"/>
  <c r="O285" i="4"/>
  <c r="O289" i="4"/>
  <c r="O301" i="4"/>
  <c r="O305" i="4"/>
  <c r="O309" i="4"/>
  <c r="O270" i="4"/>
  <c r="O274" i="4"/>
  <c r="O278" i="4"/>
  <c r="O282" i="4"/>
  <c r="O286" i="4"/>
  <c r="O290" i="4"/>
  <c r="P293" i="4"/>
  <c r="Q293" i="4" s="1"/>
  <c r="O294" i="4"/>
  <c r="P297" i="4"/>
  <c r="Q297" i="4" s="1"/>
  <c r="O298" i="4"/>
  <c r="O302" i="4"/>
  <c r="O306" i="4"/>
  <c r="L167" i="4" l="1"/>
  <c r="I167" i="4"/>
  <c r="K167" i="4" s="1"/>
  <c r="L166" i="4"/>
  <c r="I166" i="4"/>
  <c r="K166" i="4" s="1"/>
  <c r="L165" i="4"/>
  <c r="I165" i="4"/>
  <c r="K165" i="4" s="1"/>
  <c r="L164" i="4"/>
  <c r="I164" i="4"/>
  <c r="K164" i="4" s="1"/>
  <c r="L163" i="4"/>
  <c r="K163" i="4"/>
  <c r="L162" i="4"/>
  <c r="I162" i="4"/>
  <c r="K162" i="4" s="1"/>
  <c r="L161" i="4"/>
  <c r="I161" i="4"/>
  <c r="K161" i="4" s="1"/>
  <c r="L160" i="4"/>
  <c r="I160" i="4"/>
  <c r="K160" i="4" s="1"/>
  <c r="L159" i="4"/>
  <c r="K159" i="4"/>
  <c r="L158" i="4"/>
  <c r="I158" i="4"/>
  <c r="K158" i="4" s="1"/>
  <c r="L157" i="4"/>
  <c r="I157" i="4"/>
  <c r="K157" i="4" s="1"/>
  <c r="L156" i="4"/>
  <c r="I156" i="4"/>
  <c r="K156" i="4" s="1"/>
  <c r="L155" i="4"/>
  <c r="I155" i="4"/>
  <c r="K155" i="4" s="1"/>
  <c r="L154" i="4"/>
  <c r="I154" i="4"/>
  <c r="K154" i="4" s="1"/>
  <c r="L153" i="4"/>
  <c r="I153" i="4"/>
  <c r="K153" i="4" s="1"/>
  <c r="L152" i="4"/>
  <c r="I152" i="4"/>
  <c r="K152" i="4" s="1"/>
  <c r="L151" i="4"/>
  <c r="I151" i="4"/>
  <c r="K151" i="4" s="1"/>
  <c r="L150" i="4"/>
  <c r="I150" i="4"/>
  <c r="K150" i="4" s="1"/>
  <c r="L149" i="4"/>
  <c r="I149" i="4"/>
  <c r="K149" i="4" s="1"/>
  <c r="L148" i="4"/>
  <c r="I148" i="4"/>
  <c r="K148" i="4" s="1"/>
  <c r="L147" i="4"/>
  <c r="I147" i="4"/>
  <c r="K147" i="4" s="1"/>
  <c r="L146" i="4"/>
  <c r="I146" i="4"/>
  <c r="K146" i="4" s="1"/>
  <c r="L145" i="4"/>
  <c r="I145" i="4"/>
  <c r="K145" i="4" s="1"/>
  <c r="L144" i="4"/>
  <c r="I144" i="4"/>
  <c r="K144" i="4" s="1"/>
  <c r="L143" i="4"/>
  <c r="I143" i="4"/>
  <c r="K143" i="4" s="1"/>
  <c r="L142" i="4"/>
  <c r="I142" i="4"/>
  <c r="K142" i="4" s="1"/>
  <c r="L141" i="4"/>
  <c r="I141" i="4"/>
  <c r="K141" i="4" s="1"/>
  <c r="L140" i="4"/>
  <c r="I140" i="4"/>
  <c r="K140" i="4" s="1"/>
  <c r="L139" i="4"/>
  <c r="I139" i="4"/>
  <c r="K139" i="4" s="1"/>
  <c r="L138" i="4"/>
  <c r="I138" i="4"/>
  <c r="K138" i="4" s="1"/>
  <c r="L137" i="4"/>
  <c r="I137" i="4"/>
  <c r="K137" i="4" s="1"/>
  <c r="L136" i="4"/>
  <c r="I136" i="4"/>
  <c r="K136" i="4" s="1"/>
  <c r="L135" i="4"/>
  <c r="I135" i="4"/>
  <c r="K135" i="4" s="1"/>
  <c r="L134" i="4"/>
  <c r="I134" i="4"/>
  <c r="K134" i="4" s="1"/>
  <c r="L133" i="4"/>
  <c r="I133" i="4"/>
  <c r="K133" i="4" s="1"/>
  <c r="L132" i="4"/>
  <c r="I132" i="4"/>
  <c r="K132" i="4" s="1"/>
  <c r="L131" i="4"/>
  <c r="I131" i="4"/>
  <c r="K131" i="4" s="1"/>
  <c r="L130" i="4"/>
  <c r="I130" i="4"/>
  <c r="K130" i="4" s="1"/>
  <c r="L129" i="4"/>
  <c r="I129" i="4"/>
  <c r="K129" i="4" s="1"/>
  <c r="L128" i="4"/>
  <c r="M128" i="4" s="1"/>
  <c r="I128" i="4"/>
  <c r="M129" i="4" l="1"/>
  <c r="M131" i="4"/>
  <c r="M133" i="4"/>
  <c r="O133" i="4" s="1"/>
  <c r="M135" i="4"/>
  <c r="O135" i="4" s="1"/>
  <c r="M137" i="4"/>
  <c r="M139" i="4"/>
  <c r="M141" i="4"/>
  <c r="O141" i="4" s="1"/>
  <c r="M143" i="4"/>
  <c r="O143" i="4" s="1"/>
  <c r="M145" i="4"/>
  <c r="M147" i="4"/>
  <c r="M149" i="4"/>
  <c r="O149" i="4" s="1"/>
  <c r="M151" i="4"/>
  <c r="O151" i="4" s="1"/>
  <c r="M153" i="4"/>
  <c r="M155" i="4"/>
  <c r="M157" i="4"/>
  <c r="P157" i="4" s="1"/>
  <c r="Q157" i="4" s="1"/>
  <c r="M159" i="4"/>
  <c r="P159" i="4" s="1"/>
  <c r="Q159" i="4" s="1"/>
  <c r="M161" i="4"/>
  <c r="M165" i="4"/>
  <c r="M167" i="4"/>
  <c r="P167" i="4" s="1"/>
  <c r="Q167" i="4" s="1"/>
  <c r="M130" i="4"/>
  <c r="P130" i="4" s="1"/>
  <c r="Q130" i="4" s="1"/>
  <c r="M132" i="4"/>
  <c r="M134" i="4"/>
  <c r="M136" i="4"/>
  <c r="P136" i="4" s="1"/>
  <c r="Q136" i="4" s="1"/>
  <c r="M138" i="4"/>
  <c r="P138" i="4" s="1"/>
  <c r="Q138" i="4" s="1"/>
  <c r="M140" i="4"/>
  <c r="M142" i="4"/>
  <c r="M144" i="4"/>
  <c r="M146" i="4"/>
  <c r="P146" i="4" s="1"/>
  <c r="Q146" i="4" s="1"/>
  <c r="M148" i="4"/>
  <c r="M150" i="4"/>
  <c r="O150" i="4" s="1"/>
  <c r="M152" i="4"/>
  <c r="M154" i="4"/>
  <c r="P154" i="4" s="1"/>
  <c r="Q154" i="4" s="1"/>
  <c r="M156" i="4"/>
  <c r="M158" i="4"/>
  <c r="M160" i="4"/>
  <c r="P160" i="4" s="1"/>
  <c r="Q160" i="4" s="1"/>
  <c r="M162" i="4"/>
  <c r="O162" i="4" s="1"/>
  <c r="M164" i="4"/>
  <c r="M166" i="4"/>
  <c r="M163" i="4"/>
  <c r="P163" i="4" s="1"/>
  <c r="Q163" i="4" s="1"/>
  <c r="P132" i="4"/>
  <c r="Q132" i="4" s="1"/>
  <c r="O132" i="4"/>
  <c r="P142" i="4"/>
  <c r="Q142" i="4" s="1"/>
  <c r="O142" i="4"/>
  <c r="P150" i="4"/>
  <c r="Q150" i="4" s="1"/>
  <c r="P156" i="4"/>
  <c r="Q156" i="4" s="1"/>
  <c r="O156" i="4"/>
  <c r="P128" i="4"/>
  <c r="Q128" i="4" s="1"/>
  <c r="O128" i="4"/>
  <c r="P166" i="4"/>
  <c r="Q166" i="4" s="1"/>
  <c r="O166" i="4"/>
  <c r="P134" i="4"/>
  <c r="Q134" i="4" s="1"/>
  <c r="O134" i="4"/>
  <c r="P129" i="4"/>
  <c r="Q129" i="4" s="1"/>
  <c r="O129" i="4"/>
  <c r="P133" i="4"/>
  <c r="Q133" i="4" s="1"/>
  <c r="P137" i="4"/>
  <c r="Q137" i="4" s="1"/>
  <c r="O137" i="4"/>
  <c r="P141" i="4"/>
  <c r="Q141" i="4" s="1"/>
  <c r="P145" i="4"/>
  <c r="Q145" i="4" s="1"/>
  <c r="O145" i="4"/>
  <c r="P149" i="4"/>
  <c r="Q149" i="4" s="1"/>
  <c r="O155" i="4"/>
  <c r="P155" i="4"/>
  <c r="Q155" i="4" s="1"/>
  <c r="O159" i="4"/>
  <c r="P161" i="4"/>
  <c r="Q161" i="4" s="1"/>
  <c r="O161" i="4"/>
  <c r="O165" i="4"/>
  <c r="P165" i="4"/>
  <c r="Q165" i="4" s="1"/>
  <c r="O131" i="4"/>
  <c r="P131" i="4"/>
  <c r="Q131" i="4" s="1"/>
  <c r="O139" i="4"/>
  <c r="P139" i="4"/>
  <c r="Q139" i="4" s="1"/>
  <c r="O147" i="4"/>
  <c r="P147" i="4"/>
  <c r="Q147" i="4" s="1"/>
  <c r="P153" i="4"/>
  <c r="Q153" i="4" s="1"/>
  <c r="O153" i="4"/>
  <c r="P140" i="4"/>
  <c r="Q140" i="4" s="1"/>
  <c r="O140" i="4"/>
  <c r="P144" i="4"/>
  <c r="Q144" i="4" s="1"/>
  <c r="O144" i="4"/>
  <c r="P148" i="4"/>
  <c r="Q148" i="4" s="1"/>
  <c r="O148" i="4"/>
  <c r="P152" i="4"/>
  <c r="Q152" i="4" s="1"/>
  <c r="O152" i="4"/>
  <c r="P158" i="4"/>
  <c r="Q158" i="4" s="1"/>
  <c r="O158" i="4"/>
  <c r="P164" i="4"/>
  <c r="Q164" i="4" s="1"/>
  <c r="O164" i="4"/>
  <c r="O130" i="4" l="1"/>
  <c r="P162" i="4"/>
  <c r="Q162" i="4" s="1"/>
  <c r="O163" i="4"/>
  <c r="O160" i="4"/>
  <c r="O154" i="4"/>
  <c r="O167" i="4"/>
  <c r="P143" i="4"/>
  <c r="Q143" i="4" s="1"/>
  <c r="P135" i="4"/>
  <c r="Q135" i="4" s="1"/>
  <c r="O136" i="4"/>
  <c r="O157" i="4"/>
  <c r="P151" i="4"/>
  <c r="Q151" i="4" s="1"/>
  <c r="O146" i="4"/>
  <c r="O138" i="4"/>
  <c r="M974" i="4"/>
  <c r="P974" i="4" s="1"/>
  <c r="Q974" i="4" s="1"/>
  <c r="M973" i="4"/>
  <c r="P973" i="4" s="1"/>
  <c r="Q973" i="4" s="1"/>
  <c r="M972" i="4"/>
  <c r="P972" i="4" s="1"/>
  <c r="Q972" i="4" s="1"/>
  <c r="M971" i="4"/>
  <c r="P971" i="4" s="1"/>
  <c r="Q971" i="4" s="1"/>
  <c r="M970" i="4"/>
  <c r="P970" i="4" s="1"/>
  <c r="Q970" i="4" s="1"/>
  <c r="M969" i="4"/>
  <c r="P969" i="4" s="1"/>
  <c r="Q969" i="4" s="1"/>
  <c r="M965" i="4"/>
  <c r="P965" i="4" s="1"/>
  <c r="Q965" i="4" s="1"/>
  <c r="M964" i="4"/>
  <c r="P964" i="4" s="1"/>
  <c r="Q964" i="4" s="1"/>
  <c r="M963" i="4"/>
  <c r="P963" i="4" s="1"/>
  <c r="Q963" i="4" s="1"/>
  <c r="M962" i="4"/>
  <c r="P962" i="4" s="1"/>
  <c r="Q962" i="4" s="1"/>
  <c r="M961" i="4"/>
  <c r="P961" i="4" s="1"/>
  <c r="Q961" i="4" s="1"/>
  <c r="M960" i="4"/>
  <c r="P960" i="4" s="1"/>
  <c r="Q960" i="4" s="1"/>
  <c r="M959" i="4"/>
  <c r="P959" i="4" s="1"/>
  <c r="Q959" i="4" s="1"/>
  <c r="M957" i="4"/>
  <c r="P957" i="4" s="1"/>
  <c r="Q957" i="4" s="1"/>
  <c r="M956" i="4"/>
  <c r="P956" i="4" s="1"/>
  <c r="Q956" i="4" s="1"/>
  <c r="M955" i="4"/>
  <c r="P955" i="4" s="1"/>
  <c r="Q955" i="4" s="1"/>
  <c r="M954" i="4"/>
  <c r="P954" i="4" s="1"/>
  <c r="Q954" i="4" s="1"/>
  <c r="M953" i="4"/>
  <c r="P953" i="4" s="1"/>
  <c r="Q953" i="4" s="1"/>
  <c r="M952" i="4"/>
  <c r="P952" i="4" s="1"/>
  <c r="Q952" i="4" s="1"/>
  <c r="M951" i="4"/>
  <c r="P951" i="4" s="1"/>
  <c r="Q951" i="4" s="1"/>
  <c r="M950" i="4"/>
  <c r="P950" i="4" s="1"/>
  <c r="Q950" i="4" s="1"/>
  <c r="M949" i="4"/>
  <c r="P949" i="4" s="1"/>
  <c r="Q949" i="4" s="1"/>
  <c r="O949" i="4" l="1"/>
  <c r="O950" i="4"/>
  <c r="O951" i="4"/>
  <c r="O952" i="4"/>
  <c r="O953" i="4"/>
  <c r="O954" i="4"/>
  <c r="O955" i="4"/>
  <c r="O956" i="4"/>
  <c r="O957" i="4"/>
  <c r="O959" i="4"/>
  <c r="O960" i="4"/>
  <c r="O961" i="4"/>
  <c r="O962" i="4"/>
  <c r="O963" i="4"/>
  <c r="O964" i="4"/>
  <c r="O965" i="4"/>
  <c r="O969" i="4"/>
  <c r="O970" i="4"/>
  <c r="O971" i="4"/>
  <c r="O972" i="4"/>
  <c r="O973" i="4"/>
  <c r="O974" i="4"/>
  <c r="M931" i="4" l="1"/>
  <c r="P931" i="4" s="1"/>
  <c r="Q931" i="4" s="1"/>
  <c r="F931" i="4"/>
  <c r="M930" i="4"/>
  <c r="P930" i="4" s="1"/>
  <c r="Q930" i="4" s="1"/>
  <c r="F930" i="4"/>
  <c r="M929" i="4"/>
  <c r="P929" i="4" s="1"/>
  <c r="Q929" i="4" s="1"/>
  <c r="F929" i="4"/>
  <c r="M928" i="4"/>
  <c r="P928" i="4" s="1"/>
  <c r="Q928" i="4" s="1"/>
  <c r="F928" i="4"/>
  <c r="M927" i="4"/>
  <c r="P927" i="4" s="1"/>
  <c r="Q927" i="4" s="1"/>
  <c r="F927" i="4"/>
  <c r="M926" i="4"/>
  <c r="P926" i="4" s="1"/>
  <c r="Q926" i="4" s="1"/>
  <c r="F926" i="4"/>
  <c r="M925" i="4"/>
  <c r="O925" i="4" s="1"/>
  <c r="F925" i="4"/>
  <c r="M924" i="4"/>
  <c r="P924" i="4" s="1"/>
  <c r="Q924" i="4" s="1"/>
  <c r="F924" i="4"/>
  <c r="M923" i="4"/>
  <c r="P923" i="4" s="1"/>
  <c r="Q923" i="4" s="1"/>
  <c r="F923" i="4"/>
  <c r="M921" i="4"/>
  <c r="P921" i="4" s="1"/>
  <c r="Q921" i="4" s="1"/>
  <c r="F921" i="4"/>
  <c r="M920" i="4"/>
  <c r="O920" i="4" s="1"/>
  <c r="F920" i="4"/>
  <c r="M919" i="4"/>
  <c r="O919" i="4" s="1"/>
  <c r="F919" i="4"/>
  <c r="M918" i="4"/>
  <c r="P918" i="4" s="1"/>
  <c r="Q918" i="4" s="1"/>
  <c r="F918" i="4"/>
  <c r="M917" i="4"/>
  <c r="P917" i="4" s="1"/>
  <c r="Q917" i="4" s="1"/>
  <c r="F917" i="4"/>
  <c r="M916" i="4"/>
  <c r="O916" i="4" s="1"/>
  <c r="F916" i="4"/>
  <c r="M915" i="4"/>
  <c r="P915" i="4" s="1"/>
  <c r="Q915" i="4" s="1"/>
  <c r="F915" i="4"/>
  <c r="M914" i="4"/>
  <c r="P914" i="4" s="1"/>
  <c r="Q914" i="4" s="1"/>
  <c r="F914" i="4"/>
  <c r="M913" i="4"/>
  <c r="P913" i="4" s="1"/>
  <c r="Q913" i="4" s="1"/>
  <c r="F913" i="4"/>
  <c r="M911" i="4"/>
  <c r="O911" i="4" s="1"/>
  <c r="F911" i="4"/>
  <c r="M910" i="4"/>
  <c r="P910" i="4" s="1"/>
  <c r="Q910" i="4" s="1"/>
  <c r="F910" i="4"/>
  <c r="M909" i="4"/>
  <c r="P909" i="4" s="1"/>
  <c r="Q909" i="4" s="1"/>
  <c r="F909" i="4"/>
  <c r="M908" i="4"/>
  <c r="P908" i="4" s="1"/>
  <c r="Q908" i="4" s="1"/>
  <c r="F908" i="4"/>
  <c r="M907" i="4"/>
  <c r="O907" i="4" s="1"/>
  <c r="F907" i="4"/>
  <c r="M906" i="4"/>
  <c r="P906" i="4" s="1"/>
  <c r="Q906" i="4" s="1"/>
  <c r="F906" i="4"/>
  <c r="M905" i="4"/>
  <c r="P905" i="4" s="1"/>
  <c r="Q905" i="4" s="1"/>
  <c r="F905" i="4"/>
  <c r="M904" i="4"/>
  <c r="P904" i="4" s="1"/>
  <c r="Q904" i="4" s="1"/>
  <c r="F904" i="4"/>
  <c r="M903" i="4"/>
  <c r="O903" i="4" s="1"/>
  <c r="F903" i="4"/>
  <c r="M901" i="4"/>
  <c r="P901" i="4" s="1"/>
  <c r="Q901" i="4" s="1"/>
  <c r="F901" i="4"/>
  <c r="M900" i="4"/>
  <c r="P900" i="4" s="1"/>
  <c r="Q900" i="4" s="1"/>
  <c r="F900" i="4"/>
  <c r="M899" i="4"/>
  <c r="P899" i="4" s="1"/>
  <c r="Q899" i="4" s="1"/>
  <c r="F899" i="4"/>
  <c r="M898" i="4"/>
  <c r="O898" i="4" s="1"/>
  <c r="F898" i="4"/>
  <c r="M897" i="4"/>
  <c r="P897" i="4" s="1"/>
  <c r="Q897" i="4" s="1"/>
  <c r="F897" i="4"/>
  <c r="M896" i="4"/>
  <c r="P896" i="4" s="1"/>
  <c r="Q896" i="4" s="1"/>
  <c r="F896" i="4"/>
  <c r="M895" i="4"/>
  <c r="P895" i="4" s="1"/>
  <c r="Q895" i="4" s="1"/>
  <c r="F895" i="4"/>
  <c r="M894" i="4"/>
  <c r="O894" i="4" s="1"/>
  <c r="F894" i="4"/>
  <c r="O893" i="4"/>
  <c r="M893" i="4"/>
  <c r="P893" i="4" s="1"/>
  <c r="Q893" i="4" s="1"/>
  <c r="F893" i="4"/>
  <c r="O901" i="4" l="1"/>
  <c r="O910" i="4"/>
  <c r="P907" i="4"/>
  <c r="Q907" i="4" s="1"/>
  <c r="O904" i="4"/>
  <c r="O926" i="4"/>
  <c r="O895" i="4"/>
  <c r="O915" i="4"/>
  <c r="O924" i="4"/>
  <c r="P925" i="4"/>
  <c r="Q925" i="4" s="1"/>
  <c r="O928" i="4"/>
  <c r="P894" i="4"/>
  <c r="Q894" i="4" s="1"/>
  <c r="O897" i="4"/>
  <c r="O908" i="4"/>
  <c r="P911" i="4"/>
  <c r="Q911" i="4" s="1"/>
  <c r="P919" i="4"/>
  <c r="Q919" i="4" s="1"/>
  <c r="P920" i="4"/>
  <c r="Q920" i="4" s="1"/>
  <c r="O899" i="4"/>
  <c r="P903" i="4"/>
  <c r="Q903" i="4" s="1"/>
  <c r="O906" i="4"/>
  <c r="O917" i="4"/>
  <c r="O929" i="4"/>
  <c r="O930" i="4"/>
  <c r="P898" i="4"/>
  <c r="Q898" i="4" s="1"/>
  <c r="O913" i="4"/>
  <c r="P916" i="4"/>
  <c r="Q916" i="4" s="1"/>
  <c r="O921" i="4"/>
  <c r="O896" i="4"/>
  <c r="O900" i="4"/>
  <c r="O905" i="4"/>
  <c r="O909" i="4"/>
  <c r="O914" i="4"/>
  <c r="O918" i="4"/>
  <c r="O923" i="4"/>
  <c r="O927" i="4"/>
  <c r="O931" i="4"/>
  <c r="M879" i="4" l="1"/>
  <c r="P879" i="4" s="1"/>
  <c r="Q879" i="4" s="1"/>
  <c r="M878" i="4"/>
  <c r="P878" i="4" s="1"/>
  <c r="Q878" i="4" s="1"/>
  <c r="M877" i="4"/>
  <c r="P877" i="4" s="1"/>
  <c r="Q877" i="4" s="1"/>
  <c r="M869" i="4"/>
  <c r="P869" i="4" s="1"/>
  <c r="Q869" i="4" s="1"/>
  <c r="M868" i="4"/>
  <c r="P868" i="4" s="1"/>
  <c r="Q868" i="4" s="1"/>
  <c r="M867" i="4"/>
  <c r="P867" i="4" s="1"/>
  <c r="Q867" i="4" s="1"/>
  <c r="M859" i="4"/>
  <c r="P859" i="4" s="1"/>
  <c r="Q859" i="4" s="1"/>
  <c r="M858" i="4"/>
  <c r="P858" i="4" s="1"/>
  <c r="Q858" i="4" s="1"/>
  <c r="M857" i="4"/>
  <c r="P857" i="4" s="1"/>
  <c r="Q857" i="4" s="1"/>
  <c r="M849" i="4"/>
  <c r="P849" i="4" s="1"/>
  <c r="Q849" i="4" s="1"/>
  <c r="M848" i="4"/>
  <c r="P848" i="4" s="1"/>
  <c r="Q848" i="4" s="1"/>
  <c r="M847" i="4"/>
  <c r="P847" i="4" s="1"/>
  <c r="Q847" i="4" s="1"/>
  <c r="O877" i="4" l="1"/>
  <c r="O878" i="4"/>
  <c r="O879" i="4"/>
  <c r="O868" i="4"/>
  <c r="O869" i="4"/>
  <c r="O867" i="4"/>
  <c r="O857" i="4"/>
  <c r="O858" i="4"/>
  <c r="O859" i="4"/>
  <c r="O847" i="4"/>
  <c r="O848" i="4"/>
  <c r="O849" i="4"/>
  <c r="I1065" i="4" l="1"/>
  <c r="K1065" i="4" s="1"/>
  <c r="M1065" i="4" s="1"/>
  <c r="I1064" i="4"/>
  <c r="K1064" i="4" s="1"/>
  <c r="M1064" i="4" s="1"/>
  <c r="I1063" i="4"/>
  <c r="K1063" i="4" s="1"/>
  <c r="M1063" i="4" s="1"/>
  <c r="I1062" i="4"/>
  <c r="K1062" i="4" s="1"/>
  <c r="M1062" i="4" s="1"/>
  <c r="I1061" i="4"/>
  <c r="K1061" i="4" s="1"/>
  <c r="M1061" i="4" s="1"/>
  <c r="I1060" i="4"/>
  <c r="K1060" i="4" s="1"/>
  <c r="M1060" i="4" s="1"/>
  <c r="I1059" i="4"/>
  <c r="K1059" i="4" s="1"/>
  <c r="M1059" i="4" s="1"/>
  <c r="I1058" i="4"/>
  <c r="K1058" i="4" s="1"/>
  <c r="M1058" i="4" s="1"/>
  <c r="I1057" i="4"/>
  <c r="K1057" i="4" s="1"/>
  <c r="M1057" i="4" s="1"/>
  <c r="I1056" i="4"/>
  <c r="K1056" i="4" s="1"/>
  <c r="M1056" i="4" s="1"/>
  <c r="K1055" i="4"/>
  <c r="M1055" i="4" s="1"/>
  <c r="O1055" i="4" s="1"/>
  <c r="K1054" i="4"/>
  <c r="M1054" i="4" s="1"/>
  <c r="M1053" i="4"/>
  <c r="O1053" i="4" s="1"/>
  <c r="I1052" i="4"/>
  <c r="K1052" i="4" s="1"/>
  <c r="M1052" i="4" s="1"/>
  <c r="K1051" i="4"/>
  <c r="M1051" i="4" s="1"/>
  <c r="O1051" i="4" s="1"/>
  <c r="I1050" i="4"/>
  <c r="K1050" i="4" s="1"/>
  <c r="M1050" i="4" s="1"/>
  <c r="I1049" i="4"/>
  <c r="K1049" i="4" s="1"/>
  <c r="M1049" i="4" s="1"/>
  <c r="K1048" i="4"/>
  <c r="M1048" i="4" s="1"/>
  <c r="P1048" i="4" s="1"/>
  <c r="Q1048" i="4" s="1"/>
  <c r="K1047" i="4"/>
  <c r="M1047" i="4" s="1"/>
  <c r="O1047" i="4" s="1"/>
  <c r="I1046" i="4"/>
  <c r="K1046" i="4" s="1"/>
  <c r="M1046" i="4" s="1"/>
  <c r="I1045" i="4"/>
  <c r="K1045" i="4" s="1"/>
  <c r="M1045" i="4" s="1"/>
  <c r="P1045" i="4" s="1"/>
  <c r="Q1045" i="4" s="1"/>
  <c r="I1044" i="4"/>
  <c r="K1044" i="4" s="1"/>
  <c r="M1044" i="4" s="1"/>
  <c r="I1043" i="4"/>
  <c r="K1043" i="4" s="1"/>
  <c r="M1043" i="4" s="1"/>
  <c r="P1043" i="4" s="1"/>
  <c r="Q1043" i="4" s="1"/>
  <c r="I1042" i="4"/>
  <c r="K1042" i="4" s="1"/>
  <c r="M1042" i="4" s="1"/>
  <c r="I1041" i="4"/>
  <c r="K1041" i="4" s="1"/>
  <c r="M1041" i="4" s="1"/>
  <c r="P1041" i="4" s="1"/>
  <c r="Q1041" i="4" s="1"/>
  <c r="I1040" i="4"/>
  <c r="K1040" i="4" s="1"/>
  <c r="M1040" i="4" s="1"/>
  <c r="I1039" i="4"/>
  <c r="K1039" i="4" s="1"/>
  <c r="M1039" i="4" s="1"/>
  <c r="P1039" i="4" s="1"/>
  <c r="Q1039" i="4" s="1"/>
  <c r="I1038" i="4"/>
  <c r="K1038" i="4" s="1"/>
  <c r="M1038" i="4" s="1"/>
  <c r="I1037" i="4"/>
  <c r="K1037" i="4" s="1"/>
  <c r="M1037" i="4" s="1"/>
  <c r="P1037" i="4" s="1"/>
  <c r="Q1037" i="4" s="1"/>
  <c r="I1036" i="4"/>
  <c r="K1036" i="4" s="1"/>
  <c r="M1036" i="4" s="1"/>
  <c r="P1053" i="4" l="1"/>
  <c r="Q1053" i="4" s="1"/>
  <c r="O1039" i="4"/>
  <c r="P1047" i="4"/>
  <c r="Q1047" i="4" s="1"/>
  <c r="P1036" i="4"/>
  <c r="Q1036" i="4" s="1"/>
  <c r="O1036" i="4"/>
  <c r="P1049" i="4"/>
  <c r="Q1049" i="4" s="1"/>
  <c r="O1049" i="4"/>
  <c r="O1062" i="4"/>
  <c r="P1062" i="4"/>
  <c r="Q1062" i="4" s="1"/>
  <c r="P1038" i="4"/>
  <c r="Q1038" i="4" s="1"/>
  <c r="O1038" i="4"/>
  <c r="O1041" i="4"/>
  <c r="P1046" i="4"/>
  <c r="Q1046" i="4" s="1"/>
  <c r="O1046" i="4"/>
  <c r="P1050" i="4"/>
  <c r="Q1050" i="4" s="1"/>
  <c r="O1050" i="4"/>
  <c r="O1059" i="4"/>
  <c r="P1059" i="4"/>
  <c r="Q1059" i="4" s="1"/>
  <c r="O1063" i="4"/>
  <c r="P1063" i="4"/>
  <c r="Q1063" i="4" s="1"/>
  <c r="P1044" i="4"/>
  <c r="Q1044" i="4" s="1"/>
  <c r="O1044" i="4"/>
  <c r="O1052" i="4"/>
  <c r="P1052" i="4"/>
  <c r="Q1052" i="4" s="1"/>
  <c r="P1040" i="4"/>
  <c r="Q1040" i="4" s="1"/>
  <c r="O1040" i="4"/>
  <c r="O1043" i="4"/>
  <c r="O1048" i="4"/>
  <c r="O1056" i="4"/>
  <c r="P1056" i="4"/>
  <c r="Q1056" i="4" s="1"/>
  <c r="O1060" i="4"/>
  <c r="P1060" i="4"/>
  <c r="Q1060" i="4" s="1"/>
  <c r="O1064" i="4"/>
  <c r="P1064" i="4"/>
  <c r="Q1064" i="4" s="1"/>
  <c r="O1058" i="4"/>
  <c r="P1058" i="4"/>
  <c r="Q1058" i="4" s="1"/>
  <c r="O1037" i="4"/>
  <c r="P1042" i="4"/>
  <c r="Q1042" i="4" s="1"/>
  <c r="O1042" i="4"/>
  <c r="O1045" i="4"/>
  <c r="P1054" i="4"/>
  <c r="Q1054" i="4" s="1"/>
  <c r="O1054" i="4"/>
  <c r="O1057" i="4"/>
  <c r="P1057" i="4"/>
  <c r="Q1057" i="4" s="1"/>
  <c r="O1061" i="4"/>
  <c r="P1061" i="4"/>
  <c r="Q1061" i="4" s="1"/>
  <c r="O1065" i="4"/>
  <c r="P1065" i="4"/>
  <c r="Q1065" i="4" s="1"/>
  <c r="P1051" i="4"/>
  <c r="Q1051" i="4" s="1"/>
  <c r="P1055" i="4"/>
  <c r="Q1055" i="4" s="1"/>
  <c r="M1131" i="4"/>
  <c r="P1131" i="4" s="1"/>
  <c r="Q1131" i="4" s="1"/>
  <c r="M1130" i="4"/>
  <c r="P1130" i="4" s="1"/>
  <c r="Q1130" i="4" s="1"/>
  <c r="M1129" i="4"/>
  <c r="P1129" i="4" s="1"/>
  <c r="Q1129" i="4" s="1"/>
  <c r="O1129" i="4" l="1"/>
  <c r="O1130" i="4"/>
  <c r="O1131" i="4"/>
  <c r="M695" i="4"/>
  <c r="O695" i="4" s="1"/>
  <c r="F695" i="4"/>
  <c r="M694" i="4"/>
  <c r="P694" i="4" s="1"/>
  <c r="Q694" i="4" s="1"/>
  <c r="F694" i="4"/>
  <c r="M693" i="4"/>
  <c r="P693" i="4" s="1"/>
  <c r="Q693" i="4" s="1"/>
  <c r="F693" i="4"/>
  <c r="M692" i="4"/>
  <c r="P692" i="4" s="1"/>
  <c r="Q692" i="4" s="1"/>
  <c r="F692" i="4"/>
  <c r="M691" i="4"/>
  <c r="O691" i="4" s="1"/>
  <c r="F691" i="4"/>
  <c r="M690" i="4"/>
  <c r="P690" i="4" s="1"/>
  <c r="Q690" i="4" s="1"/>
  <c r="F690" i="4"/>
  <c r="M689" i="4"/>
  <c r="P689" i="4" s="1"/>
  <c r="Q689" i="4" s="1"/>
  <c r="F689" i="4"/>
  <c r="M687" i="4"/>
  <c r="P687" i="4" s="1"/>
  <c r="Q687" i="4" s="1"/>
  <c r="F687" i="4"/>
  <c r="M686" i="4"/>
  <c r="P686" i="4" s="1"/>
  <c r="Q686" i="4" s="1"/>
  <c r="F686" i="4"/>
  <c r="M685" i="4"/>
  <c r="O685" i="4" s="1"/>
  <c r="F685" i="4"/>
  <c r="M684" i="4"/>
  <c r="O684" i="4" s="1"/>
  <c r="F684" i="4"/>
  <c r="M683" i="4"/>
  <c r="P683" i="4" s="1"/>
  <c r="Q683" i="4" s="1"/>
  <c r="F683" i="4"/>
  <c r="M682" i="4"/>
  <c r="P682" i="4" s="1"/>
  <c r="Q682" i="4" s="1"/>
  <c r="F682" i="4"/>
  <c r="M681" i="4"/>
  <c r="P681" i="4" s="1"/>
  <c r="Q681" i="4" s="1"/>
  <c r="F681" i="4"/>
  <c r="M680" i="4"/>
  <c r="P680" i="4" s="1"/>
  <c r="Q680" i="4" s="1"/>
  <c r="F680" i="4"/>
  <c r="M679" i="4"/>
  <c r="P679" i="4" s="1"/>
  <c r="Q679" i="4" s="1"/>
  <c r="F679" i="4"/>
  <c r="M678" i="4"/>
  <c r="P678" i="4" s="1"/>
  <c r="Q678" i="4" s="1"/>
  <c r="F678" i="4"/>
  <c r="P677" i="4"/>
  <c r="Q677" i="4" s="1"/>
  <c r="M677" i="4"/>
  <c r="O677" i="4" s="1"/>
  <c r="F677" i="4"/>
  <c r="M676" i="4"/>
  <c r="P676" i="4" s="1"/>
  <c r="Q676" i="4" s="1"/>
  <c r="F676" i="4"/>
  <c r="M675" i="4"/>
  <c r="P675" i="4" s="1"/>
  <c r="Q675" i="4" s="1"/>
  <c r="F675" i="4"/>
  <c r="M674" i="4"/>
  <c r="O674" i="4" s="1"/>
  <c r="F674" i="4"/>
  <c r="M672" i="4"/>
  <c r="P672" i="4" s="1"/>
  <c r="Q672" i="4" s="1"/>
  <c r="F672" i="4"/>
  <c r="M671" i="4"/>
  <c r="P671" i="4" s="1"/>
  <c r="Q671" i="4" s="1"/>
  <c r="F671" i="4"/>
  <c r="M670" i="4"/>
  <c r="O670" i="4" s="1"/>
  <c r="F670" i="4"/>
  <c r="M669" i="4"/>
  <c r="P669" i="4" s="1"/>
  <c r="Q669" i="4" s="1"/>
  <c r="F669" i="4"/>
  <c r="M668" i="4"/>
  <c r="P668" i="4" s="1"/>
  <c r="Q668" i="4" s="1"/>
  <c r="F668" i="4"/>
  <c r="M667" i="4"/>
  <c r="P667" i="4" s="1"/>
  <c r="Q667" i="4" s="1"/>
  <c r="F667" i="4"/>
  <c r="M666" i="4"/>
  <c r="O666" i="4" s="1"/>
  <c r="F666" i="4"/>
  <c r="P685" i="4" l="1"/>
  <c r="Q685" i="4" s="1"/>
  <c r="O675" i="4"/>
  <c r="P674" i="4"/>
  <c r="Q674" i="4" s="1"/>
  <c r="O678" i="4"/>
  <c r="O679" i="4"/>
  <c r="O692" i="4"/>
  <c r="P695" i="4"/>
  <c r="Q695" i="4" s="1"/>
  <c r="P666" i="4"/>
  <c r="Q666" i="4" s="1"/>
  <c r="O669" i="4"/>
  <c r="O671" i="4"/>
  <c r="O681" i="4"/>
  <c r="O682" i="4"/>
  <c r="P691" i="4"/>
  <c r="Q691" i="4" s="1"/>
  <c r="O667" i="4"/>
  <c r="P670" i="4"/>
  <c r="Q670" i="4" s="1"/>
  <c r="P684" i="4"/>
  <c r="Q684" i="4" s="1"/>
  <c r="O686" i="4"/>
  <c r="O689" i="4"/>
  <c r="O693" i="4"/>
  <c r="O690" i="4"/>
  <c r="O694" i="4"/>
  <c r="O683" i="4"/>
  <c r="O687" i="4"/>
  <c r="O676" i="4"/>
  <c r="O680" i="4"/>
  <c r="O668" i="4"/>
  <c r="O672" i="4"/>
</calcChain>
</file>

<file path=xl/sharedStrings.xml><?xml version="1.0" encoding="utf-8"?>
<sst xmlns="http://schemas.openxmlformats.org/spreadsheetml/2006/main" count="2340" uniqueCount="1049">
  <si>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</si>
  <si>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</si>
  <si>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</si>
  <si>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</si>
  <si>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</si>
  <si>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</si>
  <si>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</si>
  <si>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</si>
  <si>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</si>
  <si>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</si>
  <si>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</si>
  <si>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</si>
  <si>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</si>
  <si>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</si>
  <si>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</si>
  <si>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</si>
  <si>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</si>
  <si>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</si>
  <si>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</si>
  <si>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</si>
  <si>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</si>
  <si>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</si>
  <si>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Šilumos suvartojimas 60 m² ploto buto šildymui</t>
  </si>
  <si>
    <t>Mokėjimai už šilumą 60 m² ploto buto šildymui 
(su PVM)</t>
  </si>
  <si>
    <t>kWh/mėn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</si>
  <si>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</si>
  <si>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</si>
  <si>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</si>
  <si>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</si>
  <si>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</si>
  <si>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</si>
  <si>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</si>
  <si>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Mažeikiai (UAB "Mažeikių šilumos tinklai")</t>
  </si>
  <si>
    <t>Staty-bos metai</t>
  </si>
  <si>
    <t>Pavilnionių g. 31</t>
  </si>
  <si>
    <t>Bajorų kelias 3</t>
  </si>
  <si>
    <t>iki 1992</t>
  </si>
  <si>
    <t>J.Tiškevičiaus g. 6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</si>
  <si>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</si>
  <si>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</si>
  <si>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</si>
  <si>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</si>
  <si>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</si>
  <si>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</si>
  <si>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</si>
  <si>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</si>
  <si>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</si>
  <si>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Partizanų 20</t>
  </si>
  <si>
    <t>Baltų 2</t>
  </si>
  <si>
    <t>Baršausko 75</t>
  </si>
  <si>
    <t>Draugystės 6</t>
  </si>
  <si>
    <t>Juozapavičiaus 48 A</t>
  </si>
  <si>
    <t>MWh/m²/mėn.</t>
  </si>
  <si>
    <t>Partizanų 160 (renov.)</t>
  </si>
  <si>
    <t>Taikos 78 (renov.)</t>
  </si>
  <si>
    <t>MWh/m²/mėn</t>
  </si>
  <si>
    <t>Kalantos R. 23</t>
  </si>
  <si>
    <t>Stulginskio A. 64</t>
  </si>
  <si>
    <t>Jakšto 8</t>
  </si>
  <si>
    <t>VASARIO 16-OSIOS 8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</si>
  <si>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</si>
  <si>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</si>
  <si>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</si>
  <si>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</si>
  <si>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</si>
  <si>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</si>
  <si>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</si>
  <si>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</si>
  <si>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</si>
  <si>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</si>
  <si>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</si>
  <si>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</si>
  <si>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</si>
  <si>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</si>
  <si>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</si>
  <si>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</si>
  <si>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</si>
  <si>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</si>
  <si>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</si>
  <si>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</si>
  <si>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</si>
  <si>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</si>
  <si>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</si>
  <si>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</si>
  <si>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</si>
  <si>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</si>
  <si>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</si>
  <si>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</si>
  <si>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</si>
  <si>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</si>
  <si>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</si>
  <si>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</si>
  <si>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</si>
  <si>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</si>
  <si>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</si>
  <si>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</si>
  <si>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</si>
  <si>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</si>
  <si>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</si>
  <si>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</si>
  <si>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</si>
  <si>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Gelvonų g. 57</t>
  </si>
  <si>
    <t>Naugarduko g. 56</t>
  </si>
  <si>
    <t>Kanklių g. 10B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</si>
  <si>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</si>
  <si>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</si>
  <si>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</si>
  <si>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</si>
  <si>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Lentvario g. 1</t>
  </si>
  <si>
    <t>Vykinto g. 8</t>
  </si>
  <si>
    <t>V.Grybo g. 30</t>
  </si>
  <si>
    <t>Žygio g. 4</t>
  </si>
  <si>
    <t>Gedimino pr. 27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</si>
  <si>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</si>
  <si>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</si>
  <si>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</si>
  <si>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</si>
  <si>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</si>
  <si>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</si>
  <si>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</si>
  <si>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</si>
  <si>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</si>
  <si>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</si>
  <si>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</si>
  <si>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</si>
  <si>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</si>
  <si>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</si>
  <si>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</si>
  <si>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</si>
  <si>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</si>
  <si>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</si>
  <si>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</si>
  <si>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</si>
  <si>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</si>
  <si>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</si>
  <si>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</si>
  <si>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</si>
  <si>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</si>
  <si>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Šalčininkai (UAB „Šalčininkų šilumos tinklai")</t>
  </si>
  <si>
    <t>K.Vanagėlio g. 9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</si>
  <si>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</si>
  <si>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</si>
  <si>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</si>
  <si>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</si>
  <si>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</si>
  <si>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</si>
  <si>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</si>
  <si>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</si>
  <si>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</si>
  <si>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</si>
  <si>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</si>
  <si>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</si>
  <si>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</si>
  <si>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</si>
  <si>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</si>
  <si>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</si>
  <si>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</si>
  <si>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</si>
  <si>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</si>
  <si>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</si>
  <si>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</si>
  <si>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STATYBININKŲ 49</t>
  </si>
  <si>
    <t>VOLUNGĖS 12</t>
  </si>
  <si>
    <t>VOLUNGĖS 27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</si>
  <si>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</si>
  <si>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</si>
  <si>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</si>
  <si>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</si>
  <si>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</si>
  <si>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</si>
  <si>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</si>
  <si>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</si>
  <si>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</si>
  <si>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</si>
  <si>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</si>
  <si>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</si>
  <si>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</si>
  <si>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</si>
  <si>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Birutės 24</t>
  </si>
  <si>
    <t>Stoties 16</t>
  </si>
  <si>
    <t>Stoties 12</t>
  </si>
  <si>
    <t>Luokės 73</t>
  </si>
  <si>
    <t>Kelmė (UAB "Litesko")</t>
  </si>
  <si>
    <t>Plungė (UAB "Plungės šilumos tinklai")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</si>
  <si>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</si>
  <si>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</si>
  <si>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</si>
  <si>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</si>
  <si>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</si>
  <si>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</si>
  <si>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</si>
  <si>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</si>
  <si>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</si>
  <si>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</si>
  <si>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</si>
  <si>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</si>
  <si>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</si>
  <si>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</si>
  <si>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</si>
  <si>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</si>
  <si>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</si>
  <si>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</si>
  <si>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</si>
  <si>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V. Mačernio g. 51</t>
  </si>
  <si>
    <t>A. Jucio g. 12</t>
  </si>
  <si>
    <t>V. Mačernio g. 45</t>
  </si>
  <si>
    <t>V. Mačernio g. 27</t>
  </si>
  <si>
    <t>V. Mačernio g. 47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</si>
  <si>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</si>
  <si>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</si>
  <si>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</si>
  <si>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</si>
  <si>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</si>
  <si>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</si>
  <si>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</si>
  <si>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</si>
  <si>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</si>
  <si>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</si>
  <si>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</si>
  <si>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</si>
  <si>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</si>
  <si>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</si>
  <si>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</si>
  <si>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</si>
  <si>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</si>
  <si>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</si>
  <si>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</si>
  <si>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</si>
  <si>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</si>
  <si>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</si>
  <si>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</si>
  <si>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</si>
  <si>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</si>
  <si>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</si>
  <si>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</si>
  <si>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</si>
  <si>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</si>
  <si>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</si>
  <si>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</si>
  <si>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</si>
  <si>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Akmenė (UAB „Akmenės energija“ (Eenergija))</t>
  </si>
  <si>
    <t>Bažnyčios 13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</si>
  <si>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</si>
  <si>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</si>
  <si>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</si>
  <si>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</si>
  <si>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</si>
  <si>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</si>
  <si>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</si>
  <si>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</si>
  <si>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</si>
  <si>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</si>
  <si>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</si>
  <si>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°C,</t>
  </si>
  <si>
    <t>vidutinė lauko oro temperatūra:</t>
  </si>
  <si>
    <t>dienolaipsniai:</t>
  </si>
  <si>
    <t>Ignalina (UAB "Ignalinos šilumos tinklai")</t>
  </si>
  <si>
    <t>Jonava (UAB "Jonavos šilumos tinklai")</t>
  </si>
  <si>
    <t>Kaišiadorys (UAB "Kaišiadorių šiluma")</t>
  </si>
  <si>
    <t>Rožių g. 1, Žiežmariai</t>
  </si>
  <si>
    <t>Marijampolė (UAB "Litesko")</t>
  </si>
  <si>
    <t xml:space="preserve"> 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</si>
  <si>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</si>
  <si>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</si>
  <si>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</si>
  <si>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</si>
  <si>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Vytauto skg. 12,Zarasai</t>
  </si>
  <si>
    <t>Utena (UAB "Utenos šilumos tinklai")</t>
  </si>
  <si>
    <t>Didlaukio g. 22, 24</t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</si>
  <si>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</si>
  <si>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Eur/MWh</t>
  </si>
  <si>
    <t>Eur/m²/mėn</t>
  </si>
  <si>
    <t>Eur/mėn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</si>
  <si>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</si>
  <si>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</si>
  <si>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</si>
  <si>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</si>
  <si>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</si>
  <si>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</si>
  <si>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</si>
  <si>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</si>
  <si>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</si>
  <si>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</si>
  <si>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</si>
  <si>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</si>
  <si>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</si>
  <si>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</si>
  <si>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</si>
  <si>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>Prūsų g. 15</t>
  </si>
  <si>
    <t>Taikos g. 20, Utena (renov.)</t>
  </si>
  <si>
    <t>Kęstučio g. 9, Utena</t>
  </si>
  <si>
    <t>Tauragnų g. 4, Utena</t>
  </si>
  <si>
    <t>Elektrėnai (UAB "Elektrėnų komunalinis ūkis")</t>
  </si>
  <si>
    <t>iki 1992 m.</t>
  </si>
  <si>
    <t>Pakruojis (UAB "Pakruojo šiluma")</t>
  </si>
  <si>
    <t>P.Mašioto 63</t>
  </si>
  <si>
    <t>III. Daugiabučiai suvartojantys daug šilumos (senos statybos nerenovuoti namai)</t>
  </si>
  <si>
    <t>Margirio g. 9, Panevėžys</t>
  </si>
  <si>
    <t>Technikos g. 7, Kupiškis</t>
  </si>
  <si>
    <t>J. Tumo-Vaižganto g. 96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</si>
  <si>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</si>
  <si>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</si>
  <si>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IV. Daugiaubučiai suvartojantys labai daug šilumos (senos statybos, labai prastos šiluminės izoliacijos namai)</t>
  </si>
  <si>
    <t>Vėjo 12</t>
  </si>
  <si>
    <t>Kviečių g. 56 (renov.), Šiauliai</t>
  </si>
  <si>
    <t>Gegužių g. 19 (renov.), Šiauliai</t>
  </si>
  <si>
    <t>Klevų g. 13 (renov.), Šiauliai</t>
  </si>
  <si>
    <t>Ežero g. 23, Šiauliai</t>
  </si>
  <si>
    <t>A. Mickevičiaus g. 38, Šiauliai</t>
  </si>
  <si>
    <t>Energetikų g. 11, Šiauliai</t>
  </si>
  <si>
    <t>Ežero g. 14, Šiauliai</t>
  </si>
  <si>
    <t>Aušros g. 94, Utena (renov.)</t>
  </si>
  <si>
    <t>Aukštakalnio g. 116, Utena</t>
  </si>
  <si>
    <t>Draugystės 1 (108)</t>
  </si>
  <si>
    <t>Dariaus ir Girėno 9 (503)</t>
  </si>
  <si>
    <t>Vytauto 54 (641)</t>
  </si>
  <si>
    <t>Mokolų 51 (606)</t>
  </si>
  <si>
    <t>Dariaus ir Girėno 13 (505)</t>
  </si>
  <si>
    <t>Draugystės 3 (110)</t>
  </si>
  <si>
    <t>Dariaus ir Girėno 11 (504)</t>
  </si>
  <si>
    <t>Vytenio 8 (656)</t>
  </si>
  <si>
    <t>R.Juknevičiaus 48 (527)</t>
  </si>
  <si>
    <t>Mokolų 9 (282)</t>
  </si>
  <si>
    <t>Vytauto 56A (639)</t>
  </si>
  <si>
    <t>Mokyklos 13 (348)</t>
  </si>
  <si>
    <t>Mokyklos 9 (331)</t>
  </si>
  <si>
    <t>J.Jablonskio 2 (889)</t>
  </si>
  <si>
    <t>M.Valančiaus. 18 (425-K)</t>
  </si>
  <si>
    <t>Jaunimo, 3 (1021)</t>
  </si>
  <si>
    <t>Nausupės 8 (824)</t>
  </si>
  <si>
    <t>Maironio. 34 (410-K)</t>
  </si>
  <si>
    <t>Jaunimo, 7 (1060)</t>
  </si>
  <si>
    <t>Vytauto 21 (273)</t>
  </si>
  <si>
    <t>Vytauto 15 (268)</t>
  </si>
  <si>
    <t>K.Donelaičio. 5 - 2 (27-2K)</t>
  </si>
  <si>
    <t>Žemaitės. 10 (8-K)</t>
  </si>
  <si>
    <t>Žemaitės. 8 (7-K)</t>
  </si>
  <si>
    <t>Dvarkelio 11 (851)</t>
  </si>
  <si>
    <t>Kauno 20 (847)</t>
  </si>
  <si>
    <t>Lietuvininkų 4 (446)</t>
  </si>
  <si>
    <t>Dvarkelio 7 (841)</t>
  </si>
  <si>
    <t>Vilniaus 56 (30081)</t>
  </si>
  <si>
    <t>Rinkuškių 47B (36001)</t>
  </si>
  <si>
    <t>Vilniaus 77B (30085)</t>
  </si>
  <si>
    <t>Rinkuškių 49 (34001)</t>
  </si>
  <si>
    <t>Vilniaus 4 (30072)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</si>
  <si>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</si>
  <si>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</si>
  <si>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</si>
  <si>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</si>
  <si>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</si>
  <si>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</si>
  <si>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</si>
  <si>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</si>
  <si>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</si>
  <si>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</si>
  <si>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Skratiškių 12 (300012)</t>
  </si>
  <si>
    <t>Vilniaus 91A (30086)</t>
  </si>
  <si>
    <t>Vilniaus 93A (30088)</t>
  </si>
  <si>
    <t>Rinkuškių 20 (370011)</t>
  </si>
  <si>
    <t>Vytauto 60 (30117)</t>
  </si>
  <si>
    <t>Rotušės 26 (30061)</t>
  </si>
  <si>
    <t>Kilučių 11 (30048)</t>
  </si>
  <si>
    <t>Basanavičiaus 18 (30038)</t>
  </si>
  <si>
    <t>Birštonas (UAB "Birštono šiluma")</t>
  </si>
  <si>
    <t>Parko g. 8, Stasiūnai</t>
  </si>
  <si>
    <t xml:space="preserve">Archyvo 48 </t>
  </si>
  <si>
    <t>Ašmenos 1-oji g. 10</t>
  </si>
  <si>
    <t>Sukilėlių 87A</t>
  </si>
  <si>
    <t>Kovo 11-osios 114 (renov.)</t>
  </si>
  <si>
    <t>Sąjungos a. 10 (renov.)</t>
  </si>
  <si>
    <t>Vievio 54 (renov.)</t>
  </si>
  <si>
    <t>Pašilės 96</t>
  </si>
  <si>
    <t>Lukšos-Daumanto 2</t>
  </si>
  <si>
    <t xml:space="preserve">Šiaurės 1 </t>
  </si>
  <si>
    <t>** Jaunimo g. 4 - su šilumos siurbliu šildymui ir karštam vandeniui</t>
  </si>
  <si>
    <t>*** Krėvės g. 115 A - su šilumos siurbliu karštam vandeniui</t>
  </si>
  <si>
    <t>(renov.)</t>
  </si>
  <si>
    <t>renovuotas daugiabutis namas</t>
  </si>
  <si>
    <t>Klaipėda (AB "Klaipėdos energija")</t>
  </si>
  <si>
    <t>BAŽNYČIOS 21</t>
  </si>
  <si>
    <t>SODŲ 11</t>
  </si>
  <si>
    <t>P.Mašioto 49</t>
  </si>
  <si>
    <t>V.Didžiojo 70</t>
  </si>
  <si>
    <t>V.Didžiojo 78</t>
  </si>
  <si>
    <t>Mindaugo -6a</t>
  </si>
  <si>
    <t>Mindaugo -6b</t>
  </si>
  <si>
    <t>iki 1993</t>
  </si>
  <si>
    <t>Saulėtekio 50</t>
  </si>
  <si>
    <t>P.Mašioto 39</t>
  </si>
  <si>
    <t>P.Mašioto 61</t>
  </si>
  <si>
    <t>Vasario 16-osios 19</t>
  </si>
  <si>
    <t>Ušinsko 31a</t>
  </si>
  <si>
    <t>Mindaugo 2c</t>
  </si>
  <si>
    <t>L.Giros 8</t>
  </si>
  <si>
    <t>Basanavičiaus 2a</t>
  </si>
  <si>
    <t>Vilniaus 32</t>
  </si>
  <si>
    <t>V.Didžiojo 35</t>
  </si>
  <si>
    <t>Vilniaus 28</t>
  </si>
  <si>
    <t>Ušinsko 22</t>
  </si>
  <si>
    <t>Vasario 16-osios 13</t>
  </si>
  <si>
    <t>Vilniaus 34</t>
  </si>
  <si>
    <t>Kęstučio 8</t>
  </si>
  <si>
    <t>A. Mickevičiaus g.1</t>
  </si>
  <si>
    <t>A. Mickevičiaus g.7</t>
  </si>
  <si>
    <t>A. Mickevičiaus g.15</t>
  </si>
  <si>
    <t>A. Mickevičiaus g. 16</t>
  </si>
  <si>
    <t>A. Mickevičiaus g.17A</t>
  </si>
  <si>
    <t>Šalčios g.12</t>
  </si>
  <si>
    <t>Vilniaus g.26</t>
  </si>
  <si>
    <t>Vilniaus g.51</t>
  </si>
  <si>
    <t>Mokyklos g.17</t>
  </si>
  <si>
    <t>Mokyklos g.21</t>
  </si>
  <si>
    <t>J. Sniadeckio g.27</t>
  </si>
  <si>
    <t>A. Mickevičiaus g.24</t>
  </si>
  <si>
    <t>Šalčios g.6</t>
  </si>
  <si>
    <t>Mokyklos g.19</t>
  </si>
  <si>
    <t>Miglovaros g. 25 (renov.), Šiauliai</t>
  </si>
  <si>
    <t>Klevų al. 57, Lentvaris</t>
  </si>
  <si>
    <t>Bažnyčios g. 20, Lentvaris</t>
  </si>
  <si>
    <t>Trakai, Lentvaris (UAB „Trakų energija")</t>
  </si>
  <si>
    <t>Kauno g. 27, Utena</t>
  </si>
  <si>
    <t>Žirmūnų g. 3 (renov.)</t>
  </si>
  <si>
    <t>Žirmūnų g. 126 (renov.)</t>
  </si>
  <si>
    <t>Žirmūnų g. 128 (renov.)</t>
  </si>
  <si>
    <t>J.Kubiliaus g. 4</t>
  </si>
  <si>
    <t>Žirmūnų g. 131 (renov.)</t>
  </si>
  <si>
    <t>Viršuliškių g. 22</t>
  </si>
  <si>
    <t>Ukmergės g. 216 (404017)</t>
  </si>
  <si>
    <t>S.Stanevičiaus g. 15 (111017)</t>
  </si>
  <si>
    <t>Krokuvos g. 1 (107042)</t>
  </si>
  <si>
    <t>Šilo g. 12</t>
  </si>
  <si>
    <t>Šilo g. 6</t>
  </si>
  <si>
    <t>Kosmonautų 28 (626) (renov.)</t>
  </si>
  <si>
    <t>Kosmonautų 12 (621) (renov.)</t>
  </si>
  <si>
    <t>Vilkaviškio 61 (286)</t>
  </si>
  <si>
    <t>A.Civinsko 7 (113) (renov.)</t>
  </si>
  <si>
    <t>Gėlių 14 (281)</t>
  </si>
  <si>
    <t>Janonio 30 (KT-2027)</t>
  </si>
  <si>
    <t>Birutės 4 (KT-1586)</t>
  </si>
  <si>
    <t>Raseinių 9a  II korpusas (KT-1577)</t>
  </si>
  <si>
    <t>Raseinių 9 II korpusas (KT-1574)</t>
  </si>
  <si>
    <t>Pievų 6 (KT-1514)</t>
  </si>
  <si>
    <t>Birutės 2 (KT-1585)</t>
  </si>
  <si>
    <t>Pievų 2 (KT-1504)</t>
  </si>
  <si>
    <t>Mackevičiaus 29 (KT-1523)</t>
  </si>
  <si>
    <t>Dariaus ir Girėno 2-1 (KT-1546)</t>
  </si>
  <si>
    <t>Dariaus ir Girėno 2-2 (KT-1547)</t>
  </si>
  <si>
    <t>Dariaus ir Girėno 4 (KT-1549)</t>
  </si>
  <si>
    <t>Birutės 1 (KT-1556)</t>
  </si>
  <si>
    <t>Birutės 3 (KT-1557)</t>
  </si>
  <si>
    <t>Kooperacijos 28 (KT-1535)</t>
  </si>
  <si>
    <t>Janonio 12 (KT-1516)</t>
  </si>
  <si>
    <t>Vyt. Didžiojo 45 (KT-1538)</t>
  </si>
  <si>
    <t>Maironio 5a,Tytuvėnai (KT-1601)</t>
  </si>
  <si>
    <t>Masčio 54</t>
  </si>
  <si>
    <t>Dariaus ir Girėno 15</t>
  </si>
  <si>
    <t>Bausko 8 Venta</t>
  </si>
  <si>
    <t>Žalgirio 5 Naujoji Akmenė</t>
  </si>
  <si>
    <t>Žalgirio 3 Naujoji Akmenė</t>
  </si>
  <si>
    <t>CHEMIKŲ 112</t>
  </si>
  <si>
    <t>CHEMIKŲ   8</t>
  </si>
  <si>
    <t>Jaunimo 4 (renov.)*</t>
  </si>
  <si>
    <t>Krėvės 115 A (renov)**</t>
  </si>
  <si>
    <t>Krėvės 61 (renov.)</t>
  </si>
  <si>
    <t>Masiulio T. 1 (renov)</t>
  </si>
  <si>
    <t>Jėgainės 23 (renov)</t>
  </si>
  <si>
    <t>Savanorių 237</t>
  </si>
  <si>
    <t xml:space="preserve">Armatūrininkų 6 </t>
  </si>
  <si>
    <t>Strazdo A. 77</t>
  </si>
  <si>
    <t>Instituto 18</t>
  </si>
  <si>
    <t>ŽEMAITIJOS 18</t>
  </si>
  <si>
    <t>TAIKOS 9</t>
  </si>
  <si>
    <t>S.Daukanto 8 Viekšniai</t>
  </si>
  <si>
    <t>Vytauto g. 36, Kupiškis</t>
  </si>
  <si>
    <t>A.Mickevičiaus g.3</t>
  </si>
  <si>
    <t>A.Mickevičiaus g.21</t>
  </si>
  <si>
    <t>Pramonės g.7</t>
  </si>
  <si>
    <t>J. Sniadeckio g.23</t>
  </si>
  <si>
    <t>Vilniaus g.13</t>
  </si>
  <si>
    <t>Vilniaus g.15A</t>
  </si>
  <si>
    <t>Šalčios g.7</t>
  </si>
  <si>
    <t>Vilniaus g.26A</t>
  </si>
  <si>
    <t>Vilniaus g.9</t>
  </si>
  <si>
    <t>Vytauto g.22/1</t>
  </si>
  <si>
    <t>Vytauto g.29</t>
  </si>
  <si>
    <t>Vilniaus g.45/1</t>
  </si>
  <si>
    <t>Vilniaus g.45/2</t>
  </si>
  <si>
    <t>Vilniaus g.45/3</t>
  </si>
  <si>
    <t>Rasos g. 1, Ginkūnų k., Šiaulių r.</t>
  </si>
  <si>
    <t>P. Višinskio g. 37, Šiauliai</t>
  </si>
  <si>
    <t>Ežero g. 15, Šiauliai</t>
  </si>
  <si>
    <t>Taikos g. 28, Utena (renov.)</t>
  </si>
  <si>
    <t>Bažnyčios g. 4, Utena</t>
  </si>
  <si>
    <t>Varėna (UAB "Varėnos šiluma")</t>
  </si>
  <si>
    <t>Aušros g. 13, Varėna</t>
  </si>
  <si>
    <t>renov.</t>
  </si>
  <si>
    <t>Melioratorių g. 5, Varėna</t>
  </si>
  <si>
    <t>Pušelės 7, Naujieji Valkininkai</t>
  </si>
  <si>
    <t>Savanorių g. 46, Varėna</t>
  </si>
  <si>
    <t>Šiltnamių g. 1, Varėna</t>
  </si>
  <si>
    <t>Marcinkonių g. 8, Varėna</t>
  </si>
  <si>
    <t>M.K.Čiurlionio g. 8, Varėna</t>
  </si>
  <si>
    <t>Vasario 16 g. 13, Varėna</t>
  </si>
  <si>
    <t>Vytauto g. 64, Varėna</t>
  </si>
  <si>
    <t>Vytauto g. 73, Varėna</t>
  </si>
  <si>
    <t>Pušyno g. 11</t>
  </si>
  <si>
    <t>Gedimino g. 46, Kaišiadorys</t>
  </si>
  <si>
    <t>Gedimino g. 89, Kaišiadorys</t>
  </si>
  <si>
    <t>Gedimino g. 121, Kaišiadorys</t>
  </si>
  <si>
    <t>S.Daukanto 6 Viekšniai</t>
  </si>
  <si>
    <t>Kruojos 4</t>
  </si>
  <si>
    <t>Mažoji - 1</t>
  </si>
  <si>
    <t>Radviliškis (UAB "Radviliškio šiluma")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</si>
  <si>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</si>
  <si>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</si>
  <si>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</si>
  <si>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</si>
  <si>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</si>
  <si>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</si>
  <si>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</si>
  <si>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</si>
  <si>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</si>
  <si>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</si>
  <si>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</si>
  <si>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</si>
  <si>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</si>
  <si>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</si>
  <si>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</si>
  <si>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</si>
  <si>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</si>
  <si>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</si>
  <si>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</si>
  <si>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</si>
  <si>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</si>
  <si>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</si>
  <si>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</si>
  <si>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</si>
  <si>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</si>
  <si>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</si>
  <si>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</si>
  <si>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</si>
  <si>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</si>
  <si>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 (UAB "Raseinių šilumos tinklai")</t>
  </si>
  <si>
    <t>Vytauto g.38</t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</si>
  <si>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</si>
  <si>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Gegužių g. 73 (renov.), Šiauliai</t>
  </si>
  <si>
    <t>Vytauto g. 64A, Trakai (renov.)</t>
  </si>
  <si>
    <t>Senkelio g. 11, Trakai (renov.)</t>
  </si>
  <si>
    <t>Aušros g. 26, Utena (renov.)</t>
  </si>
  <si>
    <t>Utenio a. 5, Utena</t>
  </si>
  <si>
    <t>Aušros g. 7, Varėna</t>
  </si>
  <si>
    <t>Mechanizatorių g. 21, Varėna</t>
  </si>
  <si>
    <t>RENOVUOTI</t>
  </si>
  <si>
    <t>Kęstučio g. 7</t>
  </si>
  <si>
    <t>Kęstučio g. 27, 1 laiptinė</t>
  </si>
  <si>
    <t>Saulės 13, Elektrėnai(renuov)</t>
  </si>
  <si>
    <t>Saulės 17, Elektrėnai(renuov)</t>
  </si>
  <si>
    <t>Saulės 15, Elektrėnai</t>
  </si>
  <si>
    <t>Trakų 19, Elektrėnai</t>
  </si>
  <si>
    <t>VILNIAUS   9</t>
  </si>
  <si>
    <t>Pavenčių g.11-ojo NSB</t>
  </si>
  <si>
    <t xml:space="preserve">P.Mašioto 37 </t>
  </si>
  <si>
    <t>Kruojos 6</t>
  </si>
  <si>
    <t>Taikos g. 18</t>
  </si>
  <si>
    <t>Vilniaus 33</t>
  </si>
  <si>
    <t>Mendeno skg. 4</t>
  </si>
  <si>
    <t>Mendeno skg. 6</t>
  </si>
  <si>
    <t>A. Jucio skg. 1</t>
  </si>
  <si>
    <t>Jaunystės 20, Radviliškis</t>
  </si>
  <si>
    <t>Vaižganto 58c, Radviliškis</t>
  </si>
  <si>
    <t>Jaunystės 35, Radviliškis</t>
  </si>
  <si>
    <t>Radvilų 23, Radviliškis</t>
  </si>
  <si>
    <t>NAUJOJI 6, Radviliškis</t>
  </si>
  <si>
    <t>Laisvės al. 36, Radviliškis</t>
  </si>
  <si>
    <t>Laisvės al. 38, Radviliškis</t>
  </si>
  <si>
    <t>Laisvės al. 34, Radviliškis</t>
  </si>
  <si>
    <t>Gedimino 3, Radviliškis</t>
  </si>
  <si>
    <t>Gedimino 1, Radviliškis</t>
  </si>
  <si>
    <t>Kudirkos 5, Radviliškis</t>
  </si>
  <si>
    <t>Kudirkos 11, Radviliškis</t>
  </si>
  <si>
    <t>Kudirkos 7, Radviliškis</t>
  </si>
  <si>
    <t>Topolių 8, Radviliškis</t>
  </si>
  <si>
    <t>Kražių 12, Radviliškis</t>
  </si>
  <si>
    <t>Dubysos 3(renov.šild.ir k.v. sist.)</t>
  </si>
  <si>
    <t>K. Korsako g. 41 (renov.), Šiauliai</t>
  </si>
  <si>
    <t>Gytarių g. 16 (renov.), Šiauliai</t>
  </si>
  <si>
    <t>Dainų g. 4 (renov.), Šiauliai</t>
  </si>
  <si>
    <t>Radviliškio g. 124, Šiauliai</t>
  </si>
  <si>
    <t>Aušros al. 51A, Šiauliai</t>
  </si>
  <si>
    <t>Ramučių 2 Naujoji Akmenė</t>
  </si>
  <si>
    <t>Sodo 7 Akmenė</t>
  </si>
  <si>
    <t>Laižuvos 10 Akmenė</t>
  </si>
  <si>
    <t>Trakų g. 27, Trakai</t>
  </si>
  <si>
    <t>Aušros g. 69 Ik. Utena (renov.)</t>
  </si>
  <si>
    <t>Krašuonos g. 5, Utena</t>
  </si>
  <si>
    <t>Aukštakalnio g. 14, 16 Utena (renov.)</t>
  </si>
  <si>
    <t>Taikos g. 17, Utena</t>
  </si>
  <si>
    <t>Vytauto g. 4, Varėna</t>
  </si>
  <si>
    <t>M.K.Čiurlionio g. 11, Varėna</t>
  </si>
  <si>
    <t>iki1992</t>
  </si>
  <si>
    <t>Ventos 14 Venta</t>
  </si>
  <si>
    <t>Lelijų g. 7</t>
  </si>
  <si>
    <t>Vilniaus g. 10, 3 laiptinė</t>
  </si>
  <si>
    <t>Trakų 11, Elektrėnai (renuov)</t>
  </si>
  <si>
    <t>Trakų 18, Elektrėnai (renuov)</t>
  </si>
  <si>
    <t>Trakų 2, Elektrėnai(renuov)</t>
  </si>
  <si>
    <t>Trakų 25, Elektrėnai (renuov)</t>
  </si>
  <si>
    <t>Trakų 29, Elektrėnai (renuov)</t>
  </si>
  <si>
    <t>Trakų 4, Elektrėnai (renuov)</t>
  </si>
  <si>
    <t>Draugystės 21, Elektrėnai</t>
  </si>
  <si>
    <t>Aukštaičių g. 11, Ignalina (ren)</t>
  </si>
  <si>
    <t>Aukštaičių g. 34, Ignalina</t>
  </si>
  <si>
    <t>Aukštaičių g. 32, Ignalina</t>
  </si>
  <si>
    <t>ŽALIOJI  10</t>
  </si>
  <si>
    <t>P.VAIČIŪNO   4</t>
  </si>
  <si>
    <t>VILTIES  28</t>
  </si>
  <si>
    <t>KAUNO  94</t>
  </si>
  <si>
    <t>RUKLIO   7</t>
  </si>
  <si>
    <t>CHEMIKŲ  60</t>
  </si>
  <si>
    <t>ŽEMAITĖS  18</t>
  </si>
  <si>
    <t>CHEMIKŲ  24</t>
  </si>
  <si>
    <t>MIŠKININKŲ  11</t>
  </si>
  <si>
    <t>Gedimino g. 125, Kaišiadorys</t>
  </si>
  <si>
    <t>Gedimino g. 129, Kaišiadorys</t>
  </si>
  <si>
    <t>Gedimino g. 95, Kaišiadorys</t>
  </si>
  <si>
    <t>Stulginskio A. 60</t>
  </si>
  <si>
    <t>Karklų g. 10B</t>
  </si>
  <si>
    <t>Švyturio g. 18</t>
  </si>
  <si>
    <t>Kalvos g. 7</t>
  </si>
  <si>
    <t>Tiltų g. 3</t>
  </si>
  <si>
    <t>Pavasario g.27-ojo NSB</t>
  </si>
  <si>
    <t>MINDAUGO 20</t>
  </si>
  <si>
    <t>P. Mašioto 57</t>
  </si>
  <si>
    <t>Pergalės g. 4</t>
  </si>
  <si>
    <t>Pergalės 14</t>
  </si>
  <si>
    <t>Taikos 24</t>
  </si>
  <si>
    <t xml:space="preserve">Taikos 24A </t>
  </si>
  <si>
    <t>Jaunystės 31, Radviliškis</t>
  </si>
  <si>
    <t>Vytauto 6, Radviliškis</t>
  </si>
  <si>
    <t>Vasario 16-osios 4, Radviliškis</t>
  </si>
  <si>
    <t>V. Grinkevičiaus g. 8 (renov.), Šiauliai</t>
  </si>
  <si>
    <t>Sevastopolio g. 9 (renov.), Šiauliai</t>
  </si>
  <si>
    <t>P. Višinskio g. 12 (renov.), Šiauliai</t>
  </si>
  <si>
    <t>Ežero g. 29, Šiauliai</t>
  </si>
  <si>
    <t>Bažnyčios g. 21, Lentvaris(ren.)</t>
  </si>
  <si>
    <t>Gėlių g. 5, Trakai (renov.)</t>
  </si>
  <si>
    <t>Vytauto g. 62, Trakai (renov.)</t>
  </si>
  <si>
    <t>Kilimų g. 6, Lentvaris (renov.)</t>
  </si>
  <si>
    <t>Geležinkelio g. 30, Lentvaris</t>
  </si>
  <si>
    <t>Trakų g. 14, Trakai</t>
  </si>
  <si>
    <t>Pakalnės g. 29, Lentvaris</t>
  </si>
  <si>
    <t>Lauko g. 8, Lentvaris</t>
  </si>
  <si>
    <t>Vytauto g. 74, Trakai</t>
  </si>
  <si>
    <t>Vienuolyno g. 11, Trakai</t>
  </si>
  <si>
    <t>Senkelio g. 3, Trakai</t>
  </si>
  <si>
    <t>Taikos g. 26, Utena (renosv.)</t>
  </si>
  <si>
    <t xml:space="preserve">J.Basanavičiaus g. 100, Utena (renov.) </t>
  </si>
  <si>
    <t>Aukštakalnio g. 108, Utena</t>
  </si>
  <si>
    <t>V.Kudirkos g. 22, Utena</t>
  </si>
  <si>
    <t>Aušros g. 3, Utena (renov.)</t>
  </si>
  <si>
    <t>Smėlio g. 15, Utena</t>
  </si>
  <si>
    <t>Maironio g. 15, Utena</t>
  </si>
  <si>
    <t>J.Basanavičiaus g. 108, Utena</t>
  </si>
  <si>
    <t>Užpalių g. 88, Utena</t>
  </si>
  <si>
    <t>Sporto g. 10, Varėna</t>
  </si>
  <si>
    <t>Marcinkonių g. 2, Varėna</t>
  </si>
  <si>
    <t>M.K.Čiurlionio g. 37, Varėna</t>
  </si>
  <si>
    <t>Vilniaus g. 50, Merkinė</t>
  </si>
  <si>
    <t>Šilumos suvartojimo ir mokėjimų už šilumą analizė Lietuvos miestų daugiabučiuose gyvenamuosiuose namuose (2017 m. kovas mėn)</t>
  </si>
  <si>
    <t>Ramučių 3 Naujoji Akmenė</t>
  </si>
  <si>
    <t>Kestučio 2 Akmenė</t>
  </si>
  <si>
    <t>Stadiono 19 Akmenė</t>
  </si>
  <si>
    <t>Žemaičių 45 Venta</t>
  </si>
  <si>
    <t>Respublikos 18 Naujoji Akmenė</t>
  </si>
  <si>
    <t>Ramučių 34 Naujoji Akmenė</t>
  </si>
  <si>
    <t>Respublikos 15 Naujoji Akmenė</t>
  </si>
  <si>
    <t>Ramučių 12 Naujoji Akmenė</t>
  </si>
  <si>
    <t>Ventos 42 Venta</t>
  </si>
  <si>
    <t>Žemaičių 43 Venta</t>
  </si>
  <si>
    <t>Ramučių 13 Naujoji Akmenė</t>
  </si>
  <si>
    <t>V.Kudirkos 13 Naujoji Akmenė</t>
  </si>
  <si>
    <t>Puškino 42 Akmenė</t>
  </si>
  <si>
    <t>Stadiono 16 Akmenė</t>
  </si>
  <si>
    <t>V.Kudirkos 16 Naujoji Akmenė</t>
  </si>
  <si>
    <t>Žalgirio 17 Naujoji Akmenė</t>
  </si>
  <si>
    <t>V.Kudirkos 14 Naujoji Akmenė</t>
  </si>
  <si>
    <t>V.Kudirkos 7 Naujoji Akmenė</t>
  </si>
  <si>
    <t>Vytauto 4 Naujoji Akmenė</t>
  </si>
  <si>
    <t>Žalgirio 25 Naujoji Akmenė</t>
  </si>
  <si>
    <t>Žemaitės 6 Akmenė</t>
  </si>
  <si>
    <t>Pušyno g. 13</t>
  </si>
  <si>
    <t>Vilniaus g. 12</t>
  </si>
  <si>
    <t>B. Sruogos g. 8</t>
  </si>
  <si>
    <t>Druskupio g. 4</t>
  </si>
  <si>
    <t>Šarkinės 5, Elektrėnai (renov)</t>
  </si>
  <si>
    <t>Pergalės 9b</t>
  </si>
  <si>
    <t>Draugystės 16,Elektrėnai</t>
  </si>
  <si>
    <t>Draugystės 8, Elektrėnai</t>
  </si>
  <si>
    <t>Draugystės 4, Elektrėnai</t>
  </si>
  <si>
    <t>Draugystės 6, Elektrėnai</t>
  </si>
  <si>
    <t>Sodų 17, Elektrėnai</t>
  </si>
  <si>
    <t>Sodų 3, Elektrėnai</t>
  </si>
  <si>
    <t>Sodų 14, Elektrėnai</t>
  </si>
  <si>
    <t>Šarkinės  21, Elektrėnai</t>
  </si>
  <si>
    <t>Šviesos 14, Elektrėnai</t>
  </si>
  <si>
    <t>Draugystės 11, Elektrėnai</t>
  </si>
  <si>
    <t>Draugystės 18, elektrėnai</t>
  </si>
  <si>
    <t>Draugystės 25, Elektrėnai</t>
  </si>
  <si>
    <t>Pergalės 23, Elektrėnai</t>
  </si>
  <si>
    <t>Pergalės 51, Elektrėnai</t>
  </si>
  <si>
    <t>Saulės 1, Elektrėnai</t>
  </si>
  <si>
    <t>Saulės 12, Elektrėnai</t>
  </si>
  <si>
    <t>Saulės 5, Elektrėnai</t>
  </si>
  <si>
    <t>Ateities g. 29, Ignalina (ren)</t>
  </si>
  <si>
    <t>Atgimimo g. 33, Ignalina (ren)</t>
  </si>
  <si>
    <t>Laisvės g. 54, Ignalina (ren)</t>
  </si>
  <si>
    <t>Smėlio g. 32, Ignalina (ren)</t>
  </si>
  <si>
    <t>Aukštaičių g. 28, Ignalina (ren)</t>
  </si>
  <si>
    <t>Aukštaičių g. 46, Ignalina</t>
  </si>
  <si>
    <t xml:space="preserve">Vasario 16-osios g.1, Dūkštas, Ignalinos r. </t>
  </si>
  <si>
    <t xml:space="preserve">Sodų g. 4, Vidiškių k., Ignalinos r. </t>
  </si>
  <si>
    <t xml:space="preserve">Melioratorių g. 4, Vidiškių k., Ignalinos r. </t>
  </si>
  <si>
    <t>CHEMIKŲ  28 (renov.)</t>
  </si>
  <si>
    <t>BIRUTĖS  6  (renov.)</t>
  </si>
  <si>
    <t>CHEMIKŲ  86  (renov.)</t>
  </si>
  <si>
    <t>LIETAVOS  21  (renov.)</t>
  </si>
  <si>
    <t>PANERIŲ  17   (renov.)</t>
  </si>
  <si>
    <t>ŽEIMIŲ TAKAS 3 (renov.)</t>
  </si>
  <si>
    <t xml:space="preserve">A.KULVIEČIO  18  </t>
  </si>
  <si>
    <t>KOSMONAUTŲ 4 (renov.)</t>
  </si>
  <si>
    <t>A.KULVIEČIO  16 (renov.)</t>
  </si>
  <si>
    <t>ŽEMAITĖS  16</t>
  </si>
  <si>
    <t>KOSMONAUTŲ  26</t>
  </si>
  <si>
    <t>LIETAVOS  25</t>
  </si>
  <si>
    <t>KOSMONAUTŲ  28</t>
  </si>
  <si>
    <t>ŽEMAITĖS  14</t>
  </si>
  <si>
    <t>CHEMIKŲ   4</t>
  </si>
  <si>
    <t>P.VAIČIŪNO  10</t>
  </si>
  <si>
    <t>KAUNO  44</t>
  </si>
  <si>
    <t>VASARIO 16-OSIOS  17</t>
  </si>
  <si>
    <t>CHEMIKŲ  98</t>
  </si>
  <si>
    <t>RUPEIKIO   7</t>
  </si>
  <si>
    <t>KOSMONAUTŲ   8</t>
  </si>
  <si>
    <t>A.KULVIEČIO   5</t>
  </si>
  <si>
    <t>VASARIO 16-OSIOS  15</t>
  </si>
  <si>
    <t>VARNUTĖS   3A</t>
  </si>
  <si>
    <t>Joniškis (UAB "Fortum Joniškio energija")</t>
  </si>
  <si>
    <t>Melioratorių a. 8 (renovuotas)</t>
  </si>
  <si>
    <t>Melioratorių a. 9 (renovuotas)</t>
  </si>
  <si>
    <t>Melioratorių a. 11 (renovuotas)</t>
  </si>
  <si>
    <t>Melioratorių a. 1 (renovuotas)</t>
  </si>
  <si>
    <t>Melioratorių a. 12 (renovuotas)</t>
  </si>
  <si>
    <t>Statybininkų g. 4a (renovuotas)</t>
  </si>
  <si>
    <t>Žagarės g. 12 (renovuotas)</t>
  </si>
  <si>
    <t>Melioratorių a. 6 (renovuotas)</t>
  </si>
  <si>
    <t>Melioratorių a. 10 (renovuotas)</t>
  </si>
  <si>
    <t>Melioratorių a. 5 (renovuotas)</t>
  </si>
  <si>
    <t>Joniškio g.  4a, Žagarė</t>
  </si>
  <si>
    <t>Latvių g. 1 (renovuotas)</t>
  </si>
  <si>
    <t>Melioratorių a. 3</t>
  </si>
  <si>
    <t>Medžiotojų g. 14</t>
  </si>
  <si>
    <t>Melioratorių a. 4</t>
  </si>
  <si>
    <t>Pakluonių g. 59</t>
  </si>
  <si>
    <t>Pakluonių g. 58</t>
  </si>
  <si>
    <t>Sodų g. 3a</t>
  </si>
  <si>
    <t>Vilniaus g. 15 (renovuotas)</t>
  </si>
  <si>
    <t>Spaudos g. 36</t>
  </si>
  <si>
    <t>Sodų g. 7</t>
  </si>
  <si>
    <t>Miesto a. 28, Žagarė</t>
  </si>
  <si>
    <t>Medžiotojų g. 10</t>
  </si>
  <si>
    <t>Sodų g. 1a</t>
  </si>
  <si>
    <t>Medžiotojų g. 6</t>
  </si>
  <si>
    <t>P. Avižonio g. 3</t>
  </si>
  <si>
    <t>Spaudos g. 40</t>
  </si>
  <si>
    <t>Sodų g. 9a</t>
  </si>
  <si>
    <t>Miesto a. 39</t>
  </si>
  <si>
    <t>Žemaičių g. 10</t>
  </si>
  <si>
    <t>Miesto a. 41, Žagarė</t>
  </si>
  <si>
    <t>Anykščiai (UAB "Anykščių šiluma")</t>
  </si>
  <si>
    <t>Žibučio g. 5 renovuotas</t>
  </si>
  <si>
    <t>Ažupiečių g. 6 renovuotas</t>
  </si>
  <si>
    <t>Ramybės g.5 renovuotas</t>
  </si>
  <si>
    <t>A.Vienuolio g.13 renovuotas</t>
  </si>
  <si>
    <t>Valaukio g. 10 renovuotas</t>
  </si>
  <si>
    <t>Ramybės g. 9 renovuotas</t>
  </si>
  <si>
    <t>Liudiškių g. 31a renovuotas</t>
  </si>
  <si>
    <t>Liudiškių g. 31b renovuotas</t>
  </si>
  <si>
    <t>Liudiškių g. 31c renovuotas</t>
  </si>
  <si>
    <t>Liudiškių g. 23 renovuotas</t>
  </si>
  <si>
    <t>Žiburio g. 13</t>
  </si>
  <si>
    <t>V.Kudirkos g.6 renovuotas</t>
  </si>
  <si>
    <t>V.Kudirkos g.2 renovuotas</t>
  </si>
  <si>
    <t>Liudiškių g. 21 renovuotas</t>
  </si>
  <si>
    <t>Šviesos g. 4 renovuotas</t>
  </si>
  <si>
    <t>Mindaugo g. 6</t>
  </si>
  <si>
    <t>Statybininkų g. 19</t>
  </si>
  <si>
    <t>Šaltupio g. 45 renovuotas</t>
  </si>
  <si>
    <t>Šaltupio g. 47 renovuotas</t>
  </si>
  <si>
    <t>Ažupiečių g. 4 renovuotas</t>
  </si>
  <si>
    <t>Šviesos g.14</t>
  </si>
  <si>
    <t>Baranausko a.3</t>
  </si>
  <si>
    <t>Mindaugo g. 17</t>
  </si>
  <si>
    <t>Vairuotojų g. 3</t>
  </si>
  <si>
    <t>Šviesos g. 8</t>
  </si>
  <si>
    <t>Biliūno g. 10</t>
  </si>
  <si>
    <t>Paupio g. 6</t>
  </si>
  <si>
    <t>Mindaugo g. 13</t>
  </si>
  <si>
    <t>Vilniaus g. 39a</t>
  </si>
  <si>
    <t>Dariaus ir Girėno g. 5</t>
  </si>
  <si>
    <t>Vilniaus g. 35</t>
  </si>
  <si>
    <t>Šaltupio g. 49</t>
  </si>
  <si>
    <t>Mindaugo g. 19</t>
  </si>
  <si>
    <t>Šviesos g. 11</t>
  </si>
  <si>
    <t>Šviesos g. 9</t>
  </si>
  <si>
    <t>Biliūno g. 30</t>
  </si>
  <si>
    <t>Paupio g.4</t>
  </si>
  <si>
    <t>Valaukio g. 6</t>
  </si>
  <si>
    <t>Gedimino g. 22, Kaišiadorys</t>
  </si>
  <si>
    <t>Gedimino g. 28, Kaišiadorys</t>
  </si>
  <si>
    <t>Gedimino g. 117, Kaišiadorys</t>
  </si>
  <si>
    <t>Gedimino g. 88, Kaišiadorys</t>
  </si>
  <si>
    <t xml:space="preserve">iki 1992 m. </t>
  </si>
  <si>
    <t>Girelės g. 39, Kaišiadorys</t>
  </si>
  <si>
    <t>V. Ruokio g. 3/1, Kaišiadorys</t>
  </si>
  <si>
    <t>V. Ruokio g. 3/2, Kaišiadorys</t>
  </si>
  <si>
    <t>Ateities g. 2, Stasiūnai</t>
  </si>
  <si>
    <t>Ateities g. 6, Stasiūnai</t>
  </si>
  <si>
    <t>Ateities g. 8, Stasiūnai</t>
  </si>
  <si>
    <t>Mokyklos g. 50, Mūro Strėvininkai</t>
  </si>
  <si>
    <t>Mokyklos g. 52, Mūro Strėvininkai</t>
  </si>
  <si>
    <t>Rūmų g. 1, Mūro Strėvininkai</t>
  </si>
  <si>
    <t>Žaslių g. 62A, Žiežmariai</t>
  </si>
  <si>
    <t>Radvilėnų  5)</t>
  </si>
  <si>
    <t xml:space="preserve">Birutės g. 22A, GH k. </t>
  </si>
  <si>
    <t>Nidos g. 40 ®</t>
  </si>
  <si>
    <t>Taikos pr. 97 ®</t>
  </si>
  <si>
    <t>Kretingos g. 35 ®</t>
  </si>
  <si>
    <t>Dragūnų g. 13</t>
  </si>
  <si>
    <t>Taikos pr. 103 ®</t>
  </si>
  <si>
    <t>Žolynų g. 73</t>
  </si>
  <si>
    <t>Minijos g. 11</t>
  </si>
  <si>
    <t>Pilies g. 5 ®</t>
  </si>
  <si>
    <t>Kretingos g. 25 ®</t>
  </si>
  <si>
    <t>Rumpiškės g. 29, A k.</t>
  </si>
  <si>
    <t>Šiaulių g. 5 ®</t>
  </si>
  <si>
    <t>Debreceno g. 78</t>
  </si>
  <si>
    <t>Laukininkų g. 43 ®</t>
  </si>
  <si>
    <t>Laukininkų g. 6 (dalina renovacija)</t>
  </si>
  <si>
    <t>Šilutės pl. 8</t>
  </si>
  <si>
    <t>Debreceno g. 42</t>
  </si>
  <si>
    <t>Naujakiemio g. 23</t>
  </si>
  <si>
    <t>Statybininkų pr. 16</t>
  </si>
  <si>
    <t>Šilutės pl. 18</t>
  </si>
  <si>
    <t>Alksnynės g. 8</t>
  </si>
  <si>
    <t>Debreceno g. 34</t>
  </si>
  <si>
    <t>Žardininkų g. 11</t>
  </si>
  <si>
    <t>Mokyklos g. 19</t>
  </si>
  <si>
    <t>I.Kanto g. 42</t>
  </si>
  <si>
    <t>Paryžiaus Komunos g. 8</t>
  </si>
  <si>
    <t>Naikupės g. 16, 3k</t>
  </si>
  <si>
    <t>Sportininku g. 10</t>
  </si>
  <si>
    <t>Laukininkų g. 38</t>
  </si>
  <si>
    <t>Sportininkų g. 5</t>
  </si>
  <si>
    <t>Žalgirio g. 1</t>
  </si>
  <si>
    <t>Rumpiškės g. 28</t>
  </si>
  <si>
    <t>Bokštų g. 1</t>
  </si>
  <si>
    <t>Tilžės g. 37</t>
  </si>
  <si>
    <t>Taikos pr. 21A</t>
  </si>
  <si>
    <t>J.Zauerveino g. 9</t>
  </si>
  <si>
    <t>Lazdijai (UAB "Lazdijų šiluma")</t>
  </si>
  <si>
    <t>Dzūkų 11 (RENOVUOTAS)</t>
  </si>
  <si>
    <t>Dzūkų 9 (RENOVUOTAS)</t>
  </si>
  <si>
    <t>Seinų 22 (RENOVUOTAS)</t>
  </si>
  <si>
    <t>Sodų 10 (RENOVUOTAS)</t>
  </si>
  <si>
    <t>Senamiesčio3(RENOVUOTAS)</t>
  </si>
  <si>
    <t>Ateities 3-II</t>
  </si>
  <si>
    <t>Sodų 6 (RENOVUOTAS)</t>
  </si>
  <si>
    <t>Tiesos 8 (RENOVUOTAS)</t>
  </si>
  <si>
    <t>Dzūkų 15</t>
  </si>
  <si>
    <t>Dainavos 11</t>
  </si>
  <si>
    <t>Senamiesčio 9(RENOVUOTAS)</t>
  </si>
  <si>
    <t>Dzūkų 17</t>
  </si>
  <si>
    <t>Montvilos 32-II(RENOVUOTAS)</t>
  </si>
  <si>
    <t>Montvilos 18</t>
  </si>
  <si>
    <t>Kauno 1 (RENOVUOTAS)</t>
  </si>
  <si>
    <t>Dainavos 12</t>
  </si>
  <si>
    <t>Montvilos 20</t>
  </si>
  <si>
    <t>Gustaičio 2</t>
  </si>
  <si>
    <t>Sodų 4</t>
  </si>
  <si>
    <t>Montvilos 28</t>
  </si>
  <si>
    <t>Kauno 3</t>
  </si>
  <si>
    <t>Gustaičio 11</t>
  </si>
  <si>
    <t>Gustaičio 13</t>
  </si>
  <si>
    <t>Gustaičio 5</t>
  </si>
  <si>
    <t>Nepriklausomybės 5</t>
  </si>
  <si>
    <t>Dainavos 13</t>
  </si>
  <si>
    <t>Montvilos 22</t>
  </si>
  <si>
    <t>Vilniaus 14 (RENOVUOTAS)</t>
  </si>
  <si>
    <t>Seinų 5</t>
  </si>
  <si>
    <t>Dzūkų 13</t>
  </si>
  <si>
    <t>Kauno 8</t>
  </si>
  <si>
    <t>Kauno 33</t>
  </si>
  <si>
    <t>Seinų 3</t>
  </si>
  <si>
    <t>Dainavos 3</t>
  </si>
  <si>
    <t>Vilniaus 4</t>
  </si>
  <si>
    <t>Vilniaus 5</t>
  </si>
  <si>
    <t>Montvilos 22A</t>
  </si>
  <si>
    <t>Ateities 5</t>
  </si>
  <si>
    <t>Montvilos 32-I</t>
  </si>
  <si>
    <t>Sodų g.10-ojo NSB (renov.)</t>
  </si>
  <si>
    <t>ŽEMAITIJOS 15 (renov.)</t>
  </si>
  <si>
    <t>Gamyklos g.15-ojo NSB (renov.)</t>
  </si>
  <si>
    <t>ŽEMAITIJOS 23 (renov.)</t>
  </si>
  <si>
    <t>GAMYKLOS 3 (renov.)</t>
  </si>
  <si>
    <t>PAVASARIO 45 (renov.)</t>
  </si>
  <si>
    <t>ŽEMAITIJOS 19 (renov.)</t>
  </si>
  <si>
    <t>ŽEMAITIJOS 32 (renov.)</t>
  </si>
  <si>
    <t>ŽEMAITIJOS 3 (renov.)</t>
  </si>
  <si>
    <t>VENTOS 59 (renov.)</t>
  </si>
  <si>
    <t>GEDIMINO 9 (renov.)</t>
  </si>
  <si>
    <t>NAFTININKŲ 16 (renov.)</t>
  </si>
  <si>
    <t>GAMYKLOS 6 (renov.)</t>
  </si>
  <si>
    <t>PAVASARIO 41C (renov.)</t>
  </si>
  <si>
    <t>MINDAUGO 2 (renov.)</t>
  </si>
  <si>
    <t>NAFTININKŲ 5A (renov.)</t>
  </si>
  <si>
    <t>VASARIO 16-OSIOS 12 (renov.)</t>
  </si>
  <si>
    <t>P.Vileišio g.3-ojo NSB (renov.)</t>
  </si>
  <si>
    <t>MINDAUGO 4 (renov.)</t>
  </si>
  <si>
    <t>VYŠNIŲ 42 (renov.)</t>
  </si>
  <si>
    <t>TYLIOJI 36</t>
  </si>
  <si>
    <t>PAVASARIO 47</t>
  </si>
  <si>
    <t>M.DAUKŠOS 40</t>
  </si>
  <si>
    <t>Bažnyčios g. 15 Viekšniai</t>
  </si>
  <si>
    <t>Tilto 15 Viekšniai</t>
  </si>
  <si>
    <t>VENTOS 33</t>
  </si>
  <si>
    <t>Pavasario g.25-ojo NSB</t>
  </si>
  <si>
    <t>P.Mašioto 55</t>
  </si>
  <si>
    <t xml:space="preserve">P.Mašioto 53 </t>
  </si>
  <si>
    <t>P.Mašioto 67</t>
  </si>
  <si>
    <t>Mažoji - 3</t>
  </si>
  <si>
    <t xml:space="preserve">Vytauto Didžiojo g. 72 </t>
  </si>
  <si>
    <t xml:space="preserve">Skvero 6 </t>
  </si>
  <si>
    <t>Linkuva, Joniškėlio 2</t>
  </si>
  <si>
    <t>V.Didžiojo 27</t>
  </si>
  <si>
    <t>NAUJOJI 10 , Radviliškis</t>
  </si>
  <si>
    <t>NAUJOJI 2 , Radviliškis</t>
  </si>
  <si>
    <t>NAUJOJI 4 , Radviliškis</t>
  </si>
  <si>
    <t>NAUJOJI 8 , Radviliškis</t>
  </si>
  <si>
    <t>Dariaus ir Girėno 60, Radviliškis</t>
  </si>
  <si>
    <t>Gedimino 5, Radviliškis</t>
  </si>
  <si>
    <t>MAIRONIO 5 , Radviliškis</t>
  </si>
  <si>
    <t>Dariaus ir Girėno 28a, Radviliškis</t>
  </si>
  <si>
    <t>Vaižganto 30b, Radviliškis</t>
  </si>
  <si>
    <t>Povyliaus 6, Radviliškis</t>
  </si>
  <si>
    <t>Kudirkos 4, Radviliškis</t>
  </si>
  <si>
    <t>Kęstučio 11a, Radviliškis</t>
  </si>
  <si>
    <t>Kudirkos 2a, Radviliškis</t>
  </si>
  <si>
    <t>Maironio 6, Radviliškis</t>
  </si>
  <si>
    <t>MAIRONIO 9A , Radviliškis</t>
  </si>
  <si>
    <t>Povyliaus 5, Radviliškis</t>
  </si>
  <si>
    <t>vasario 16-osios 15, Radviliškis</t>
  </si>
  <si>
    <t>Jaramino 12, Radviliškis</t>
  </si>
  <si>
    <t>Dariaus ir Girėno 44, Radviliškis</t>
  </si>
  <si>
    <t>Kaštonų 4a, Radviliškis</t>
  </si>
  <si>
    <t>Vasario 16-osios 2, Radviliškis</t>
  </si>
  <si>
    <t>Kudirkos 1, Radviliškis</t>
  </si>
  <si>
    <t>A. Mickevičiaus g.8</t>
  </si>
  <si>
    <t>Šalčios g.14</t>
  </si>
  <si>
    <t>Kviečių g. 22 (renov.), Šiauliai</t>
  </si>
  <si>
    <t>Dainų g.40A (renov.), Šiauliai</t>
  </si>
  <si>
    <t>Vilniaus g. 123 (renov.), Šiauliai</t>
  </si>
  <si>
    <t>Ežero g. 31 (renov.), Šiauliai</t>
  </si>
  <si>
    <t>S. Nėries g. 16 (renov.), Šiauliai</t>
  </si>
  <si>
    <t>Aido g. 17 (renov.), Šiauliai</t>
  </si>
  <si>
    <t>Gardino g. 5 (renov.), Šiauliai</t>
  </si>
  <si>
    <t>Draugystės pr. 13 (renov.), Šiauliai</t>
  </si>
  <si>
    <t>Ežero g. 27 (renov.), Šiauliai</t>
  </si>
  <si>
    <t>Kauno g. 24, Šiauliai</t>
  </si>
  <si>
    <t>Draugystės pr. 16, Šiauliai</t>
  </si>
  <si>
    <t>Stoties g. 8, Šiauliai</t>
  </si>
  <si>
    <t>Vytauto g. 85, Šiauliai</t>
  </si>
  <si>
    <t>Draugystės pr. 3A, Šiauliai</t>
  </si>
  <si>
    <t>Aušros al. 23, Šiauliai</t>
  </si>
  <si>
    <t>Dubijos g. 3, Šiauliai</t>
  </si>
  <si>
    <t>Draugystės pr. 15, Šiauliai</t>
  </si>
  <si>
    <t>Kauno g. 22, Šiauliai</t>
  </si>
  <si>
    <t>A. Mickevičiaus g. 36, Šiauliai</t>
  </si>
  <si>
    <t>Mindaugo g. 20, Trakai (renov.)</t>
  </si>
  <si>
    <t>Vytauto g. 64, Trakai (renov.)</t>
  </si>
  <si>
    <t>Pakalnės g. 44, Lentvaris</t>
  </si>
  <si>
    <t>Vytauto g. 38, Trakai</t>
  </si>
  <si>
    <t>Mindaugo g. 14, Trakai</t>
  </si>
  <si>
    <t>Vytauto g. 52, Trakai</t>
  </si>
  <si>
    <t>Klevų g. 59, Lentvaris</t>
  </si>
  <si>
    <t>Mindaugo g. 10, Trakai</t>
  </si>
  <si>
    <t>Vytauto g. 40A, Trakai</t>
  </si>
  <si>
    <t>Vytauto g. 7, Lentvaris</t>
  </si>
  <si>
    <t>Birutės g. 37, Trakai</t>
  </si>
  <si>
    <t>Klevų al. 38, Lentvaris</t>
  </si>
  <si>
    <t>Vytauto g. 54, Trakai</t>
  </si>
  <si>
    <t>Klevų al. 61, Lentvaris</t>
  </si>
  <si>
    <t>Mindaugo g. 1, Trakai</t>
  </si>
  <si>
    <t>Birutės g. 43, Trakai</t>
  </si>
  <si>
    <t>Ežero g. 5A, Lentvaris</t>
  </si>
  <si>
    <t>Mindaugo g. 4, Trakai</t>
  </si>
  <si>
    <t>Bažnyčios g. 11, Lentvaris</t>
  </si>
  <si>
    <t>Karaimų g. 26A, Trakai</t>
  </si>
  <si>
    <t>Lauko g. 9, Lentvaris</t>
  </si>
  <si>
    <t>Lauko g. 12A, Lentvaris</t>
  </si>
  <si>
    <t>Aušros g. 99, Utena (renov.)</t>
  </si>
  <si>
    <t>Aušros g. 97, Utena (renov.)</t>
  </si>
  <si>
    <t>Užpalių g. 78, Utena</t>
  </si>
  <si>
    <t>Krašuonos g. 3, Utena</t>
  </si>
  <si>
    <t>Aukštakalnio g. 110, Utena</t>
  </si>
  <si>
    <t>Aukštakalnio g. 80, Utena</t>
  </si>
  <si>
    <t>Aukštakalnio g. 118, Utena</t>
  </si>
  <si>
    <t>Taikos g. 9, Utena</t>
  </si>
  <si>
    <t>Taikos g. 13, Utena</t>
  </si>
  <si>
    <t>Sėlių g. 30c, Utena</t>
  </si>
  <si>
    <t>J.Basanavičiaus g. 96, Utena</t>
  </si>
  <si>
    <t>J.Basanavičiaus g. 106, Utena</t>
  </si>
  <si>
    <t>Sėlių g. 30b, Utena</t>
  </si>
  <si>
    <t>Aušros g. 100, Utena</t>
  </si>
  <si>
    <t>J.Basanavičiaus g. 110B, Utena</t>
  </si>
  <si>
    <t>J.Basanavičiaus 110, Utena</t>
  </si>
  <si>
    <t>Aušros g. 82, Utena</t>
  </si>
  <si>
    <t>M.K.Čiurlionio g. 10a, Varėna</t>
  </si>
  <si>
    <t>M.K.Čiurlionio g. 55, Varėna</t>
  </si>
  <si>
    <t>Aušros g. 1, Varėna</t>
  </si>
  <si>
    <t>Marcinkonių g. 16, Varėna</t>
  </si>
  <si>
    <t>Marcinkonių g. 18, Varėna</t>
  </si>
  <si>
    <t>M.K.Čiurlionio g. 6, Varėna</t>
  </si>
  <si>
    <t>Vytauto g. 24, Varėna</t>
  </si>
  <si>
    <t>Vytauto g. 46, Varėna</t>
  </si>
  <si>
    <t>Dzūkų g. 26, Varėna</t>
  </si>
  <si>
    <t>Kalno g. 29, Matuizos</t>
  </si>
  <si>
    <t>Melioratorių g. 3, Varėna</t>
  </si>
  <si>
    <t>Mokyklos g. 5, Vilkiauitinis</t>
  </si>
  <si>
    <t>Perliaus g. 29, Perloja</t>
  </si>
  <si>
    <t>Vasario 16 g. 15, Varėna</t>
  </si>
  <si>
    <t>Vilties 33, Naujieji Valkininkai</t>
  </si>
  <si>
    <t>Žalioji g. 33, Varėna</t>
  </si>
  <si>
    <t>Basanavičiaus g. 1a, Varėna</t>
  </si>
  <si>
    <t>Mokyklos g. 4 , Užuperkasis</t>
  </si>
  <si>
    <t>Vasario 16 g. 11, Varėna</t>
  </si>
  <si>
    <t>Vasario 16-OS 4 PILVIŠKIAI</t>
  </si>
  <si>
    <t>Vasario 16-OS 12 PILVIŠKIAI</t>
  </si>
  <si>
    <t>Pastaba: UAB"Vilniaus energijos" pateikti duomenis už 2017 m. kovo 1-29 d. laikotarpį (be 30 ir 31 dienos)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</si>
</sst>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L_t_-;\-* #,##0.00\ _L_t_-;_-* &quot;-&quot;??\ _L_t_-;_-@_-"/>
    <numFmt numFmtId="165" formatCode="0.0000"/>
    <numFmt numFmtId="166" formatCode="0.000"/>
    <numFmt numFmtId="167" formatCode="0.0"/>
    <numFmt numFmtId="168" formatCode="0.00000"/>
    <numFmt numFmtId="169" formatCode="_-* #,##0.0000\ _L_t_-;\-* #,##0.0000\ _L_t_-;_-* &quot;-&quot;??\ _L_t_-;_-@_-"/>
    <numFmt numFmtId="170" formatCode="0.000000"/>
    <numFmt numFmtId="171" formatCode="#,##0.00_ ;\-#,##0.00\ "/>
  </numFmts>
  <fonts count="7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9C0006"/>
      <name val="Calibri"/>
      <family val="2"/>
      <charset val="186"/>
      <scheme val="minor"/>
    </font>
    <font>
      <b/>
      <sz val="10"/>
      <color rgb="FFFA7D0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i/>
      <sz val="10"/>
      <color rgb="FF7F7F7F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0"/>
      <color rgb="FF3F3F76"/>
      <name val="Calibri"/>
      <family val="2"/>
      <charset val="186"/>
      <scheme val="minor"/>
    </font>
    <font>
      <sz val="10"/>
      <color rgb="FFFA7D00"/>
      <name val="Calibri"/>
      <family val="2"/>
      <charset val="186"/>
      <scheme val="minor"/>
    </font>
    <font>
      <sz val="10"/>
      <color rgb="FF9C6500"/>
      <name val="Calibri"/>
      <family val="2"/>
      <charset val="186"/>
      <scheme val="minor"/>
    </font>
    <font>
      <b/>
      <sz val="10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i/>
      <sz val="12"/>
      <name val="Arial"/>
      <family val="2"/>
      <charset val="186"/>
    </font>
    <font>
      <sz val="12"/>
      <name val="Arial"/>
      <family val="2"/>
      <charset val="186"/>
    </font>
    <font>
      <i/>
      <sz val="10"/>
      <color theme="4" tint="-0.249977111117893"/>
      <name val="Arial"/>
      <family val="2"/>
      <charset val="186"/>
    </font>
    <font>
      <sz val="8"/>
      <color theme="4" tint="-0.249977111117893"/>
      <name val="Arial"/>
      <family val="2"/>
      <charset val="186"/>
    </font>
    <font>
      <sz val="8"/>
      <color theme="1"/>
      <name val="Arial"/>
      <family val="2"/>
      <charset val="186"/>
    </font>
  </fonts>
  <fills count="8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22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68">
    <xf numFmtId="0" fontId="0" fillId="0" borderId="0"/>
    <xf numFmtId="164" fontId="16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0" fillId="0" borderId="68" applyNumberFormat="0" applyFill="0" applyAlignment="0" applyProtection="0"/>
    <xf numFmtId="0" fontId="21" fillId="0" borderId="69" applyNumberFormat="0" applyFill="0" applyAlignment="0" applyProtection="0"/>
    <xf numFmtId="0" fontId="22" fillId="0" borderId="70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71" applyNumberFormat="0" applyAlignment="0" applyProtection="0"/>
    <xf numFmtId="0" fontId="27" fillId="25" borderId="72" applyNumberFormat="0" applyAlignment="0" applyProtection="0"/>
    <xf numFmtId="0" fontId="28" fillId="25" borderId="71" applyNumberFormat="0" applyAlignment="0" applyProtection="0"/>
    <xf numFmtId="0" fontId="29" fillId="0" borderId="73" applyNumberFormat="0" applyFill="0" applyAlignment="0" applyProtection="0"/>
    <xf numFmtId="0" fontId="30" fillId="26" borderId="7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6" applyNumberFormat="0" applyFill="0" applyAlignment="0" applyProtection="0"/>
    <xf numFmtId="0" fontId="34" fillId="28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1" fillId="42" borderId="0" applyNumberFormat="0" applyBorder="0" applyAlignment="0" applyProtection="0"/>
    <xf numFmtId="0" fontId="3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6" fillId="0" borderId="0"/>
    <xf numFmtId="0" fontId="1" fillId="29" borderId="0" applyNumberFormat="0" applyBorder="0" applyAlignment="0" applyProtection="0"/>
    <xf numFmtId="0" fontId="36" fillId="29" borderId="0" applyNumberFormat="0" applyBorder="0" applyAlignment="0" applyProtection="0"/>
    <xf numFmtId="0" fontId="1" fillId="33" borderId="0" applyNumberFormat="0" applyBorder="0" applyAlignment="0" applyProtection="0"/>
    <xf numFmtId="0" fontId="36" fillId="33" borderId="0" applyNumberFormat="0" applyBorder="0" applyAlignment="0" applyProtection="0"/>
    <xf numFmtId="0" fontId="1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49" borderId="0" applyNumberFormat="0" applyBorder="0" applyAlignment="0" applyProtection="0"/>
    <xf numFmtId="0" fontId="36" fillId="49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6" borderId="0" applyNumberFormat="0" applyBorder="0" applyAlignment="0" applyProtection="0"/>
    <xf numFmtId="0" fontId="36" fillId="46" borderId="0" applyNumberFormat="0" applyBorder="0" applyAlignment="0" applyProtection="0"/>
    <xf numFmtId="0" fontId="1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31" borderId="0" applyNumberFormat="0" applyBorder="0" applyAlignment="0" applyProtection="0"/>
    <xf numFmtId="0" fontId="37" fillId="31" borderId="0" applyNumberFormat="0" applyBorder="0" applyAlignment="0" applyProtection="0"/>
    <xf numFmtId="0" fontId="34" fillId="35" borderId="0" applyNumberFormat="0" applyBorder="0" applyAlignment="0" applyProtection="0"/>
    <xf numFmtId="0" fontId="37" fillId="35" borderId="0" applyNumberFormat="0" applyBorder="0" applyAlignment="0" applyProtection="0"/>
    <xf numFmtId="0" fontId="34" fillId="39" borderId="0" applyNumberFormat="0" applyBorder="0" applyAlignment="0" applyProtection="0"/>
    <xf numFmtId="0" fontId="37" fillId="39" borderId="0" applyNumberFormat="0" applyBorder="0" applyAlignment="0" applyProtection="0"/>
    <xf numFmtId="0" fontId="34" fillId="43" borderId="0" applyNumberFormat="0" applyBorder="0" applyAlignment="0" applyProtection="0"/>
    <xf numFmtId="0" fontId="37" fillId="43" borderId="0" applyNumberFormat="0" applyBorder="0" applyAlignment="0" applyProtection="0"/>
    <xf numFmtId="0" fontId="34" fillId="47" borderId="0" applyNumberFormat="0" applyBorder="0" applyAlignment="0" applyProtection="0"/>
    <xf numFmtId="0" fontId="37" fillId="47" borderId="0" applyNumberFormat="0" applyBorder="0" applyAlignment="0" applyProtection="0"/>
    <xf numFmtId="0" fontId="34" fillId="51" borderId="0" applyNumberFormat="0" applyBorder="0" applyAlignment="0" applyProtection="0"/>
    <xf numFmtId="0" fontId="37" fillId="51" borderId="0" applyNumberFormat="0" applyBorder="0" applyAlignment="0" applyProtection="0"/>
    <xf numFmtId="0" fontId="34" fillId="28" borderId="0" applyNumberFormat="0" applyBorder="0" applyAlignment="0" applyProtection="0"/>
    <xf numFmtId="0" fontId="37" fillId="28" borderId="0" applyNumberFormat="0" applyBorder="0" applyAlignment="0" applyProtection="0"/>
    <xf numFmtId="0" fontId="34" fillId="32" borderId="0" applyNumberFormat="0" applyBorder="0" applyAlignment="0" applyProtection="0"/>
    <xf numFmtId="0" fontId="37" fillId="32" borderId="0" applyNumberFormat="0" applyBorder="0" applyAlignment="0" applyProtection="0"/>
    <xf numFmtId="0" fontId="34" fillId="36" borderId="0" applyNumberFormat="0" applyBorder="0" applyAlignment="0" applyProtection="0"/>
    <xf numFmtId="0" fontId="37" fillId="36" borderId="0" applyNumberFormat="0" applyBorder="0" applyAlignment="0" applyProtection="0"/>
    <xf numFmtId="0" fontId="34" fillId="40" borderId="0" applyNumberFormat="0" applyBorder="0" applyAlignment="0" applyProtection="0"/>
    <xf numFmtId="0" fontId="37" fillId="40" borderId="0" applyNumberFormat="0" applyBorder="0" applyAlignment="0" applyProtection="0"/>
    <xf numFmtId="0" fontId="34" fillId="44" borderId="0" applyNumberFormat="0" applyBorder="0" applyAlignment="0" applyProtection="0"/>
    <xf numFmtId="0" fontId="37" fillId="44" borderId="0" applyNumberFormat="0" applyBorder="0" applyAlignment="0" applyProtection="0"/>
    <xf numFmtId="0" fontId="34" fillId="48" borderId="0" applyNumberFormat="0" applyBorder="0" applyAlignment="0" applyProtection="0"/>
    <xf numFmtId="0" fontId="37" fillId="48" borderId="0" applyNumberFormat="0" applyBorder="0" applyAlignment="0" applyProtection="0"/>
    <xf numFmtId="0" fontId="24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25" borderId="71" applyNumberFormat="0" applyAlignment="0" applyProtection="0"/>
    <xf numFmtId="0" fontId="39" fillId="25" borderId="71" applyNumberFormat="0" applyAlignment="0" applyProtection="0"/>
    <xf numFmtId="0" fontId="30" fillId="26" borderId="74" applyNumberFormat="0" applyAlignment="0" applyProtection="0"/>
    <xf numFmtId="0" fontId="40" fillId="26" borderId="74" applyNumberFormat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42" fillId="21" borderId="0" applyNumberFormat="0" applyBorder="0" applyAlignment="0" applyProtection="0"/>
    <xf numFmtId="0" fontId="26" fillId="24" borderId="71" applyNumberFormat="0" applyAlignment="0" applyProtection="0"/>
    <xf numFmtId="0" fontId="43" fillId="24" borderId="71" applyNumberFormat="0" applyAlignment="0" applyProtection="0"/>
    <xf numFmtId="0" fontId="29" fillId="0" borderId="73" applyNumberFormat="0" applyFill="0" applyAlignment="0" applyProtection="0"/>
    <xf numFmtId="0" fontId="44" fillId="0" borderId="73" applyNumberFormat="0" applyFill="0" applyAlignment="0" applyProtection="0"/>
    <xf numFmtId="0" fontId="25" fillId="23" borderId="0" applyNumberFormat="0" applyBorder="0" applyAlignment="0" applyProtection="0"/>
    <xf numFmtId="0" fontId="45" fillId="23" borderId="0" applyNumberFormat="0" applyBorder="0" applyAlignment="0" applyProtection="0"/>
    <xf numFmtId="0" fontId="6" fillId="0" borderId="0"/>
    <xf numFmtId="0" fontId="1" fillId="0" borderId="0"/>
    <xf numFmtId="0" fontId="11" fillId="0" borderId="0">
      <alignment vertical="top"/>
    </xf>
    <xf numFmtId="0" fontId="6" fillId="0" borderId="0"/>
    <xf numFmtId="0" fontId="36" fillId="0" borderId="0"/>
    <xf numFmtId="0" fontId="1" fillId="27" borderId="75" applyNumberFormat="0" applyFont="0" applyAlignment="0" applyProtection="0"/>
    <xf numFmtId="0" fontId="36" fillId="27" borderId="75" applyNumberFormat="0" applyFont="0" applyAlignment="0" applyProtection="0"/>
    <xf numFmtId="0" fontId="27" fillId="25" borderId="72" applyNumberFormat="0" applyAlignment="0" applyProtection="0"/>
    <xf numFmtId="0" fontId="46" fillId="25" borderId="72" applyNumberFormat="0" applyAlignment="0" applyProtection="0"/>
    <xf numFmtId="0" fontId="47" fillId="0" borderId="0" applyNumberFormat="0" applyFill="0" applyBorder="0" applyAlignment="0" applyProtection="0"/>
    <xf numFmtId="0" fontId="33" fillId="0" borderId="76" applyNumberFormat="0" applyFill="0" applyAlignment="0" applyProtection="0"/>
    <xf numFmtId="0" fontId="48" fillId="0" borderId="76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63" borderId="0" applyNumberFormat="0" applyBorder="0" applyAlignment="0" applyProtection="0"/>
    <xf numFmtId="0" fontId="50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4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67" borderId="0" applyNumberFormat="0" applyBorder="0" applyAlignment="0" applyProtection="0"/>
    <xf numFmtId="0" fontId="51" fillId="59" borderId="0" applyNumberFormat="0" applyBorder="0" applyAlignment="0" applyProtection="0"/>
    <xf numFmtId="0" fontId="51" fillId="68" borderId="0" applyNumberFormat="0" applyBorder="0" applyAlignment="0" applyProtection="0"/>
    <xf numFmtId="0" fontId="5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58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2" fillId="54" borderId="0" applyNumberFormat="0" applyBorder="0" applyAlignment="0" applyProtection="0"/>
    <xf numFmtId="0" fontId="53" fillId="72" borderId="77" applyNumberFormat="0" applyAlignment="0" applyProtection="0"/>
    <xf numFmtId="0" fontId="54" fillId="73" borderId="78" applyNumberFormat="0" applyAlignment="0" applyProtection="0"/>
    <xf numFmtId="0" fontId="55" fillId="0" borderId="0" applyNumberFormat="0" applyFill="0" applyBorder="0" applyAlignment="0" applyProtection="0"/>
    <xf numFmtId="0" fontId="56" fillId="55" borderId="0" applyNumberFormat="0" applyBorder="0" applyAlignment="0" applyProtection="0"/>
    <xf numFmtId="0" fontId="57" fillId="0" borderId="79" applyNumberFormat="0" applyFill="0" applyAlignment="0" applyProtection="0"/>
    <xf numFmtId="0" fontId="58" fillId="0" borderId="80" applyNumberFormat="0" applyFill="0" applyAlignment="0" applyProtection="0"/>
    <xf numFmtId="0" fontId="59" fillId="0" borderId="81" applyNumberFormat="0" applyFill="0" applyAlignment="0" applyProtection="0"/>
    <xf numFmtId="0" fontId="59" fillId="0" borderId="0" applyNumberFormat="0" applyFill="0" applyBorder="0" applyAlignment="0" applyProtection="0"/>
    <xf numFmtId="0" fontId="60" fillId="62" borderId="77" applyNumberFormat="0" applyAlignment="0" applyProtection="0"/>
    <xf numFmtId="164" fontId="6" fillId="0" borderId="0" applyFont="0" applyFill="0" applyBorder="0" applyAlignment="0" applyProtection="0"/>
    <xf numFmtId="0" fontId="61" fillId="0" borderId="82" applyNumberFormat="0" applyFill="0" applyAlignment="0" applyProtection="0"/>
    <xf numFmtId="0" fontId="62" fillId="74" borderId="0" applyNumberFormat="0" applyBorder="0" applyAlignment="0" applyProtection="0"/>
    <xf numFmtId="0" fontId="6" fillId="75" borderId="83" applyNumberFormat="0" applyFont="0" applyAlignment="0" applyProtection="0"/>
    <xf numFmtId="0" fontId="63" fillId="72" borderId="84" applyNumberFormat="0" applyAlignment="0" applyProtection="0"/>
    <xf numFmtId="0" fontId="64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/>
    <xf numFmtId="0" fontId="6" fillId="0" borderId="0"/>
  </cellStyleXfs>
  <cellXfs count="19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2" fontId="3" fillId="8" borderId="7" xfId="0" applyNumberFormat="1" applyFont="1" applyFill="1" applyBorder="1" applyAlignment="1"/>
    <xf numFmtId="2" fontId="3" fillId="8" borderId="10" xfId="0" applyNumberFormat="1" applyFont="1" applyFill="1" applyBorder="1" applyAlignment="1"/>
    <xf numFmtId="0" fontId="3" fillId="8" borderId="3" xfId="0" applyFont="1" applyFill="1" applyBorder="1"/>
    <xf numFmtId="0" fontId="3" fillId="8" borderId="7" xfId="0" applyFont="1" applyFill="1" applyBorder="1"/>
    <xf numFmtId="2" fontId="3" fillId="8" borderId="7" xfId="0" applyNumberFormat="1" applyFont="1" applyFill="1" applyBorder="1" applyAlignment="1">
      <alignment horizontal="right"/>
    </xf>
    <xf numFmtId="2" fontId="3" fillId="8" borderId="3" xfId="0" applyNumberFormat="1" applyFont="1" applyFill="1" applyBorder="1"/>
    <xf numFmtId="168" fontId="3" fillId="8" borderId="3" xfId="0" applyNumberFormat="1" applyFont="1" applyFill="1" applyBorder="1"/>
    <xf numFmtId="2" fontId="3" fillId="8" borderId="7" xfId="0" applyNumberFormat="1" applyFont="1" applyFill="1" applyBorder="1"/>
    <xf numFmtId="1" fontId="3" fillId="8" borderId="7" xfId="0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left" indent="3"/>
    </xf>
    <xf numFmtId="2" fontId="3" fillId="8" borderId="9" xfId="0" applyNumberFormat="1" applyFont="1" applyFill="1" applyBorder="1" applyAlignment="1">
      <alignment horizontal="left" indent="3"/>
    </xf>
    <xf numFmtId="2" fontId="3" fillId="8" borderId="7" xfId="0" applyNumberFormat="1" applyFont="1" applyFill="1" applyBorder="1" applyAlignment="1">
      <alignment horizontal="left" indent="3"/>
    </xf>
    <xf numFmtId="0" fontId="3" fillId="8" borderId="12" xfId="0" applyFont="1" applyFill="1" applyBorder="1" applyAlignment="1">
      <alignment horizontal="center"/>
    </xf>
    <xf numFmtId="168" fontId="3" fillId="8" borderId="7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6" borderId="7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2" fontId="3" fillId="6" borderId="3" xfId="0" applyNumberFormat="1" applyFont="1" applyFill="1" applyBorder="1" applyAlignment="1">
      <alignment horizontal="center"/>
    </xf>
    <xf numFmtId="168" fontId="3" fillId="6" borderId="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vertical="top" wrapText="1"/>
    </xf>
    <xf numFmtId="1" fontId="3" fillId="6" borderId="7" xfId="0" applyNumberFormat="1" applyFont="1" applyFill="1" applyBorder="1" applyAlignment="1">
      <alignment horizontal="center" vertical="top"/>
    </xf>
    <xf numFmtId="167" fontId="3" fillId="6" borderId="7" xfId="0" applyNumberFormat="1" applyFont="1" applyFill="1" applyBorder="1" applyAlignment="1">
      <alignment vertical="top"/>
    </xf>
    <xf numFmtId="0" fontId="3" fillId="9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66" fontId="3" fillId="6" borderId="3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66" fontId="3" fillId="0" borderId="0" xfId="0" applyNumberFormat="1" applyFont="1"/>
    <xf numFmtId="166" fontId="3" fillId="8" borderId="3" xfId="0" applyNumberFormat="1" applyFont="1" applyFill="1" applyBorder="1"/>
    <xf numFmtId="2" fontId="3" fillId="6" borderId="7" xfId="0" applyNumberFormat="1" applyFont="1" applyFill="1" applyBorder="1" applyAlignment="1">
      <alignment horizontal="center" vertical="top"/>
    </xf>
    <xf numFmtId="168" fontId="3" fillId="6" borderId="7" xfId="0" applyNumberFormat="1" applyFont="1" applyFill="1" applyBorder="1" applyAlignment="1">
      <alignment horizontal="center" vertical="top"/>
    </xf>
    <xf numFmtId="2" fontId="3" fillId="6" borderId="10" xfId="0" applyNumberFormat="1" applyFont="1" applyFill="1" applyBorder="1" applyAlignment="1">
      <alignment horizontal="center" vertical="top"/>
    </xf>
    <xf numFmtId="166" fontId="3" fillId="6" borderId="7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167" fontId="3" fillId="4" borderId="3" xfId="0" applyNumberFormat="1" applyFont="1" applyFill="1" applyBorder="1"/>
    <xf numFmtId="0" fontId="17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8" fillId="0" borderId="0" xfId="0" applyFont="1"/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3" fillId="13" borderId="0" xfId="0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 vertical="center"/>
    </xf>
    <xf numFmtId="1" fontId="3" fillId="13" borderId="0" xfId="0" applyNumberFormat="1" applyFont="1" applyFill="1" applyBorder="1" applyAlignment="1">
      <alignment horizontal="center" vertical="center"/>
    </xf>
    <xf numFmtId="168" fontId="3" fillId="13" borderId="0" xfId="0" applyNumberFormat="1" applyFont="1" applyFill="1" applyBorder="1" applyAlignment="1">
      <alignment horizontal="center" vertical="center"/>
    </xf>
    <xf numFmtId="2" fontId="3" fillId="13" borderId="0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left" indent="3"/>
    </xf>
    <xf numFmtId="2" fontId="3" fillId="5" borderId="9" xfId="0" applyNumberFormat="1" applyFont="1" applyFill="1" applyBorder="1" applyAlignment="1">
      <alignment horizontal="left" indent="3"/>
    </xf>
    <xf numFmtId="0" fontId="3" fillId="15" borderId="3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68" fontId="3" fillId="4" borderId="12" xfId="0" applyNumberFormat="1" applyFont="1" applyFill="1" applyBorder="1"/>
    <xf numFmtId="0" fontId="3" fillId="14" borderId="7" xfId="0" applyFont="1" applyFill="1" applyBorder="1"/>
    <xf numFmtId="0" fontId="3" fillId="15" borderId="1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166" fontId="3" fillId="14" borderId="7" xfId="0" applyNumberFormat="1" applyFont="1" applyFill="1" applyBorder="1" applyAlignment="1">
      <alignment horizontal="center"/>
    </xf>
    <xf numFmtId="2" fontId="3" fillId="14" borderId="7" xfId="0" applyNumberFormat="1" applyFont="1" applyFill="1" applyBorder="1" applyAlignment="1">
      <alignment horizontal="center"/>
    </xf>
    <xf numFmtId="168" fontId="3" fillId="14" borderId="7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2" fontId="3" fillId="8" borderId="10" xfId="0" applyNumberFormat="1" applyFont="1" applyFill="1" applyBorder="1" applyAlignment="1">
      <alignment horizontal="left" indent="3"/>
    </xf>
    <xf numFmtId="167" fontId="3" fillId="4" borderId="12" xfId="0" applyNumberFormat="1" applyFont="1" applyFill="1" applyBorder="1"/>
    <xf numFmtId="1" fontId="3" fillId="14" borderId="7" xfId="0" applyNumberFormat="1" applyFont="1" applyFill="1" applyBorder="1" applyAlignment="1">
      <alignment horizontal="center"/>
    </xf>
    <xf numFmtId="167" fontId="3" fillId="8" borderId="3" xfId="0" applyNumberFormat="1" applyFont="1" applyFill="1" applyBorder="1"/>
    <xf numFmtId="0" fontId="3" fillId="14" borderId="1" xfId="0" applyFont="1" applyFill="1" applyBorder="1" applyAlignment="1">
      <alignment horizontal="center"/>
    </xf>
    <xf numFmtId="2" fontId="3" fillId="14" borderId="10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left" indent="4"/>
    </xf>
    <xf numFmtId="166" fontId="3" fillId="8" borderId="7" xfId="0" applyNumberFormat="1" applyFont="1" applyFill="1" applyBorder="1"/>
    <xf numFmtId="167" fontId="3" fillId="8" borderId="7" xfId="0" applyNumberFormat="1" applyFont="1" applyFill="1" applyBorder="1"/>
    <xf numFmtId="2" fontId="3" fillId="8" borderId="7" xfId="0" applyNumberFormat="1" applyFont="1" applyFill="1" applyBorder="1" applyAlignment="1">
      <alignment horizontal="left" indent="4"/>
    </xf>
    <xf numFmtId="0" fontId="3" fillId="15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167" fontId="3" fillId="4" borderId="3" xfId="0" applyNumberFormat="1" applyFont="1" applyFill="1" applyBorder="1" applyAlignment="1">
      <alignment horizontal="center"/>
    </xf>
    <xf numFmtId="168" fontId="3" fillId="4" borderId="3" xfId="0" applyNumberFormat="1" applyFont="1" applyFill="1" applyBorder="1"/>
    <xf numFmtId="2" fontId="3" fillId="4" borderId="3" xfId="0" applyNumberFormat="1" applyFont="1" applyFill="1" applyBorder="1"/>
    <xf numFmtId="2" fontId="3" fillId="4" borderId="3" xfId="0" applyNumberFormat="1" applyFont="1" applyFill="1" applyBorder="1" applyAlignment="1">
      <alignment horizontal="left" indent="3"/>
    </xf>
    <xf numFmtId="2" fontId="3" fillId="4" borderId="9" xfId="0" applyNumberFormat="1" applyFont="1" applyFill="1" applyBorder="1" applyAlignment="1">
      <alignment horizontal="left" indent="3"/>
    </xf>
    <xf numFmtId="167" fontId="3" fillId="13" borderId="0" xfId="0" applyNumberFormat="1" applyFont="1" applyFill="1" applyBorder="1"/>
    <xf numFmtId="167" fontId="3" fillId="13" borderId="0" xfId="0" applyNumberFormat="1" applyFont="1" applyFill="1" applyBorder="1" applyAlignment="1">
      <alignment horizontal="center"/>
    </xf>
    <xf numFmtId="168" fontId="3" fillId="13" borderId="0" xfId="0" applyNumberFormat="1" applyFont="1" applyFill="1" applyBorder="1"/>
    <xf numFmtId="2" fontId="3" fillId="13" borderId="0" xfId="0" applyNumberFormat="1" applyFont="1" applyFill="1" applyBorder="1"/>
    <xf numFmtId="2" fontId="3" fillId="13" borderId="0" xfId="0" applyNumberFormat="1" applyFont="1" applyFill="1" applyBorder="1" applyAlignment="1">
      <alignment horizontal="center"/>
    </xf>
    <xf numFmtId="2" fontId="3" fillId="13" borderId="0" xfId="0" applyNumberFormat="1" applyFont="1" applyFill="1" applyBorder="1" applyAlignment="1">
      <alignment horizontal="left" indent="3"/>
    </xf>
    <xf numFmtId="0" fontId="3" fillId="13" borderId="0" xfId="0" applyFont="1" applyFill="1"/>
    <xf numFmtId="0" fontId="3" fillId="10" borderId="5" xfId="0" applyFont="1" applyFill="1" applyBorder="1" applyAlignment="1">
      <alignment horizontal="center"/>
    </xf>
    <xf numFmtId="0" fontId="13" fillId="8" borderId="7" xfId="0" applyFont="1" applyFill="1" applyBorder="1"/>
    <xf numFmtId="167" fontId="3" fillId="5" borderId="3" xfId="0" applyNumberFormat="1" applyFont="1" applyFill="1" applyBorder="1"/>
    <xf numFmtId="0" fontId="3" fillId="5" borderId="7" xfId="0" applyFont="1" applyFill="1" applyBorder="1" applyAlignment="1">
      <alignment horizontal="center"/>
    </xf>
    <xf numFmtId="167" fontId="3" fillId="5" borderId="7" xfId="0" applyNumberFormat="1" applyFont="1" applyFill="1" applyBorder="1"/>
    <xf numFmtId="2" fontId="3" fillId="5" borderId="7" xfId="0" applyNumberFormat="1" applyFont="1" applyFill="1" applyBorder="1" applyAlignment="1">
      <alignment horizontal="left" indent="3"/>
    </xf>
    <xf numFmtId="2" fontId="3" fillId="5" borderId="3" xfId="0" applyNumberFormat="1" applyFont="1" applyFill="1" applyBorder="1"/>
    <xf numFmtId="2" fontId="3" fillId="5" borderId="7" xfId="0" applyNumberFormat="1" applyFont="1" applyFill="1" applyBorder="1"/>
    <xf numFmtId="0" fontId="3" fillId="10" borderId="3" xfId="6" applyFont="1" applyFill="1" applyBorder="1" applyAlignment="1">
      <alignment horizontal="left"/>
    </xf>
    <xf numFmtId="0" fontId="3" fillId="10" borderId="3" xfId="6" applyFont="1" applyFill="1" applyBorder="1" applyAlignment="1">
      <alignment horizontal="center"/>
    </xf>
    <xf numFmtId="167" fontId="3" fillId="10" borderId="3" xfId="6" applyNumberFormat="1" applyFont="1" applyFill="1" applyBorder="1" applyAlignment="1">
      <alignment horizontal="right"/>
    </xf>
    <xf numFmtId="167" fontId="3" fillId="10" borderId="3" xfId="6" applyNumberFormat="1" applyFont="1" applyFill="1" applyBorder="1"/>
    <xf numFmtId="167" fontId="3" fillId="10" borderId="3" xfId="6" applyNumberFormat="1" applyFont="1" applyFill="1" applyBorder="1" applyAlignment="1">
      <alignment horizontal="center"/>
    </xf>
    <xf numFmtId="168" fontId="3" fillId="10" borderId="3" xfId="6" applyNumberFormat="1" applyFont="1" applyFill="1" applyBorder="1"/>
    <xf numFmtId="2" fontId="3" fillId="10" borderId="3" xfId="6" applyNumberFormat="1" applyFont="1" applyFill="1" applyBorder="1"/>
    <xf numFmtId="2" fontId="3" fillId="10" borderId="3" xfId="6" applyNumberFormat="1" applyFont="1" applyFill="1" applyBorder="1" applyAlignment="1">
      <alignment horizontal="center"/>
    </xf>
    <xf numFmtId="2" fontId="3" fillId="10" borderId="3" xfId="6" applyNumberFormat="1" applyFont="1" applyFill="1" applyBorder="1" applyAlignment="1">
      <alignment horizontal="left" indent="3"/>
    </xf>
    <xf numFmtId="2" fontId="3" fillId="10" borderId="22" xfId="6" applyNumberFormat="1" applyFont="1" applyFill="1" applyBorder="1" applyAlignment="1">
      <alignment horizontal="left" indent="3"/>
    </xf>
    <xf numFmtId="0" fontId="3" fillId="11" borderId="3" xfId="6" applyFont="1" applyFill="1" applyBorder="1"/>
    <xf numFmtId="0" fontId="3" fillId="11" borderId="3" xfId="6" applyFont="1" applyFill="1" applyBorder="1" applyAlignment="1">
      <alignment horizontal="center"/>
    </xf>
    <xf numFmtId="167" fontId="3" fillId="11" borderId="3" xfId="6" applyNumberFormat="1" applyFont="1" applyFill="1" applyBorder="1"/>
    <xf numFmtId="167" fontId="3" fillId="11" borderId="3" xfId="6" applyNumberFormat="1" applyFont="1" applyFill="1" applyBorder="1" applyAlignment="1">
      <alignment horizontal="center"/>
    </xf>
    <xf numFmtId="168" fontId="3" fillId="11" borderId="3" xfId="6" applyNumberFormat="1" applyFont="1" applyFill="1" applyBorder="1"/>
    <xf numFmtId="2" fontId="3" fillId="11" borderId="3" xfId="6" applyNumberFormat="1" applyFont="1" applyFill="1" applyBorder="1"/>
    <xf numFmtId="2" fontId="3" fillId="11" borderId="3" xfId="6" applyNumberFormat="1" applyFont="1" applyFill="1" applyBorder="1" applyAlignment="1">
      <alignment horizontal="center"/>
    </xf>
    <xf numFmtId="2" fontId="3" fillId="11" borderId="9" xfId="6" applyNumberFormat="1" applyFont="1" applyFill="1" applyBorder="1" applyAlignment="1">
      <alignment horizontal="left" indent="3"/>
    </xf>
    <xf numFmtId="0" fontId="3" fillId="11" borderId="7" xfId="6" applyFont="1" applyFill="1" applyBorder="1"/>
    <xf numFmtId="0" fontId="3" fillId="11" borderId="7" xfId="6" applyFont="1" applyFill="1" applyBorder="1" applyAlignment="1">
      <alignment horizontal="center"/>
    </xf>
    <xf numFmtId="167" fontId="3" fillId="11" borderId="7" xfId="6" applyNumberFormat="1" applyFont="1" applyFill="1" applyBorder="1"/>
    <xf numFmtId="167" fontId="3" fillId="11" borderId="7" xfId="6" applyNumberFormat="1" applyFont="1" applyFill="1" applyBorder="1" applyAlignment="1">
      <alignment horizontal="center"/>
    </xf>
    <xf numFmtId="168" fontId="3" fillId="11" borderId="7" xfId="6" applyNumberFormat="1" applyFont="1" applyFill="1" applyBorder="1"/>
    <xf numFmtId="2" fontId="3" fillId="11" borderId="7" xfId="6" applyNumberFormat="1" applyFont="1" applyFill="1" applyBorder="1"/>
    <xf numFmtId="2" fontId="3" fillId="11" borderId="7" xfId="6" applyNumberFormat="1" applyFont="1" applyFill="1" applyBorder="1" applyAlignment="1">
      <alignment horizontal="center"/>
    </xf>
    <xf numFmtId="2" fontId="3" fillId="11" borderId="10" xfId="6" applyNumberFormat="1" applyFont="1" applyFill="1" applyBorder="1" applyAlignment="1">
      <alignment horizontal="left" indent="3"/>
    </xf>
    <xf numFmtId="0" fontId="3" fillId="4" borderId="5" xfId="6" applyFont="1" applyFill="1" applyBorder="1"/>
    <xf numFmtId="0" fontId="3" fillId="4" borderId="5" xfId="6" applyFont="1" applyFill="1" applyBorder="1" applyAlignment="1">
      <alignment horizontal="center"/>
    </xf>
    <xf numFmtId="167" fontId="3" fillId="4" borderId="5" xfId="6" applyNumberFormat="1" applyFont="1" applyFill="1" applyBorder="1"/>
    <xf numFmtId="167" fontId="3" fillId="4" borderId="5" xfId="6" applyNumberFormat="1" applyFont="1" applyFill="1" applyBorder="1" applyAlignment="1">
      <alignment horizontal="center"/>
    </xf>
    <xf numFmtId="168" fontId="3" fillId="4" borderId="5" xfId="6" applyNumberFormat="1" applyFont="1" applyFill="1" applyBorder="1"/>
    <xf numFmtId="2" fontId="3" fillId="4" borderId="5" xfId="6" applyNumberFormat="1" applyFont="1" applyFill="1" applyBorder="1"/>
    <xf numFmtId="2" fontId="3" fillId="4" borderId="5" xfId="6" applyNumberFormat="1" applyFont="1" applyFill="1" applyBorder="1" applyAlignment="1">
      <alignment horizontal="center"/>
    </xf>
    <xf numFmtId="2" fontId="3" fillId="4" borderId="5" xfId="6" applyNumberFormat="1" applyFont="1" applyFill="1" applyBorder="1" applyAlignment="1">
      <alignment horizontal="left" indent="3"/>
    </xf>
    <xf numFmtId="2" fontId="3" fillId="4" borderId="21" xfId="6" applyNumberFormat="1" applyFont="1" applyFill="1" applyBorder="1" applyAlignment="1">
      <alignment horizontal="left" indent="3"/>
    </xf>
    <xf numFmtId="0" fontId="3" fillId="4" borderId="3" xfId="6" applyFont="1" applyFill="1" applyBorder="1"/>
    <xf numFmtId="0" fontId="3" fillId="4" borderId="3" xfId="6" applyFont="1" applyFill="1" applyBorder="1" applyAlignment="1">
      <alignment horizontal="center"/>
    </xf>
    <xf numFmtId="167" fontId="3" fillId="4" borderId="3" xfId="6" applyNumberFormat="1" applyFont="1" applyFill="1" applyBorder="1"/>
    <xf numFmtId="167" fontId="3" fillId="4" borderId="3" xfId="6" applyNumberFormat="1" applyFont="1" applyFill="1" applyBorder="1" applyAlignment="1">
      <alignment horizontal="center"/>
    </xf>
    <xf numFmtId="168" fontId="3" fillId="4" borderId="3" xfId="6" applyNumberFormat="1" applyFont="1" applyFill="1" applyBorder="1"/>
    <xf numFmtId="2" fontId="3" fillId="4" borderId="3" xfId="6" applyNumberFormat="1" applyFont="1" applyFill="1" applyBorder="1"/>
    <xf numFmtId="2" fontId="3" fillId="4" borderId="3" xfId="6" applyNumberFormat="1" applyFont="1" applyFill="1" applyBorder="1" applyAlignment="1">
      <alignment horizontal="center"/>
    </xf>
    <xf numFmtId="2" fontId="3" fillId="4" borderId="3" xfId="6" applyNumberFormat="1" applyFont="1" applyFill="1" applyBorder="1" applyAlignment="1">
      <alignment horizontal="left" indent="3"/>
    </xf>
    <xf numFmtId="2" fontId="3" fillId="4" borderId="9" xfId="6" applyNumberFormat="1" applyFont="1" applyFill="1" applyBorder="1" applyAlignment="1">
      <alignment horizontal="left" indent="3"/>
    </xf>
    <xf numFmtId="0" fontId="3" fillId="4" borderId="7" xfId="6" applyFont="1" applyFill="1" applyBorder="1"/>
    <xf numFmtId="0" fontId="3" fillId="4" borderId="7" xfId="6" applyFont="1" applyFill="1" applyBorder="1" applyAlignment="1">
      <alignment horizontal="center"/>
    </xf>
    <xf numFmtId="167" fontId="3" fillId="4" borderId="7" xfId="6" applyNumberFormat="1" applyFont="1" applyFill="1" applyBorder="1"/>
    <xf numFmtId="167" fontId="3" fillId="4" borderId="7" xfId="6" applyNumberFormat="1" applyFont="1" applyFill="1" applyBorder="1" applyAlignment="1">
      <alignment horizontal="center"/>
    </xf>
    <xf numFmtId="168" fontId="3" fillId="4" borderId="7" xfId="6" applyNumberFormat="1" applyFont="1" applyFill="1" applyBorder="1"/>
    <xf numFmtId="2" fontId="3" fillId="4" borderId="7" xfId="6" applyNumberFormat="1" applyFont="1" applyFill="1" applyBorder="1"/>
    <xf numFmtId="2" fontId="3" fillId="4" borderId="7" xfId="6" applyNumberFormat="1" applyFont="1" applyFill="1" applyBorder="1" applyAlignment="1">
      <alignment horizontal="center"/>
    </xf>
    <xf numFmtId="2" fontId="3" fillId="4" borderId="7" xfId="6" applyNumberFormat="1" applyFont="1" applyFill="1" applyBorder="1" applyAlignment="1">
      <alignment horizontal="left" indent="3"/>
    </xf>
    <xf numFmtId="2" fontId="3" fillId="4" borderId="10" xfId="6" applyNumberFormat="1" applyFont="1" applyFill="1" applyBorder="1" applyAlignment="1">
      <alignment horizontal="left" indent="3"/>
    </xf>
    <xf numFmtId="0" fontId="3" fillId="10" borderId="3" xfId="7" applyFont="1" applyFill="1" applyBorder="1" applyAlignment="1">
      <alignment horizontal="left"/>
    </xf>
    <xf numFmtId="0" fontId="3" fillId="10" borderId="3" xfId="7" applyFont="1" applyFill="1" applyBorder="1" applyAlignment="1">
      <alignment horizontal="center"/>
    </xf>
    <xf numFmtId="167" fontId="3" fillId="10" borderId="3" xfId="7" applyNumberFormat="1" applyFont="1" applyFill="1" applyBorder="1" applyAlignment="1">
      <alignment horizontal="right"/>
    </xf>
    <xf numFmtId="167" fontId="3" fillId="10" borderId="3" xfId="7" applyNumberFormat="1" applyFont="1" applyFill="1" applyBorder="1"/>
    <xf numFmtId="167" fontId="3" fillId="10" borderId="3" xfId="7" applyNumberFormat="1" applyFont="1" applyFill="1" applyBorder="1" applyAlignment="1">
      <alignment horizontal="center"/>
    </xf>
    <xf numFmtId="168" fontId="3" fillId="10" borderId="3" xfId="7" applyNumberFormat="1" applyFont="1" applyFill="1" applyBorder="1"/>
    <xf numFmtId="2" fontId="3" fillId="10" borderId="3" xfId="7" applyNumberFormat="1" applyFont="1" applyFill="1" applyBorder="1"/>
    <xf numFmtId="2" fontId="3" fillId="10" borderId="3" xfId="7" applyNumberFormat="1" applyFont="1" applyFill="1" applyBorder="1" applyAlignment="1">
      <alignment horizontal="center"/>
    </xf>
    <xf numFmtId="2" fontId="3" fillId="10" borderId="3" xfId="7" applyNumberFormat="1" applyFont="1" applyFill="1" applyBorder="1" applyAlignment="1">
      <alignment horizontal="left" indent="3"/>
    </xf>
    <xf numFmtId="2" fontId="3" fillId="10" borderId="22" xfId="7" applyNumberFormat="1" applyFont="1" applyFill="1" applyBorder="1" applyAlignment="1">
      <alignment horizontal="left" indent="3"/>
    </xf>
    <xf numFmtId="0" fontId="3" fillId="10" borderId="7" xfId="0" applyFont="1" applyFill="1" applyBorder="1" applyAlignment="1">
      <alignment horizontal="center"/>
    </xf>
    <xf numFmtId="2" fontId="3" fillId="12" borderId="3" xfId="0" applyNumberFormat="1" applyFont="1" applyFill="1" applyBorder="1" applyAlignment="1">
      <alignment horizontal="left" vertical="center"/>
    </xf>
    <xf numFmtId="2" fontId="3" fillId="12" borderId="3" xfId="0" applyNumberFormat="1" applyFont="1" applyFill="1" applyBorder="1" applyAlignment="1">
      <alignment horizontal="center" vertical="center"/>
    </xf>
    <xf numFmtId="2" fontId="3" fillId="12" borderId="9" xfId="0" applyNumberFormat="1" applyFont="1" applyFill="1" applyBorder="1" applyAlignment="1">
      <alignment horizontal="center" vertical="center"/>
    </xf>
    <xf numFmtId="2" fontId="3" fillId="12" borderId="7" xfId="0" applyNumberFormat="1" applyFont="1" applyFill="1" applyBorder="1" applyAlignment="1">
      <alignment horizontal="left" vertical="center"/>
    </xf>
    <xf numFmtId="2" fontId="3" fillId="12" borderId="7" xfId="0" applyNumberFormat="1" applyFont="1" applyFill="1" applyBorder="1" applyAlignment="1">
      <alignment horizontal="center" vertical="center"/>
    </xf>
    <xf numFmtId="2" fontId="3" fillId="12" borderId="10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7" fontId="3" fillId="2" borderId="3" xfId="0" applyNumberFormat="1" applyFont="1" applyFill="1" applyBorder="1" applyProtection="1">
      <protection locked="0"/>
    </xf>
    <xf numFmtId="168" fontId="3" fillId="2" borderId="3" xfId="0" applyNumberFormat="1" applyFont="1" applyFill="1" applyBorder="1" applyProtection="1"/>
    <xf numFmtId="2" fontId="3" fillId="2" borderId="3" xfId="0" applyNumberFormat="1" applyFont="1" applyFill="1" applyBorder="1" applyAlignment="1" applyProtection="1">
      <alignment horizontal="left" indent="3"/>
    </xf>
    <xf numFmtId="2" fontId="3" fillId="2" borderId="9" xfId="0" applyNumberFormat="1" applyFont="1" applyFill="1" applyBorder="1" applyAlignment="1" applyProtection="1">
      <alignment horizontal="left" indent="3"/>
    </xf>
    <xf numFmtId="167" fontId="3" fillId="3" borderId="5" xfId="0" applyNumberFormat="1" applyFont="1" applyFill="1" applyBorder="1" applyProtection="1">
      <protection locked="0"/>
    </xf>
    <xf numFmtId="168" fontId="3" fillId="3" borderId="3" xfId="0" applyNumberFormat="1" applyFont="1" applyFill="1" applyBorder="1" applyProtection="1"/>
    <xf numFmtId="167" fontId="3" fillId="3" borderId="3" xfId="0" applyNumberFormat="1" applyFont="1" applyFill="1" applyBorder="1" applyProtection="1">
      <protection locked="0"/>
    </xf>
    <xf numFmtId="2" fontId="3" fillId="3" borderId="3" xfId="0" applyNumberFormat="1" applyFont="1" applyFill="1" applyBorder="1" applyAlignment="1" applyProtection="1">
      <alignment horizontal="left" indent="3"/>
    </xf>
    <xf numFmtId="2" fontId="3" fillId="3" borderId="9" xfId="0" applyNumberFormat="1" applyFont="1" applyFill="1" applyBorder="1" applyAlignment="1" applyProtection="1">
      <alignment horizontal="left" indent="3"/>
    </xf>
    <xf numFmtId="168" fontId="3" fillId="4" borderId="3" xfId="0" applyNumberFormat="1" applyFont="1" applyFill="1" applyBorder="1" applyProtection="1"/>
    <xf numFmtId="167" fontId="3" fillId="4" borderId="3" xfId="0" applyNumberFormat="1" applyFont="1" applyFill="1" applyBorder="1" applyProtection="1">
      <protection locked="0"/>
    </xf>
    <xf numFmtId="2" fontId="3" fillId="4" borderId="3" xfId="0" applyNumberFormat="1" applyFont="1" applyFill="1" applyBorder="1" applyAlignment="1" applyProtection="1">
      <alignment horizontal="left" indent="3"/>
    </xf>
    <xf numFmtId="2" fontId="3" fillId="4" borderId="9" xfId="0" applyNumberFormat="1" applyFont="1" applyFill="1" applyBorder="1" applyAlignment="1" applyProtection="1">
      <alignment horizontal="left" indent="3"/>
    </xf>
    <xf numFmtId="0" fontId="10" fillId="9" borderId="12" xfId="4" applyFont="1" applyFill="1" applyBorder="1"/>
    <xf numFmtId="0" fontId="10" fillId="9" borderId="12" xfId="4" applyFont="1" applyFill="1" applyBorder="1" applyAlignment="1">
      <alignment horizontal="center"/>
    </xf>
    <xf numFmtId="167" fontId="3" fillId="9" borderId="12" xfId="4" applyNumberFormat="1" applyFont="1" applyFill="1" applyBorder="1"/>
    <xf numFmtId="167" fontId="3" fillId="9" borderId="12" xfId="4" applyNumberFormat="1" applyFont="1" applyFill="1" applyBorder="1" applyAlignment="1">
      <alignment horizontal="center"/>
    </xf>
    <xf numFmtId="168" fontId="3" fillId="9" borderId="12" xfId="4" applyNumberFormat="1" applyFont="1" applyFill="1" applyBorder="1"/>
    <xf numFmtId="2" fontId="3" fillId="9" borderId="12" xfId="4" applyNumberFormat="1" applyFont="1" applyFill="1" applyBorder="1"/>
    <xf numFmtId="2" fontId="3" fillId="9" borderId="12" xfId="4" applyNumberFormat="1" applyFont="1" applyFill="1" applyBorder="1" applyAlignment="1">
      <alignment horizontal="center"/>
    </xf>
    <xf numFmtId="2" fontId="3" fillId="9" borderId="12" xfId="4" applyNumberFormat="1" applyFont="1" applyFill="1" applyBorder="1" applyAlignment="1">
      <alignment horizontal="left" indent="3"/>
    </xf>
    <xf numFmtId="2" fontId="3" fillId="9" borderId="22" xfId="4" applyNumberFormat="1" applyFont="1" applyFill="1" applyBorder="1" applyAlignment="1">
      <alignment horizontal="left" indent="3"/>
    </xf>
    <xf numFmtId="0" fontId="3" fillId="12" borderId="3" xfId="4" applyFont="1" applyFill="1" applyBorder="1"/>
    <xf numFmtId="0" fontId="3" fillId="12" borderId="3" xfId="4" applyFont="1" applyFill="1" applyBorder="1" applyAlignment="1">
      <alignment horizontal="center"/>
    </xf>
    <xf numFmtId="167" fontId="3" fillId="12" borderId="3" xfId="4" applyNumberFormat="1" applyFont="1" applyFill="1" applyBorder="1"/>
    <xf numFmtId="167" fontId="3" fillId="12" borderId="3" xfId="4" applyNumberFormat="1" applyFont="1" applyFill="1" applyBorder="1" applyAlignment="1">
      <alignment horizontal="center"/>
    </xf>
    <xf numFmtId="168" fontId="3" fillId="12" borderId="3" xfId="4" applyNumberFormat="1" applyFont="1" applyFill="1" applyBorder="1"/>
    <xf numFmtId="2" fontId="3" fillId="12" borderId="3" xfId="4" applyNumberFormat="1" applyFont="1" applyFill="1" applyBorder="1"/>
    <xf numFmtId="2" fontId="3" fillId="12" borderId="3" xfId="4" applyNumberFormat="1" applyFont="1" applyFill="1" applyBorder="1" applyAlignment="1">
      <alignment horizontal="center"/>
    </xf>
    <xf numFmtId="2" fontId="3" fillId="12" borderId="3" xfId="4" applyNumberFormat="1" applyFont="1" applyFill="1" applyBorder="1" applyAlignment="1">
      <alignment horizontal="left" indent="3"/>
    </xf>
    <xf numFmtId="2" fontId="3" fillId="12" borderId="9" xfId="4" applyNumberFormat="1" applyFont="1" applyFill="1" applyBorder="1" applyAlignment="1">
      <alignment horizontal="left" indent="3"/>
    </xf>
    <xf numFmtId="0" fontId="3" fillId="12" borderId="7" xfId="4" applyFont="1" applyFill="1" applyBorder="1"/>
    <xf numFmtId="0" fontId="3" fillId="12" borderId="7" xfId="4" applyFont="1" applyFill="1" applyBorder="1" applyAlignment="1">
      <alignment horizontal="center"/>
    </xf>
    <xf numFmtId="167" fontId="3" fillId="12" borderId="7" xfId="4" applyNumberFormat="1" applyFont="1" applyFill="1" applyBorder="1"/>
    <xf numFmtId="167" fontId="3" fillId="12" borderId="7" xfId="4" applyNumberFormat="1" applyFont="1" applyFill="1" applyBorder="1" applyAlignment="1">
      <alignment horizontal="center"/>
    </xf>
    <xf numFmtId="168" fontId="3" fillId="12" borderId="7" xfId="4" applyNumberFormat="1" applyFont="1" applyFill="1" applyBorder="1"/>
    <xf numFmtId="2" fontId="3" fillId="12" borderId="7" xfId="4" applyNumberFormat="1" applyFont="1" applyFill="1" applyBorder="1"/>
    <xf numFmtId="2" fontId="3" fillId="12" borderId="7" xfId="4" applyNumberFormat="1" applyFont="1" applyFill="1" applyBorder="1" applyAlignment="1">
      <alignment horizontal="center"/>
    </xf>
    <xf numFmtId="2" fontId="3" fillId="12" borderId="7" xfId="4" applyNumberFormat="1" applyFont="1" applyFill="1" applyBorder="1" applyAlignment="1">
      <alignment horizontal="left" indent="3"/>
    </xf>
    <xf numFmtId="2" fontId="3" fillId="12" borderId="10" xfId="4" applyNumberFormat="1" applyFont="1" applyFill="1" applyBorder="1" applyAlignment="1">
      <alignment horizontal="left" indent="3"/>
    </xf>
    <xf numFmtId="0" fontId="3" fillId="13" borderId="0" xfId="0" applyFont="1" applyFill="1" applyAlignment="1">
      <alignment horizontal="center"/>
    </xf>
    <xf numFmtId="0" fontId="5" fillId="13" borderId="0" xfId="0" applyFont="1" applyFill="1"/>
    <xf numFmtId="0" fontId="3" fillId="13" borderId="0" xfId="0" applyFont="1" applyFill="1" applyBorder="1" applyAlignment="1">
      <alignment vertical="center" wrapText="1"/>
    </xf>
    <xf numFmtId="167" fontId="3" fillId="2" borderId="12" xfId="0" applyNumberFormat="1" applyFont="1" applyFill="1" applyBorder="1" applyProtection="1">
      <protection locked="0"/>
    </xf>
    <xf numFmtId="170" fontId="3" fillId="8" borderId="3" xfId="0" applyNumberFormat="1" applyFont="1" applyFill="1" applyBorder="1"/>
    <xf numFmtId="170" fontId="3" fillId="8" borderId="7" xfId="0" applyNumberFormat="1" applyFont="1" applyFill="1" applyBorder="1"/>
    <xf numFmtId="167" fontId="3" fillId="2" borderId="1" xfId="0" applyNumberFormat="1" applyFont="1" applyFill="1" applyBorder="1" applyProtection="1">
      <protection locked="0"/>
    </xf>
    <xf numFmtId="168" fontId="3" fillId="2" borderId="1" xfId="0" applyNumberFormat="1" applyFont="1" applyFill="1" applyBorder="1" applyProtection="1"/>
    <xf numFmtId="167" fontId="3" fillId="4" borderId="5" xfId="0" applyNumberFormat="1" applyFont="1" applyFill="1" applyBorder="1" applyProtection="1">
      <protection locked="0"/>
    </xf>
    <xf numFmtId="0" fontId="3" fillId="4" borderId="7" xfId="4" applyFont="1" applyFill="1" applyBorder="1"/>
    <xf numFmtId="0" fontId="3" fillId="4" borderId="7" xfId="4" applyFont="1" applyFill="1" applyBorder="1" applyAlignment="1">
      <alignment horizontal="center"/>
    </xf>
    <xf numFmtId="167" fontId="3" fillId="4" borderId="7" xfId="4" applyNumberFormat="1" applyFont="1" applyFill="1" applyBorder="1"/>
    <xf numFmtId="167" fontId="3" fillId="4" borderId="7" xfId="4" applyNumberFormat="1" applyFont="1" applyFill="1" applyBorder="1" applyAlignment="1">
      <alignment horizontal="center"/>
    </xf>
    <xf numFmtId="168" fontId="3" fillId="4" borderId="7" xfId="4" applyNumberFormat="1" applyFont="1" applyFill="1" applyBorder="1"/>
    <xf numFmtId="2" fontId="3" fillId="4" borderId="7" xfId="4" applyNumberFormat="1" applyFont="1" applyFill="1" applyBorder="1"/>
    <xf numFmtId="2" fontId="3" fillId="4" borderId="7" xfId="4" applyNumberFormat="1" applyFont="1" applyFill="1" applyBorder="1" applyAlignment="1">
      <alignment horizontal="center"/>
    </xf>
    <xf numFmtId="2" fontId="3" fillId="4" borderId="7" xfId="4" applyNumberFormat="1" applyFont="1" applyFill="1" applyBorder="1" applyAlignment="1">
      <alignment horizontal="left" indent="3"/>
    </xf>
    <xf numFmtId="2" fontId="3" fillId="4" borderId="10" xfId="4" applyNumberFormat="1" applyFont="1" applyFill="1" applyBorder="1" applyAlignment="1">
      <alignment horizontal="left" indent="3"/>
    </xf>
    <xf numFmtId="0" fontId="3" fillId="4" borderId="7" xfId="11" applyFont="1" applyFill="1" applyBorder="1"/>
    <xf numFmtId="0" fontId="3" fillId="4" borderId="7" xfId="11" applyFont="1" applyFill="1" applyBorder="1" applyAlignment="1">
      <alignment horizontal="center"/>
    </xf>
    <xf numFmtId="167" fontId="3" fillId="4" borderId="7" xfId="11" applyNumberFormat="1" applyFont="1" applyFill="1" applyBorder="1"/>
    <xf numFmtId="167" fontId="3" fillId="4" borderId="7" xfId="11" applyNumberFormat="1" applyFont="1" applyFill="1" applyBorder="1" applyAlignment="1">
      <alignment horizontal="center"/>
    </xf>
    <xf numFmtId="168" fontId="3" fillId="4" borderId="7" xfId="11" applyNumberFormat="1" applyFont="1" applyFill="1" applyBorder="1"/>
    <xf numFmtId="2" fontId="3" fillId="4" borderId="7" xfId="11" applyNumberFormat="1" applyFont="1" applyFill="1" applyBorder="1"/>
    <xf numFmtId="2" fontId="3" fillId="4" borderId="7" xfId="11" applyNumberFormat="1" applyFont="1" applyFill="1" applyBorder="1" applyAlignment="1">
      <alignment horizontal="center"/>
    </xf>
    <xf numFmtId="2" fontId="3" fillId="4" borderId="7" xfId="11" applyNumberFormat="1" applyFont="1" applyFill="1" applyBorder="1" applyAlignment="1">
      <alignment horizontal="left" indent="3"/>
    </xf>
    <xf numFmtId="2" fontId="3" fillId="4" borderId="10" xfId="11" applyNumberFormat="1" applyFont="1" applyFill="1" applyBorder="1" applyAlignment="1">
      <alignment horizontal="left" indent="3"/>
    </xf>
    <xf numFmtId="0" fontId="3" fillId="2" borderId="12" xfId="0" applyFont="1" applyFill="1" applyBorder="1" applyAlignment="1" applyProtection="1">
      <alignment horizontal="center"/>
      <protection locked="0"/>
    </xf>
    <xf numFmtId="167" fontId="3" fillId="2" borderId="12" xfId="0" applyNumberFormat="1" applyFont="1" applyFill="1" applyBorder="1" applyAlignment="1" applyProtection="1">
      <alignment horizontal="left" indent="4"/>
      <protection locked="0"/>
    </xf>
    <xf numFmtId="168" fontId="3" fillId="2" borderId="12" xfId="0" applyNumberFormat="1" applyFont="1" applyFill="1" applyBorder="1" applyProtection="1"/>
    <xf numFmtId="2" fontId="3" fillId="4" borderId="12" xfId="0" applyNumberFormat="1" applyFont="1" applyFill="1" applyBorder="1" applyProtection="1">
      <protection locked="0"/>
    </xf>
    <xf numFmtId="2" fontId="3" fillId="6" borderId="15" xfId="0" applyNumberFormat="1" applyFont="1" applyFill="1" applyBorder="1" applyAlignment="1" applyProtection="1">
      <alignment horizontal="left" indent="3"/>
    </xf>
    <xf numFmtId="2" fontId="3" fillId="6" borderId="21" xfId="0" applyNumberFormat="1" applyFont="1" applyFill="1" applyBorder="1" applyAlignment="1" applyProtection="1">
      <alignment horizontal="left" indent="3"/>
    </xf>
    <xf numFmtId="0" fontId="3" fillId="2" borderId="3" xfId="0" applyFont="1" applyFill="1" applyBorder="1" applyAlignment="1" applyProtection="1">
      <alignment horizontal="center"/>
      <protection locked="0"/>
    </xf>
    <xf numFmtId="167" fontId="3" fillId="2" borderId="3" xfId="0" applyNumberFormat="1" applyFont="1" applyFill="1" applyBorder="1" applyAlignment="1" applyProtection="1">
      <alignment horizontal="left" indent="4"/>
      <protection locked="0"/>
    </xf>
    <xf numFmtId="2" fontId="3" fillId="6" borderId="3" xfId="0" applyNumberFormat="1" applyFont="1" applyFill="1" applyBorder="1" applyAlignment="1" applyProtection="1">
      <alignment horizontal="left" indent="3"/>
    </xf>
    <xf numFmtId="2" fontId="3" fillId="6" borderId="9" xfId="0" applyNumberFormat="1" applyFont="1" applyFill="1" applyBorder="1" applyAlignment="1" applyProtection="1">
      <alignment horizontal="left" indent="3"/>
    </xf>
    <xf numFmtId="0" fontId="3" fillId="5" borderId="3" xfId="0" applyFont="1" applyFill="1" applyBorder="1" applyAlignment="1" applyProtection="1">
      <alignment horizontal="center"/>
      <protection locked="0"/>
    </xf>
    <xf numFmtId="167" fontId="3" fillId="5" borderId="3" xfId="0" applyNumberFormat="1" applyFont="1" applyFill="1" applyBorder="1" applyProtection="1">
      <protection locked="0"/>
    </xf>
    <xf numFmtId="167" fontId="3" fillId="5" borderId="5" xfId="0" applyNumberFormat="1" applyFont="1" applyFill="1" applyBorder="1" applyProtection="1">
      <protection locked="0"/>
    </xf>
    <xf numFmtId="167" fontId="3" fillId="5" borderId="5" xfId="0" applyNumberFormat="1" applyFont="1" applyFill="1" applyBorder="1" applyAlignment="1" applyProtection="1">
      <alignment horizontal="left" indent="4"/>
      <protection locked="0"/>
    </xf>
    <xf numFmtId="168" fontId="3" fillId="5" borderId="12" xfId="0" applyNumberFormat="1" applyFont="1" applyFill="1" applyBorder="1" applyProtection="1"/>
    <xf numFmtId="2" fontId="3" fillId="5" borderId="12" xfId="0" applyNumberFormat="1" applyFont="1" applyFill="1" applyBorder="1" applyAlignment="1" applyProtection="1">
      <alignment horizontal="left" indent="3"/>
    </xf>
    <xf numFmtId="2" fontId="3" fillId="5" borderId="22" xfId="0" applyNumberFormat="1" applyFont="1" applyFill="1" applyBorder="1" applyAlignment="1" applyProtection="1">
      <alignment horizontal="left" indent="3"/>
    </xf>
    <xf numFmtId="0" fontId="3" fillId="16" borderId="3" xfId="0" applyFont="1" applyFill="1" applyBorder="1" applyProtection="1">
      <protection locked="0"/>
    </xf>
    <xf numFmtId="167" fontId="3" fillId="5" borderId="3" xfId="0" applyNumberFormat="1" applyFont="1" applyFill="1" applyBorder="1" applyAlignment="1" applyProtection="1">
      <alignment horizontal="left" indent="4"/>
      <protection locked="0"/>
    </xf>
    <xf numFmtId="168" fontId="3" fillId="5" borderId="3" xfId="0" applyNumberFormat="1" applyFont="1" applyFill="1" applyBorder="1" applyProtection="1"/>
    <xf numFmtId="2" fontId="3" fillId="5" borderId="9" xfId="0" applyNumberFormat="1" applyFont="1" applyFill="1" applyBorder="1" applyAlignment="1" applyProtection="1">
      <alignment horizontal="left" indent="3"/>
    </xf>
    <xf numFmtId="167" fontId="3" fillId="3" borderId="5" xfId="0" applyNumberFormat="1" applyFont="1" applyFill="1" applyBorder="1" applyAlignment="1" applyProtection="1">
      <alignment horizontal="left" indent="4"/>
      <protection locked="0"/>
    </xf>
    <xf numFmtId="167" fontId="3" fillId="3" borderId="12" xfId="0" applyNumberFormat="1" applyFont="1" applyFill="1" applyBorder="1" applyProtection="1">
      <protection locked="0"/>
    </xf>
    <xf numFmtId="168" fontId="3" fillId="3" borderId="12" xfId="0" applyNumberFormat="1" applyFont="1" applyFill="1" applyBorder="1" applyProtection="1"/>
    <xf numFmtId="2" fontId="3" fillId="3" borderId="12" xfId="0" applyNumberFormat="1" applyFont="1" applyFill="1" applyBorder="1" applyAlignment="1" applyProtection="1">
      <alignment horizontal="left" indent="3"/>
    </xf>
    <xf numFmtId="2" fontId="3" fillId="3" borderId="22" xfId="0" applyNumberFormat="1" applyFont="1" applyFill="1" applyBorder="1" applyAlignment="1" applyProtection="1">
      <alignment horizontal="left" indent="3"/>
    </xf>
    <xf numFmtId="167" fontId="3" fillId="3" borderId="3" xfId="0" applyNumberFormat="1" applyFont="1" applyFill="1" applyBorder="1" applyAlignment="1" applyProtection="1">
      <alignment horizontal="left" indent="4"/>
      <protection locked="0"/>
    </xf>
    <xf numFmtId="0" fontId="3" fillId="4" borderId="5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167" fontId="3" fillId="4" borderId="5" xfId="0" applyNumberFormat="1" applyFont="1" applyFill="1" applyBorder="1" applyAlignment="1" applyProtection="1">
      <alignment horizontal="left" indent="4"/>
      <protection locked="0"/>
    </xf>
    <xf numFmtId="167" fontId="3" fillId="4" borderId="12" xfId="0" applyNumberFormat="1" applyFont="1" applyFill="1" applyBorder="1" applyProtection="1">
      <protection locked="0"/>
    </xf>
    <xf numFmtId="168" fontId="3" fillId="4" borderId="12" xfId="0" applyNumberFormat="1" applyFont="1" applyFill="1" applyBorder="1" applyProtection="1"/>
    <xf numFmtId="2" fontId="3" fillId="4" borderId="12" xfId="0" applyNumberFormat="1" applyFont="1" applyFill="1" applyBorder="1" applyAlignment="1" applyProtection="1">
      <alignment horizontal="left" indent="3"/>
    </xf>
    <xf numFmtId="2" fontId="3" fillId="4" borderId="22" xfId="0" applyNumberFormat="1" applyFont="1" applyFill="1" applyBorder="1" applyAlignment="1" applyProtection="1">
      <alignment horizontal="left" indent="3"/>
    </xf>
    <xf numFmtId="167" fontId="3" fillId="4" borderId="3" xfId="0" applyNumberFormat="1" applyFont="1" applyFill="1" applyBorder="1" applyAlignment="1" applyProtection="1">
      <alignment horizontal="left" indent="4"/>
      <protection locked="0"/>
    </xf>
    <xf numFmtId="2" fontId="3" fillId="14" borderId="3" xfId="0" applyNumberFormat="1" applyFont="1" applyFill="1" applyBorder="1" applyAlignment="1">
      <alignment horizontal="left" indent="3"/>
    </xf>
    <xf numFmtId="2" fontId="3" fillId="14" borderId="9" xfId="0" applyNumberFormat="1" applyFont="1" applyFill="1" applyBorder="1" applyAlignment="1">
      <alignment horizontal="left" indent="3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 applyProtection="1">
      <alignment horizontal="left" indent="3"/>
    </xf>
    <xf numFmtId="0" fontId="3" fillId="2" borderId="3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2" fontId="3" fillId="3" borderId="7" xfId="0" applyNumberFormat="1" applyFont="1" applyFill="1" applyBorder="1" applyAlignment="1" applyProtection="1">
      <alignment horizontal="left" indent="3"/>
    </xf>
    <xf numFmtId="2" fontId="3" fillId="3" borderId="10" xfId="0" applyNumberFormat="1" applyFont="1" applyFill="1" applyBorder="1" applyAlignment="1" applyProtection="1">
      <alignment horizontal="left" indent="3"/>
    </xf>
    <xf numFmtId="2" fontId="3" fillId="4" borderId="5" xfId="0" applyNumberFormat="1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2" fontId="3" fillId="4" borderId="7" xfId="0" applyNumberFormat="1" applyFont="1" applyFill="1" applyBorder="1" applyAlignment="1" applyProtection="1">
      <alignment horizontal="left" indent="3"/>
    </xf>
    <xf numFmtId="2" fontId="3" fillId="4" borderId="10" xfId="0" applyNumberFormat="1" applyFont="1" applyFill="1" applyBorder="1" applyAlignment="1" applyProtection="1">
      <alignment horizontal="left" indent="3"/>
    </xf>
    <xf numFmtId="2" fontId="3" fillId="3" borderId="3" xfId="0" applyNumberFormat="1" applyFont="1" applyFill="1" applyBorder="1" applyProtection="1">
      <protection locked="0"/>
    </xf>
    <xf numFmtId="2" fontId="3" fillId="4" borderId="3" xfId="0" applyNumberFormat="1" applyFont="1" applyFill="1" applyBorder="1" applyProtection="1">
      <protection locked="0"/>
    </xf>
    <xf numFmtId="168" fontId="3" fillId="4" borderId="7" xfId="0" applyNumberFormat="1" applyFont="1" applyFill="1" applyBorder="1" applyProtection="1"/>
    <xf numFmtId="2" fontId="3" fillId="4" borderId="7" xfId="0" applyNumberFormat="1" applyFont="1" applyFill="1" applyBorder="1" applyProtection="1">
      <protection locked="0"/>
    </xf>
    <xf numFmtId="168" fontId="3" fillId="2" borderId="7" xfId="0" applyNumberFormat="1" applyFont="1" applyFill="1" applyBorder="1" applyProtection="1"/>
    <xf numFmtId="2" fontId="3" fillId="2" borderId="7" xfId="0" applyNumberFormat="1" applyFont="1" applyFill="1" applyBorder="1" applyProtection="1">
      <protection locked="0"/>
    </xf>
    <xf numFmtId="168" fontId="3" fillId="3" borderId="7" xfId="0" applyNumberFormat="1" applyFont="1" applyFill="1" applyBorder="1" applyProtection="1"/>
    <xf numFmtId="2" fontId="3" fillId="3" borderId="7" xfId="0" applyNumberFormat="1" applyFont="1" applyFill="1" applyBorder="1" applyProtection="1">
      <protection locked="0"/>
    </xf>
    <xf numFmtId="166" fontId="3" fillId="2" borderId="12" xfId="0" applyNumberFormat="1" applyFont="1" applyFill="1" applyBorder="1" applyAlignment="1" applyProtection="1">
      <alignment horizontal="center"/>
      <protection locked="0"/>
    </xf>
    <xf numFmtId="166" fontId="3" fillId="2" borderId="3" xfId="0" applyNumberFormat="1" applyFont="1" applyFill="1" applyBorder="1" applyProtection="1">
      <protection locked="0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2" fontId="3" fillId="6" borderId="11" xfId="0" applyNumberFormat="1" applyFont="1" applyFill="1" applyBorder="1" applyAlignment="1" applyProtection="1">
      <alignment horizontal="left" indent="3"/>
    </xf>
    <xf numFmtId="2" fontId="3" fillId="6" borderId="7" xfId="0" applyNumberFormat="1" applyFont="1" applyFill="1" applyBorder="1" applyAlignment="1" applyProtection="1">
      <alignment horizontal="left" indent="3"/>
    </xf>
    <xf numFmtId="2" fontId="3" fillId="6" borderId="10" xfId="0" applyNumberFormat="1" applyFont="1" applyFill="1" applyBorder="1" applyAlignment="1" applyProtection="1">
      <alignment horizontal="left" indent="3"/>
    </xf>
    <xf numFmtId="166" fontId="3" fillId="5" borderId="5" xfId="0" applyNumberFormat="1" applyFont="1" applyFill="1" applyBorder="1" applyProtection="1">
      <protection locked="0"/>
    </xf>
    <xf numFmtId="166" fontId="3" fillId="5" borderId="3" xfId="0" applyNumberFormat="1" applyFont="1" applyFill="1" applyBorder="1" applyProtection="1">
      <protection locked="0"/>
    </xf>
    <xf numFmtId="2" fontId="3" fillId="5" borderId="5" xfId="0" applyNumberFormat="1" applyFont="1" applyFill="1" applyBorder="1" applyProtection="1">
      <protection locked="0"/>
    </xf>
    <xf numFmtId="2" fontId="3" fillId="5" borderId="12" xfId="0" applyNumberFormat="1" applyFont="1" applyFill="1" applyBorder="1" applyProtection="1">
      <protection locked="0"/>
    </xf>
    <xf numFmtId="2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2" fontId="3" fillId="5" borderId="3" xfId="0" applyNumberFormat="1" applyFont="1" applyFill="1" applyBorder="1" applyAlignment="1" applyProtection="1">
      <alignment horizontal="left" indent="3"/>
    </xf>
    <xf numFmtId="0" fontId="3" fillId="5" borderId="7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2" fontId="3" fillId="5" borderId="7" xfId="0" applyNumberFormat="1" applyFont="1" applyFill="1" applyBorder="1" applyProtection="1">
      <protection locked="0"/>
    </xf>
    <xf numFmtId="168" fontId="3" fillId="5" borderId="7" xfId="0" applyNumberFormat="1" applyFont="1" applyFill="1" applyBorder="1" applyProtection="1"/>
    <xf numFmtId="2" fontId="3" fillId="5" borderId="7" xfId="0" applyNumberFormat="1" applyFont="1" applyFill="1" applyBorder="1" applyAlignment="1" applyProtection="1">
      <alignment horizontal="left" indent="3"/>
    </xf>
    <xf numFmtId="2" fontId="3" fillId="5" borderId="10" xfId="0" applyNumberFormat="1" applyFont="1" applyFill="1" applyBorder="1" applyAlignment="1" applyProtection="1">
      <alignment horizontal="left" indent="3"/>
    </xf>
    <xf numFmtId="0" fontId="3" fillId="3" borderId="5" xfId="0" applyFont="1" applyFill="1" applyBorder="1" applyAlignment="1" applyProtection="1">
      <alignment horizontal="center"/>
      <protection locked="0"/>
    </xf>
    <xf numFmtId="166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166" fontId="3" fillId="3" borderId="3" xfId="0" applyNumberFormat="1" applyFont="1" applyFill="1" applyBorder="1" applyProtection="1">
      <protection locked="0"/>
    </xf>
    <xf numFmtId="166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66" fontId="3" fillId="3" borderId="7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Protection="1"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6" fontId="3" fillId="4" borderId="3" xfId="0" applyNumberFormat="1" applyFont="1" applyFill="1" applyBorder="1" applyProtection="1">
      <protection locked="0"/>
    </xf>
    <xf numFmtId="166" fontId="3" fillId="4" borderId="3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167" fontId="3" fillId="4" borderId="7" xfId="0" applyNumberFormat="1" applyFont="1" applyFill="1" applyBorder="1" applyProtection="1">
      <protection locked="0"/>
    </xf>
    <xf numFmtId="166" fontId="3" fillId="4" borderId="7" xfId="0" applyNumberFormat="1" applyFont="1" applyFill="1" applyBorder="1" applyProtection="1">
      <protection locked="0"/>
    </xf>
    <xf numFmtId="0" fontId="12" fillId="0" borderId="4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3" fillId="3" borderId="7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  <protection locked="0"/>
    </xf>
    <xf numFmtId="167" fontId="3" fillId="5" borderId="7" xfId="0" applyNumberFormat="1" applyFont="1" applyFill="1" applyBorder="1" applyProtection="1">
      <protection locked="0"/>
    </xf>
    <xf numFmtId="167" fontId="3" fillId="5" borderId="7" xfId="0" applyNumberFormat="1" applyFont="1" applyFill="1" applyBorder="1" applyAlignment="1" applyProtection="1">
      <alignment horizontal="left" indent="4"/>
      <protection locked="0"/>
    </xf>
    <xf numFmtId="167" fontId="3" fillId="3" borderId="7" xfId="0" applyNumberFormat="1" applyFont="1" applyFill="1" applyBorder="1" applyAlignment="1" applyProtection="1">
      <alignment horizontal="left" indent="4"/>
      <protection locked="0"/>
    </xf>
    <xf numFmtId="167" fontId="3" fillId="4" borderId="3" xfId="0" applyNumberFormat="1" applyFont="1" applyFill="1" applyBorder="1" applyAlignment="1" applyProtection="1">
      <alignment horizontal="center"/>
      <protection locked="0"/>
    </xf>
    <xf numFmtId="167" fontId="3" fillId="2" borderId="18" xfId="0" applyNumberFormat="1" applyFont="1" applyFill="1" applyBorder="1" applyProtection="1">
      <protection locked="0"/>
    </xf>
    <xf numFmtId="167" fontId="3" fillId="2" borderId="1" xfId="0" applyNumberFormat="1" applyFont="1" applyFill="1" applyBorder="1" applyAlignment="1" applyProtection="1">
      <alignment horizontal="left" indent="4"/>
      <protection locked="0"/>
    </xf>
    <xf numFmtId="2" fontId="3" fillId="6" borderId="6" xfId="0" applyNumberFormat="1" applyFont="1" applyFill="1" applyBorder="1" applyAlignment="1" applyProtection="1">
      <alignment horizontal="left" indent="3"/>
    </xf>
    <xf numFmtId="2" fontId="3" fillId="6" borderId="1" xfId="0" applyNumberFormat="1" applyFont="1" applyFill="1" applyBorder="1" applyAlignment="1" applyProtection="1">
      <alignment horizontal="left" indent="3"/>
    </xf>
    <xf numFmtId="2" fontId="3" fillId="6" borderId="2" xfId="0" applyNumberFormat="1" applyFont="1" applyFill="1" applyBorder="1" applyAlignment="1" applyProtection="1">
      <alignment horizontal="left" indent="3"/>
    </xf>
    <xf numFmtId="0" fontId="3" fillId="5" borderId="5" xfId="0" applyFont="1" applyFill="1" applyBorder="1" applyAlignment="1" applyProtection="1">
      <alignment horizontal="center"/>
      <protection locked="0"/>
    </xf>
    <xf numFmtId="168" fontId="3" fillId="5" borderId="5" xfId="0" applyNumberFormat="1" applyFont="1" applyFill="1" applyBorder="1" applyProtection="1"/>
    <xf numFmtId="2" fontId="3" fillId="5" borderId="5" xfId="0" applyNumberFormat="1" applyFont="1" applyFill="1" applyBorder="1" applyAlignment="1" applyProtection="1">
      <alignment horizontal="left" indent="3"/>
    </xf>
    <xf numFmtId="2" fontId="3" fillId="5" borderId="21" xfId="0" applyNumberFormat="1" applyFont="1" applyFill="1" applyBorder="1" applyAlignment="1" applyProtection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19" fillId="0" borderId="19" xfId="0" applyFont="1" applyBorder="1" applyAlignment="1"/>
    <xf numFmtId="0" fontId="19" fillId="0" borderId="19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67" fontId="3" fillId="2" borderId="7" xfId="0" applyNumberFormat="1" applyFont="1" applyFill="1" applyBorder="1" applyProtection="1">
      <protection locked="0"/>
    </xf>
    <xf numFmtId="167" fontId="3" fillId="2" borderId="7" xfId="0" applyNumberFormat="1" applyFont="1" applyFill="1" applyBorder="1" applyAlignment="1" applyProtection="1">
      <alignment horizontal="left" indent="4"/>
      <protection locked="0"/>
    </xf>
    <xf numFmtId="167" fontId="3" fillId="12" borderId="3" xfId="8" applyNumberFormat="1" applyFont="1" applyFill="1" applyBorder="1" applyAlignment="1">
      <alignment horizontal="center" vertical="center"/>
    </xf>
    <xf numFmtId="168" fontId="3" fillId="12" borderId="3" xfId="8" applyNumberFormat="1" applyFont="1" applyFill="1" applyBorder="1" applyAlignment="1">
      <alignment horizontal="center" vertical="center"/>
    </xf>
    <xf numFmtId="2" fontId="3" fillId="12" borderId="3" xfId="8" applyNumberFormat="1" applyFont="1" applyFill="1" applyBorder="1" applyAlignment="1">
      <alignment horizontal="center" vertical="center"/>
    </xf>
    <xf numFmtId="2" fontId="3" fillId="12" borderId="9" xfId="8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167" fontId="3" fillId="4" borderId="7" xfId="0" applyNumberFormat="1" applyFont="1" applyFill="1" applyBorder="1" applyAlignment="1" applyProtection="1">
      <alignment horizontal="left" indent="4"/>
      <protection locked="0"/>
    </xf>
    <xf numFmtId="2" fontId="3" fillId="8" borderId="3" xfId="0" applyNumberFormat="1" applyFont="1" applyFill="1" applyBorder="1" applyAlignment="1">
      <alignment horizontal="center"/>
    </xf>
    <xf numFmtId="167" fontId="3" fillId="8" borderId="3" xfId="0" applyNumberFormat="1" applyFont="1" applyFill="1" applyBorder="1" applyAlignment="1">
      <alignment horizontal="center"/>
    </xf>
    <xf numFmtId="167" fontId="3" fillId="8" borderId="7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0" fontId="3" fillId="17" borderId="48" xfId="12" applyFont="1" applyFill="1" applyBorder="1" applyProtection="1">
      <protection locked="0"/>
    </xf>
    <xf numFmtId="167" fontId="3" fillId="17" borderId="49" xfId="12" applyNumberFormat="1" applyFont="1" applyFill="1" applyBorder="1" applyProtection="1">
      <protection locked="0"/>
    </xf>
    <xf numFmtId="167" fontId="3" fillId="17" borderId="49" xfId="12" applyNumberFormat="1" applyFont="1" applyFill="1" applyBorder="1" applyAlignment="1" applyProtection="1">
      <alignment horizontal="left" indent="3"/>
      <protection locked="0"/>
    </xf>
    <xf numFmtId="2" fontId="3" fillId="17" borderId="49" xfId="12" applyNumberFormat="1" applyFont="1" applyFill="1" applyBorder="1" applyProtection="1">
      <protection locked="0"/>
    </xf>
    <xf numFmtId="2" fontId="3" fillId="17" borderId="50" xfId="12" applyNumberFormat="1" applyFont="1" applyFill="1" applyBorder="1" applyAlignment="1" applyProtection="1">
      <alignment horizontal="left" indent="3"/>
    </xf>
    <xf numFmtId="0" fontId="3" fillId="17" borderId="48" xfId="12" applyFont="1" applyFill="1" applyBorder="1" applyAlignment="1" applyProtection="1">
      <alignment horizontal="center"/>
      <protection locked="0"/>
    </xf>
    <xf numFmtId="167" fontId="3" fillId="17" borderId="48" xfId="12" applyNumberFormat="1" applyFont="1" applyFill="1" applyBorder="1" applyProtection="1">
      <protection locked="0"/>
    </xf>
    <xf numFmtId="168" fontId="3" fillId="17" borderId="48" xfId="12" applyNumberFormat="1" applyFont="1" applyFill="1" applyBorder="1" applyProtection="1"/>
    <xf numFmtId="2" fontId="3" fillId="17" borderId="48" xfId="12" applyNumberFormat="1" applyFont="1" applyFill="1" applyBorder="1" applyAlignment="1" applyProtection="1">
      <alignment horizontal="left" indent="3"/>
    </xf>
    <xf numFmtId="167" fontId="3" fillId="17" borderId="53" xfId="12" applyNumberFormat="1" applyFont="1" applyFill="1" applyBorder="1" applyProtection="1">
      <protection locked="0"/>
    </xf>
    <xf numFmtId="167" fontId="3" fillId="17" borderId="53" xfId="12" applyNumberFormat="1" applyFont="1" applyFill="1" applyBorder="1" applyAlignment="1" applyProtection="1">
      <alignment horizontal="left" indent="3"/>
      <protection locked="0"/>
    </xf>
    <xf numFmtId="0" fontId="3" fillId="18" borderId="59" xfId="12" applyFont="1" applyFill="1" applyBorder="1" applyProtection="1">
      <protection locked="0"/>
    </xf>
    <xf numFmtId="0" fontId="3" fillId="18" borderId="59" xfId="12" applyFont="1" applyFill="1" applyBorder="1" applyAlignment="1" applyProtection="1">
      <alignment horizontal="center"/>
      <protection locked="0"/>
    </xf>
    <xf numFmtId="0" fontId="3" fillId="18" borderId="60" xfId="12" applyFont="1" applyFill="1" applyBorder="1" applyAlignment="1" applyProtection="1">
      <alignment horizontal="center"/>
      <protection locked="0"/>
    </xf>
    <xf numFmtId="167" fontId="3" fillId="18" borderId="12" xfId="12" applyNumberFormat="1" applyFont="1" applyFill="1" applyBorder="1" applyProtection="1">
      <protection locked="0"/>
    </xf>
    <xf numFmtId="167" fontId="3" fillId="18" borderId="58" xfId="12" applyNumberFormat="1" applyFont="1" applyFill="1" applyBorder="1" applyProtection="1">
      <protection locked="0"/>
    </xf>
    <xf numFmtId="167" fontId="3" fillId="18" borderId="59" xfId="12" applyNumberFormat="1" applyFont="1" applyFill="1" applyBorder="1" applyProtection="1">
      <protection locked="0"/>
    </xf>
    <xf numFmtId="167" fontId="3" fillId="18" borderId="49" xfId="12" applyNumberFormat="1" applyFont="1" applyFill="1" applyBorder="1" applyAlignment="1" applyProtection="1">
      <alignment horizontal="left" indent="3"/>
      <protection locked="0"/>
    </xf>
    <xf numFmtId="167" fontId="3" fillId="18" borderId="49" xfId="12" applyNumberFormat="1" applyFont="1" applyFill="1" applyBorder="1" applyProtection="1">
      <protection locked="0"/>
    </xf>
    <xf numFmtId="168" fontId="3" fillId="18" borderId="49" xfId="12" applyNumberFormat="1" applyFont="1" applyFill="1" applyBorder="1" applyProtection="1"/>
    <xf numFmtId="2" fontId="3" fillId="18" borderId="49" xfId="12" applyNumberFormat="1" applyFont="1" applyFill="1" applyBorder="1" applyProtection="1">
      <protection locked="0"/>
    </xf>
    <xf numFmtId="2" fontId="3" fillId="18" borderId="49" xfId="12" applyNumberFormat="1" applyFont="1" applyFill="1" applyBorder="1" applyAlignment="1" applyProtection="1">
      <alignment horizontal="left" indent="3"/>
    </xf>
    <xf numFmtId="2" fontId="3" fillId="18" borderId="62" xfId="12" applyNumberFormat="1" applyFont="1" applyFill="1" applyBorder="1" applyAlignment="1" applyProtection="1">
      <alignment horizontal="left" indent="3"/>
    </xf>
    <xf numFmtId="0" fontId="3" fillId="18" borderId="48" xfId="12" applyFont="1" applyFill="1" applyBorder="1" applyProtection="1">
      <protection locked="0"/>
    </xf>
    <xf numFmtId="0" fontId="3" fillId="18" borderId="48" xfId="12" applyFont="1" applyFill="1" applyBorder="1" applyAlignment="1" applyProtection="1">
      <alignment horizontal="center"/>
      <protection locked="0"/>
    </xf>
    <xf numFmtId="0" fontId="3" fillId="18" borderId="57" xfId="12" applyFont="1" applyFill="1" applyBorder="1" applyAlignment="1" applyProtection="1">
      <alignment horizontal="center"/>
      <protection locked="0"/>
    </xf>
    <xf numFmtId="167" fontId="3" fillId="18" borderId="3" xfId="12" applyNumberFormat="1" applyFont="1" applyFill="1" applyBorder="1" applyProtection="1">
      <protection locked="0"/>
    </xf>
    <xf numFmtId="167" fontId="3" fillId="18" borderId="63" xfId="12" applyNumberFormat="1" applyFont="1" applyFill="1" applyBorder="1" applyProtection="1">
      <protection locked="0"/>
    </xf>
    <xf numFmtId="167" fontId="3" fillId="18" borderId="48" xfId="12" applyNumberFormat="1" applyFont="1" applyFill="1" applyBorder="1" applyProtection="1">
      <protection locked="0"/>
    </xf>
    <xf numFmtId="168" fontId="3" fillId="18" borderId="48" xfId="12" applyNumberFormat="1" applyFont="1" applyFill="1" applyBorder="1" applyProtection="1"/>
    <xf numFmtId="2" fontId="3" fillId="18" borderId="48" xfId="12" applyNumberFormat="1" applyFont="1" applyFill="1" applyBorder="1" applyAlignment="1" applyProtection="1">
      <alignment horizontal="left" indent="3"/>
    </xf>
    <xf numFmtId="2" fontId="3" fillId="18" borderId="51" xfId="12" applyNumberFormat="1" applyFont="1" applyFill="1" applyBorder="1" applyAlignment="1" applyProtection="1">
      <alignment horizontal="left" indent="3"/>
    </xf>
    <xf numFmtId="0" fontId="3" fillId="18" borderId="52" xfId="12" applyFont="1" applyFill="1" applyBorder="1" applyAlignment="1" applyProtection="1">
      <alignment horizontal="center"/>
      <protection locked="0"/>
    </xf>
    <xf numFmtId="167" fontId="3" fillId="18" borderId="54" xfId="12" applyNumberFormat="1" applyFont="1" applyFill="1" applyBorder="1" applyProtection="1">
      <protection locked="0"/>
    </xf>
    <xf numFmtId="167" fontId="3" fillId="18" borderId="52" xfId="12" applyNumberFormat="1" applyFont="1" applyFill="1" applyBorder="1" applyProtection="1">
      <protection locked="0"/>
    </xf>
    <xf numFmtId="167" fontId="3" fillId="18" borderId="53" xfId="12" applyNumberFormat="1" applyFont="1" applyFill="1" applyBorder="1" applyAlignment="1" applyProtection="1">
      <alignment horizontal="left" indent="3"/>
      <protection locked="0"/>
    </xf>
    <xf numFmtId="167" fontId="3" fillId="18" borderId="53" xfId="12" applyNumberFormat="1" applyFont="1" applyFill="1" applyBorder="1" applyProtection="1">
      <protection locked="0"/>
    </xf>
    <xf numFmtId="168" fontId="3" fillId="18" borderId="52" xfId="12" applyNumberFormat="1" applyFont="1" applyFill="1" applyBorder="1" applyProtection="1"/>
    <xf numFmtId="2" fontId="3" fillId="18" borderId="52" xfId="12" applyNumberFormat="1" applyFont="1" applyFill="1" applyBorder="1" applyAlignment="1" applyProtection="1">
      <alignment horizontal="left" indent="3"/>
    </xf>
    <xf numFmtId="2" fontId="3" fillId="18" borderId="56" xfId="12" applyNumberFormat="1" applyFont="1" applyFill="1" applyBorder="1" applyAlignment="1" applyProtection="1">
      <alignment horizontal="left" indent="3"/>
    </xf>
    <xf numFmtId="0" fontId="3" fillId="19" borderId="59" xfId="12" applyFont="1" applyFill="1" applyBorder="1" applyAlignment="1" applyProtection="1">
      <alignment horizontal="center"/>
      <protection locked="0"/>
    </xf>
    <xf numFmtId="0" fontId="3" fillId="19" borderId="60" xfId="12" applyFont="1" applyFill="1" applyBorder="1" applyAlignment="1" applyProtection="1">
      <alignment horizontal="center"/>
      <protection locked="0"/>
    </xf>
    <xf numFmtId="167" fontId="3" fillId="19" borderId="12" xfId="12" applyNumberFormat="1" applyFont="1" applyFill="1" applyBorder="1" applyProtection="1">
      <protection locked="0"/>
    </xf>
    <xf numFmtId="167" fontId="3" fillId="19" borderId="58" xfId="12" applyNumberFormat="1" applyFont="1" applyFill="1" applyBorder="1" applyProtection="1">
      <protection locked="0"/>
    </xf>
    <xf numFmtId="167" fontId="3" fillId="19" borderId="59" xfId="12" applyNumberFormat="1" applyFont="1" applyFill="1" applyBorder="1" applyProtection="1">
      <protection locked="0"/>
    </xf>
    <xf numFmtId="167" fontId="3" fillId="19" borderId="60" xfId="12" applyNumberFormat="1" applyFont="1" applyFill="1" applyBorder="1" applyProtection="1">
      <protection locked="0"/>
    </xf>
    <xf numFmtId="167" fontId="3" fillId="19" borderId="12" xfId="12" applyNumberFormat="1" applyFont="1" applyFill="1" applyBorder="1" applyAlignment="1" applyProtection="1">
      <alignment horizontal="left" indent="3"/>
      <protection locked="0"/>
    </xf>
    <xf numFmtId="167" fontId="3" fillId="19" borderId="61" xfId="12" applyNumberFormat="1" applyFont="1" applyFill="1" applyBorder="1" applyProtection="1">
      <protection locked="0"/>
    </xf>
    <xf numFmtId="168" fontId="3" fillId="19" borderId="49" xfId="12" applyNumberFormat="1" applyFont="1" applyFill="1" applyBorder="1" applyProtection="1"/>
    <xf numFmtId="2" fontId="3" fillId="19" borderId="49" xfId="12" applyNumberFormat="1" applyFont="1" applyFill="1" applyBorder="1" applyProtection="1">
      <protection locked="0"/>
    </xf>
    <xf numFmtId="2" fontId="3" fillId="19" borderId="49" xfId="12" applyNumberFormat="1" applyFont="1" applyFill="1" applyBorder="1" applyAlignment="1" applyProtection="1">
      <alignment horizontal="left" indent="3"/>
    </xf>
    <xf numFmtId="2" fontId="3" fillId="19" borderId="62" xfId="12" applyNumberFormat="1" applyFont="1" applyFill="1" applyBorder="1" applyAlignment="1" applyProtection="1">
      <alignment horizontal="left" indent="3"/>
    </xf>
    <xf numFmtId="0" fontId="3" fillId="19" borderId="48" xfId="12" applyFont="1" applyFill="1" applyBorder="1" applyProtection="1">
      <protection locked="0"/>
    </xf>
    <xf numFmtId="0" fontId="3" fillId="19" borderId="48" xfId="12" applyFont="1" applyFill="1" applyBorder="1" applyAlignment="1" applyProtection="1">
      <alignment horizontal="center"/>
      <protection locked="0"/>
    </xf>
    <xf numFmtId="0" fontId="3" fillId="19" borderId="57" xfId="12" applyFont="1" applyFill="1" applyBorder="1" applyAlignment="1" applyProtection="1">
      <alignment horizontal="center"/>
      <protection locked="0"/>
    </xf>
    <xf numFmtId="167" fontId="3" fillId="19" borderId="3" xfId="12" applyNumberFormat="1" applyFont="1" applyFill="1" applyBorder="1" applyProtection="1">
      <protection locked="0"/>
    </xf>
    <xf numFmtId="167" fontId="3" fillId="19" borderId="63" xfId="12" applyNumberFormat="1" applyFont="1" applyFill="1" applyBorder="1" applyProtection="1">
      <protection locked="0"/>
    </xf>
    <xf numFmtId="167" fontId="3" fillId="19" borderId="48" xfId="12" applyNumberFormat="1" applyFont="1" applyFill="1" applyBorder="1" applyProtection="1">
      <protection locked="0"/>
    </xf>
    <xf numFmtId="167" fontId="3" fillId="19" borderId="57" xfId="12" applyNumberFormat="1" applyFont="1" applyFill="1" applyBorder="1" applyProtection="1">
      <protection locked="0"/>
    </xf>
    <xf numFmtId="167" fontId="3" fillId="19" borderId="3" xfId="12" applyNumberFormat="1" applyFont="1" applyFill="1" applyBorder="1" applyAlignment="1" applyProtection="1">
      <alignment horizontal="left" indent="3"/>
      <protection locked="0"/>
    </xf>
    <xf numFmtId="168" fontId="3" fillId="19" borderId="48" xfId="12" applyNumberFormat="1" applyFont="1" applyFill="1" applyBorder="1" applyProtection="1"/>
    <xf numFmtId="2" fontId="3" fillId="19" borderId="48" xfId="12" applyNumberFormat="1" applyFont="1" applyFill="1" applyBorder="1" applyAlignment="1" applyProtection="1">
      <alignment horizontal="left" indent="3"/>
    </xf>
    <xf numFmtId="2" fontId="3" fillId="19" borderId="51" xfId="12" applyNumberFormat="1" applyFont="1" applyFill="1" applyBorder="1" applyAlignment="1" applyProtection="1">
      <alignment horizontal="left" indent="3"/>
    </xf>
    <xf numFmtId="2" fontId="3" fillId="19" borderId="63" xfId="12" applyNumberFormat="1" applyFont="1" applyFill="1" applyBorder="1" applyProtection="1">
      <protection locked="0"/>
    </xf>
    <xf numFmtId="0" fontId="3" fillId="19" borderId="57" xfId="12" applyFont="1" applyFill="1" applyBorder="1" applyProtection="1">
      <protection locked="0"/>
    </xf>
    <xf numFmtId="0" fontId="3" fillId="19" borderId="52" xfId="12" applyFont="1" applyFill="1" applyBorder="1" applyAlignment="1" applyProtection="1">
      <alignment horizontal="center"/>
      <protection locked="0"/>
    </xf>
    <xf numFmtId="167" fontId="3" fillId="19" borderId="54" xfId="12" applyNumberFormat="1" applyFont="1" applyFill="1" applyBorder="1" applyProtection="1">
      <protection locked="0"/>
    </xf>
    <xf numFmtId="2" fontId="3" fillId="19" borderId="52" xfId="12" applyNumberFormat="1" applyFont="1" applyFill="1" applyBorder="1" applyProtection="1">
      <protection locked="0"/>
    </xf>
    <xf numFmtId="0" fontId="3" fillId="19" borderId="52" xfId="12" applyFont="1" applyFill="1" applyBorder="1" applyProtection="1">
      <protection locked="0"/>
    </xf>
    <xf numFmtId="167" fontId="3" fillId="19" borderId="52" xfId="12" applyNumberFormat="1" applyFont="1" applyFill="1" applyBorder="1" applyProtection="1">
      <protection locked="0"/>
    </xf>
    <xf numFmtId="167" fontId="3" fillId="19" borderId="65" xfId="12" applyNumberFormat="1" applyFont="1" applyFill="1" applyBorder="1" applyAlignment="1" applyProtection="1">
      <alignment horizontal="left" indent="3"/>
      <protection locked="0"/>
    </xf>
    <xf numFmtId="167" fontId="3" fillId="19" borderId="66" xfId="12" applyNumberFormat="1" applyFont="1" applyFill="1" applyBorder="1" applyProtection="1">
      <protection locked="0"/>
    </xf>
    <xf numFmtId="168" fontId="3" fillId="19" borderId="52" xfId="12" applyNumberFormat="1" applyFont="1" applyFill="1" applyBorder="1" applyProtection="1"/>
    <xf numFmtId="2" fontId="3" fillId="19" borderId="52" xfId="12" applyNumberFormat="1" applyFont="1" applyFill="1" applyBorder="1" applyAlignment="1" applyProtection="1">
      <alignment horizontal="left" indent="3"/>
    </xf>
    <xf numFmtId="2" fontId="3" fillId="19" borderId="56" xfId="12" applyNumberFormat="1" applyFont="1" applyFill="1" applyBorder="1" applyAlignment="1" applyProtection="1">
      <alignment horizontal="left" indent="3"/>
    </xf>
    <xf numFmtId="0" fontId="3" fillId="10" borderId="3" xfId="4" applyFont="1" applyFill="1" applyBorder="1" applyAlignment="1">
      <alignment horizontal="left"/>
    </xf>
    <xf numFmtId="0" fontId="3" fillId="10" borderId="3" xfId="4" applyFont="1" applyFill="1" applyBorder="1" applyAlignment="1">
      <alignment horizontal="center"/>
    </xf>
    <xf numFmtId="167" fontId="3" fillId="10" borderId="3" xfId="4" applyNumberFormat="1" applyFont="1" applyFill="1" applyBorder="1" applyAlignment="1">
      <alignment horizontal="right"/>
    </xf>
    <xf numFmtId="167" fontId="3" fillId="10" borderId="3" xfId="4" applyNumberFormat="1" applyFont="1" applyFill="1" applyBorder="1"/>
    <xf numFmtId="167" fontId="3" fillId="10" borderId="3" xfId="4" applyNumberFormat="1" applyFont="1" applyFill="1" applyBorder="1" applyAlignment="1">
      <alignment horizontal="center"/>
    </xf>
    <xf numFmtId="168" fontId="3" fillId="10" borderId="3" xfId="4" applyNumberFormat="1" applyFont="1" applyFill="1" applyBorder="1"/>
    <xf numFmtId="2" fontId="3" fillId="10" borderId="3" xfId="4" applyNumberFormat="1" applyFont="1" applyFill="1" applyBorder="1"/>
    <xf numFmtId="2" fontId="3" fillId="10" borderId="3" xfId="4" applyNumberFormat="1" applyFont="1" applyFill="1" applyBorder="1" applyAlignment="1">
      <alignment horizontal="center"/>
    </xf>
    <xf numFmtId="2" fontId="3" fillId="10" borderId="3" xfId="4" applyNumberFormat="1" applyFont="1" applyFill="1" applyBorder="1" applyAlignment="1">
      <alignment horizontal="left" indent="3"/>
    </xf>
    <xf numFmtId="0" fontId="3" fillId="9" borderId="12" xfId="6" applyFont="1" applyFill="1" applyBorder="1"/>
    <xf numFmtId="0" fontId="3" fillId="9" borderId="12" xfId="6" applyFont="1" applyFill="1" applyBorder="1" applyAlignment="1">
      <alignment horizontal="center"/>
    </xf>
    <xf numFmtId="167" fontId="3" fillId="9" borderId="12" xfId="6" applyNumberFormat="1" applyFont="1" applyFill="1" applyBorder="1"/>
    <xf numFmtId="167" fontId="3" fillId="9" borderId="12" xfId="6" applyNumberFormat="1" applyFont="1" applyFill="1" applyBorder="1" applyAlignment="1">
      <alignment horizontal="center"/>
    </xf>
    <xf numFmtId="168" fontId="3" fillId="9" borderId="12" xfId="6" applyNumberFormat="1" applyFont="1" applyFill="1" applyBorder="1"/>
    <xf numFmtId="2" fontId="3" fillId="9" borderId="12" xfId="6" applyNumberFormat="1" applyFont="1" applyFill="1" applyBorder="1"/>
    <xf numFmtId="2" fontId="3" fillId="9" borderId="12" xfId="6" applyNumberFormat="1" applyFont="1" applyFill="1" applyBorder="1" applyAlignment="1">
      <alignment horizontal="center"/>
    </xf>
    <xf numFmtId="2" fontId="3" fillId="9" borderId="12" xfId="6" applyNumberFormat="1" applyFont="1" applyFill="1" applyBorder="1" applyAlignment="1">
      <alignment horizontal="left" indent="3"/>
    </xf>
    <xf numFmtId="2" fontId="3" fillId="9" borderId="22" xfId="6" applyNumberFormat="1" applyFont="1" applyFill="1" applyBorder="1" applyAlignment="1">
      <alignment horizontal="left" indent="3"/>
    </xf>
    <xf numFmtId="0" fontId="3" fillId="9" borderId="18" xfId="6" applyFont="1" applyFill="1" applyBorder="1"/>
    <xf numFmtId="0" fontId="3" fillId="9" borderId="18" xfId="6" applyFont="1" applyFill="1" applyBorder="1" applyAlignment="1">
      <alignment horizontal="center"/>
    </xf>
    <xf numFmtId="167" fontId="3" fillId="9" borderId="18" xfId="6" applyNumberFormat="1" applyFont="1" applyFill="1" applyBorder="1"/>
    <xf numFmtId="167" fontId="3" fillId="9" borderId="18" xfId="6" applyNumberFormat="1" applyFont="1" applyFill="1" applyBorder="1" applyAlignment="1">
      <alignment horizontal="center"/>
    </xf>
    <xf numFmtId="168" fontId="3" fillId="9" borderId="18" xfId="6" applyNumberFormat="1" applyFont="1" applyFill="1" applyBorder="1"/>
    <xf numFmtId="2" fontId="3" fillId="9" borderId="18" xfId="6" applyNumberFormat="1" applyFont="1" applyFill="1" applyBorder="1"/>
    <xf numFmtId="2" fontId="3" fillId="9" borderId="18" xfId="6" applyNumberFormat="1" applyFont="1" applyFill="1" applyBorder="1" applyAlignment="1">
      <alignment horizontal="center"/>
    </xf>
    <xf numFmtId="2" fontId="3" fillId="9" borderId="18" xfId="6" applyNumberFormat="1" applyFont="1" applyFill="1" applyBorder="1" applyAlignment="1">
      <alignment horizontal="left" indent="3"/>
    </xf>
    <xf numFmtId="2" fontId="3" fillId="9" borderId="23" xfId="6" applyNumberFormat="1" applyFont="1" applyFill="1" applyBorder="1" applyAlignment="1">
      <alignment horizontal="left" indent="3"/>
    </xf>
    <xf numFmtId="0" fontId="3" fillId="9" borderId="3" xfId="6" applyFont="1" applyFill="1" applyBorder="1" applyAlignment="1">
      <alignment horizontal="center"/>
    </xf>
    <xf numFmtId="167" fontId="3" fillId="9" borderId="3" xfId="6" applyNumberFormat="1" applyFont="1" applyFill="1" applyBorder="1"/>
    <xf numFmtId="167" fontId="3" fillId="9" borderId="3" xfId="6" applyNumberFormat="1" applyFont="1" applyFill="1" applyBorder="1" applyAlignment="1">
      <alignment horizontal="center"/>
    </xf>
    <xf numFmtId="168" fontId="3" fillId="9" borderId="3" xfId="6" applyNumberFormat="1" applyFont="1" applyFill="1" applyBorder="1"/>
    <xf numFmtId="2" fontId="3" fillId="9" borderId="3" xfId="6" applyNumberFormat="1" applyFont="1" applyFill="1" applyBorder="1"/>
    <xf numFmtId="2" fontId="3" fillId="9" borderId="3" xfId="6" applyNumberFormat="1" applyFont="1" applyFill="1" applyBorder="1" applyAlignment="1">
      <alignment horizontal="center"/>
    </xf>
    <xf numFmtId="2" fontId="3" fillId="9" borderId="3" xfId="6" applyNumberFormat="1" applyFont="1" applyFill="1" applyBorder="1" applyAlignment="1">
      <alignment horizontal="left" indent="3"/>
    </xf>
    <xf numFmtId="0" fontId="3" fillId="8" borderId="3" xfId="6" applyFont="1" applyFill="1" applyBorder="1" applyAlignment="1">
      <alignment horizontal="center"/>
    </xf>
    <xf numFmtId="167" fontId="3" fillId="8" borderId="3" xfId="6" applyNumberFormat="1" applyFont="1" applyFill="1" applyBorder="1"/>
    <xf numFmtId="167" fontId="3" fillId="8" borderId="3" xfId="6" applyNumberFormat="1" applyFont="1" applyFill="1" applyBorder="1" applyAlignment="1">
      <alignment horizontal="center"/>
    </xf>
    <xf numFmtId="168" fontId="3" fillId="8" borderId="3" xfId="6" applyNumberFormat="1" applyFont="1" applyFill="1" applyBorder="1"/>
    <xf numFmtId="2" fontId="3" fillId="8" borderId="3" xfId="6" applyNumberFormat="1" applyFont="1" applyFill="1" applyBorder="1"/>
    <xf numFmtId="2" fontId="3" fillId="8" borderId="3" xfId="6" applyNumberFormat="1" applyFont="1" applyFill="1" applyBorder="1" applyAlignment="1">
      <alignment horizontal="center"/>
    </xf>
    <xf numFmtId="2" fontId="3" fillId="8" borderId="3" xfId="6" applyNumberFormat="1" applyFont="1" applyFill="1" applyBorder="1" applyAlignment="1">
      <alignment horizontal="left" indent="3"/>
    </xf>
    <xf numFmtId="0" fontId="3" fillId="9" borderId="3" xfId="6" applyFont="1" applyFill="1" applyBorder="1"/>
    <xf numFmtId="2" fontId="3" fillId="9" borderId="9" xfId="6" applyNumberFormat="1" applyFont="1" applyFill="1" applyBorder="1" applyAlignment="1">
      <alignment horizontal="left" indent="3"/>
    </xf>
    <xf numFmtId="0" fontId="3" fillId="9" borderId="7" xfId="6" applyFont="1" applyFill="1" applyBorder="1"/>
    <xf numFmtId="0" fontId="3" fillId="9" borderId="7" xfId="6" applyFont="1" applyFill="1" applyBorder="1" applyAlignment="1">
      <alignment horizontal="center"/>
    </xf>
    <xf numFmtId="167" fontId="3" fillId="9" borderId="7" xfId="6" applyNumberFormat="1" applyFont="1" applyFill="1" applyBorder="1"/>
    <xf numFmtId="167" fontId="3" fillId="9" borderId="7" xfId="6" applyNumberFormat="1" applyFont="1" applyFill="1" applyBorder="1" applyAlignment="1">
      <alignment horizontal="center"/>
    </xf>
    <xf numFmtId="168" fontId="3" fillId="9" borderId="7" xfId="6" applyNumberFormat="1" applyFont="1" applyFill="1" applyBorder="1"/>
    <xf numFmtId="2" fontId="3" fillId="9" borderId="7" xfId="6" applyNumberFormat="1" applyFont="1" applyFill="1" applyBorder="1"/>
    <xf numFmtId="2" fontId="3" fillId="9" borderId="7" xfId="6" applyNumberFormat="1" applyFont="1" applyFill="1" applyBorder="1" applyAlignment="1">
      <alignment horizontal="center"/>
    </xf>
    <xf numFmtId="2" fontId="3" fillId="9" borderId="7" xfId="6" applyNumberFormat="1" applyFont="1" applyFill="1" applyBorder="1" applyAlignment="1">
      <alignment horizontal="left" indent="3"/>
    </xf>
    <xf numFmtId="2" fontId="3" fillId="9" borderId="10" xfId="6" applyNumberFormat="1" applyFont="1" applyFill="1" applyBorder="1" applyAlignment="1">
      <alignment horizontal="left" indent="3"/>
    </xf>
    <xf numFmtId="0" fontId="3" fillId="8" borderId="12" xfId="6" applyFont="1" applyFill="1" applyBorder="1"/>
    <xf numFmtId="0" fontId="3" fillId="8" borderId="12" xfId="6" applyFont="1" applyFill="1" applyBorder="1" applyAlignment="1">
      <alignment horizontal="center"/>
    </xf>
    <xf numFmtId="167" fontId="3" fillId="8" borderId="12" xfId="6" applyNumberFormat="1" applyFont="1" applyFill="1" applyBorder="1"/>
    <xf numFmtId="167" fontId="3" fillId="8" borderId="12" xfId="6" applyNumberFormat="1" applyFont="1" applyFill="1" applyBorder="1" applyAlignment="1">
      <alignment horizontal="center"/>
    </xf>
    <xf numFmtId="168" fontId="3" fillId="8" borderId="12" xfId="6" applyNumberFormat="1" applyFont="1" applyFill="1" applyBorder="1"/>
    <xf numFmtId="2" fontId="3" fillId="8" borderId="12" xfId="6" applyNumberFormat="1" applyFont="1" applyFill="1" applyBorder="1"/>
    <xf numFmtId="2" fontId="3" fillId="8" borderId="12" xfId="6" applyNumberFormat="1" applyFont="1" applyFill="1" applyBorder="1" applyAlignment="1">
      <alignment horizontal="center"/>
    </xf>
    <xf numFmtId="2" fontId="3" fillId="8" borderId="12" xfId="6" applyNumberFormat="1" applyFont="1" applyFill="1" applyBorder="1" applyAlignment="1">
      <alignment horizontal="left" indent="3"/>
    </xf>
    <xf numFmtId="2" fontId="3" fillId="8" borderId="22" xfId="6" applyNumberFormat="1" applyFont="1" applyFill="1" applyBorder="1" applyAlignment="1">
      <alignment horizontal="left" indent="3"/>
    </xf>
    <xf numFmtId="0" fontId="3" fillId="8" borderId="3" xfId="6" applyFont="1" applyFill="1" applyBorder="1"/>
    <xf numFmtId="2" fontId="3" fillId="8" borderId="9" xfId="6" applyNumberFormat="1" applyFont="1" applyFill="1" applyBorder="1" applyAlignment="1">
      <alignment horizontal="left" indent="3"/>
    </xf>
    <xf numFmtId="0" fontId="3" fillId="8" borderId="7" xfId="6" applyFont="1" applyFill="1" applyBorder="1"/>
    <xf numFmtId="0" fontId="3" fillId="8" borderId="7" xfId="6" applyFont="1" applyFill="1" applyBorder="1" applyAlignment="1">
      <alignment horizontal="center"/>
    </xf>
    <xf numFmtId="167" fontId="3" fillId="8" borderId="7" xfId="6" applyNumberFormat="1" applyFont="1" applyFill="1" applyBorder="1"/>
    <xf numFmtId="167" fontId="3" fillId="8" borderId="7" xfId="6" applyNumberFormat="1" applyFont="1" applyFill="1" applyBorder="1" applyAlignment="1">
      <alignment horizontal="center"/>
    </xf>
    <xf numFmtId="168" fontId="3" fillId="8" borderId="7" xfId="6" applyNumberFormat="1" applyFont="1" applyFill="1" applyBorder="1"/>
    <xf numFmtId="2" fontId="3" fillId="8" borderId="7" xfId="6" applyNumberFormat="1" applyFont="1" applyFill="1" applyBorder="1"/>
    <xf numFmtId="2" fontId="3" fillId="8" borderId="7" xfId="6" applyNumberFormat="1" applyFont="1" applyFill="1" applyBorder="1" applyAlignment="1">
      <alignment horizontal="center"/>
    </xf>
    <xf numFmtId="2" fontId="3" fillId="8" borderId="7" xfId="6" applyNumberFormat="1" applyFont="1" applyFill="1" applyBorder="1" applyAlignment="1">
      <alignment horizontal="left" indent="3"/>
    </xf>
    <xf numFmtId="2" fontId="3" fillId="8" borderId="10" xfId="6" applyNumberFormat="1" applyFont="1" applyFill="1" applyBorder="1" applyAlignment="1">
      <alignment horizontal="left" indent="3"/>
    </xf>
    <xf numFmtId="167" fontId="3" fillId="11" borderId="3" xfId="6" applyNumberFormat="1" applyFont="1" applyFill="1" applyBorder="1" applyAlignment="1">
      <alignment horizontal="left" indent="3"/>
    </xf>
    <xf numFmtId="167" fontId="3" fillId="11" borderId="7" xfId="6" applyNumberFormat="1" applyFont="1" applyFill="1" applyBorder="1" applyAlignment="1">
      <alignment horizontal="left" indent="3"/>
    </xf>
    <xf numFmtId="0" fontId="3" fillId="4" borderId="3" xfId="9" applyFont="1" applyFill="1" applyBorder="1"/>
    <xf numFmtId="0" fontId="3" fillId="4" borderId="3" xfId="9" applyFont="1" applyFill="1" applyBorder="1" applyAlignment="1">
      <alignment horizontal="center"/>
    </xf>
    <xf numFmtId="167" fontId="3" fillId="4" borderId="3" xfId="9" applyNumberFormat="1" applyFont="1" applyFill="1" applyBorder="1"/>
    <xf numFmtId="167" fontId="3" fillId="4" borderId="3" xfId="9" applyNumberFormat="1" applyFont="1" applyFill="1" applyBorder="1" applyAlignment="1">
      <alignment horizontal="center"/>
    </xf>
    <xf numFmtId="168" fontId="3" fillId="4" borderId="3" xfId="9" applyNumberFormat="1" applyFont="1" applyFill="1" applyBorder="1"/>
    <xf numFmtId="2" fontId="3" fillId="4" borderId="3" xfId="9" applyNumberFormat="1" applyFont="1" applyFill="1" applyBorder="1"/>
    <xf numFmtId="2" fontId="3" fillId="4" borderId="3" xfId="9" applyNumberFormat="1" applyFont="1" applyFill="1" applyBorder="1" applyAlignment="1">
      <alignment horizontal="center"/>
    </xf>
    <xf numFmtId="2" fontId="3" fillId="4" borderId="3" xfId="9" applyNumberFormat="1" applyFont="1" applyFill="1" applyBorder="1" applyAlignment="1">
      <alignment horizontal="left" indent="3"/>
    </xf>
    <xf numFmtId="2" fontId="3" fillId="4" borderId="9" xfId="9" applyNumberFormat="1" applyFont="1" applyFill="1" applyBorder="1" applyAlignment="1">
      <alignment horizontal="left" indent="3"/>
    </xf>
    <xf numFmtId="2" fontId="3" fillId="6" borderId="3" xfId="4" applyNumberFormat="1" applyFont="1" applyFill="1" applyBorder="1" applyAlignment="1">
      <alignment horizontal="center" vertical="center"/>
    </xf>
    <xf numFmtId="2" fontId="3" fillId="6" borderId="9" xfId="4" applyNumberFormat="1" applyFont="1" applyFill="1" applyBorder="1" applyAlignment="1">
      <alignment horizontal="center" vertical="center"/>
    </xf>
    <xf numFmtId="0" fontId="10" fillId="9" borderId="12" xfId="4" applyFont="1" applyFill="1" applyBorder="1" applyAlignment="1">
      <alignment horizontal="center" vertical="center"/>
    </xf>
    <xf numFmtId="167" fontId="3" fillId="9" borderId="12" xfId="4" applyNumberFormat="1" applyFont="1" applyFill="1" applyBorder="1" applyAlignment="1">
      <alignment horizontal="center" vertical="center"/>
    </xf>
    <xf numFmtId="168" fontId="3" fillId="9" borderId="12" xfId="4" applyNumberFormat="1" applyFont="1" applyFill="1" applyBorder="1" applyAlignment="1">
      <alignment horizontal="center" vertical="center"/>
    </xf>
    <xf numFmtId="2" fontId="3" fillId="9" borderId="12" xfId="4" applyNumberFormat="1" applyFont="1" applyFill="1" applyBorder="1" applyAlignment="1">
      <alignment horizontal="center" vertical="center"/>
    </xf>
    <xf numFmtId="2" fontId="3" fillId="9" borderId="22" xfId="4" applyNumberFormat="1" applyFont="1" applyFill="1" applyBorder="1" applyAlignment="1">
      <alignment horizontal="center" vertical="center"/>
    </xf>
    <xf numFmtId="2" fontId="3" fillId="12" borderId="3" xfId="4" applyNumberFormat="1" applyFont="1" applyFill="1" applyBorder="1" applyAlignment="1">
      <alignment horizontal="center" vertical="center"/>
    </xf>
    <xf numFmtId="2" fontId="3" fillId="12" borderId="9" xfId="4" applyNumberFormat="1" applyFont="1" applyFill="1" applyBorder="1" applyAlignment="1">
      <alignment horizontal="center" vertical="center"/>
    </xf>
    <xf numFmtId="2" fontId="3" fillId="6" borderId="3" xfId="4" applyNumberFormat="1" applyFont="1" applyFill="1" applyBorder="1" applyAlignment="1">
      <alignment horizontal="left" vertical="center"/>
    </xf>
    <xf numFmtId="0" fontId="10" fillId="9" borderId="12" xfId="4" applyFont="1" applyFill="1" applyBorder="1" applyAlignment="1">
      <alignment horizontal="left" vertical="center"/>
    </xf>
    <xf numFmtId="0" fontId="10" fillId="9" borderId="4" xfId="4" applyFont="1" applyFill="1" applyBorder="1" applyAlignment="1">
      <alignment horizontal="left" vertical="center"/>
    </xf>
    <xf numFmtId="0" fontId="10" fillId="9" borderId="4" xfId="4" applyFont="1" applyFill="1" applyBorder="1" applyAlignment="1">
      <alignment horizontal="center" vertical="center"/>
    </xf>
    <xf numFmtId="167" fontId="3" fillId="9" borderId="4" xfId="4" applyNumberFormat="1" applyFont="1" applyFill="1" applyBorder="1" applyAlignment="1">
      <alignment horizontal="center" vertical="center"/>
    </xf>
    <xf numFmtId="168" fontId="3" fillId="9" borderId="4" xfId="4" applyNumberFormat="1" applyFont="1" applyFill="1" applyBorder="1" applyAlignment="1">
      <alignment horizontal="center" vertical="center"/>
    </xf>
    <xf numFmtId="2" fontId="3" fillId="9" borderId="4" xfId="4" applyNumberFormat="1" applyFont="1" applyFill="1" applyBorder="1" applyAlignment="1">
      <alignment horizontal="center" vertical="center"/>
    </xf>
    <xf numFmtId="2" fontId="3" fillId="9" borderId="16" xfId="4" applyNumberFormat="1" applyFont="1" applyFill="1" applyBorder="1" applyAlignment="1">
      <alignment horizontal="center" vertical="center"/>
    </xf>
    <xf numFmtId="2" fontId="3" fillId="12" borderId="3" xfId="4" applyNumberFormat="1" applyFont="1" applyFill="1" applyBorder="1" applyAlignment="1">
      <alignment horizontal="left" vertical="center"/>
    </xf>
    <xf numFmtId="2" fontId="3" fillId="10" borderId="9" xfId="4" applyNumberFormat="1" applyFont="1" applyFill="1" applyBorder="1" applyAlignment="1">
      <alignment horizontal="left" indent="3"/>
    </xf>
    <xf numFmtId="167" fontId="3" fillId="2" borderId="4" xfId="0" applyNumberFormat="1" applyFont="1" applyFill="1" applyBorder="1" applyProtection="1">
      <protection locked="0"/>
    </xf>
    <xf numFmtId="166" fontId="3" fillId="3" borderId="12" xfId="0" applyNumberFormat="1" applyFont="1" applyFill="1" applyBorder="1" applyProtection="1">
      <protection locked="0"/>
    </xf>
    <xf numFmtId="166" fontId="3" fillId="4" borderId="12" xfId="0" applyNumberFormat="1" applyFont="1" applyFill="1" applyBorder="1" applyProtection="1"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left" indent="3"/>
    </xf>
    <xf numFmtId="2" fontId="3" fillId="4" borderId="22" xfId="0" applyNumberFormat="1" applyFont="1" applyFill="1" applyBorder="1" applyAlignment="1">
      <alignment horizontal="left" indent="3"/>
    </xf>
    <xf numFmtId="0" fontId="3" fillId="13" borderId="0" xfId="0" applyFont="1" applyFill="1" applyBorder="1" applyProtection="1">
      <protection locked="0"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13" borderId="0" xfId="0" applyNumberFormat="1" applyFont="1" applyFill="1" applyBorder="1" applyProtection="1">
      <protection locked="0"/>
    </xf>
    <xf numFmtId="167" fontId="3" fillId="13" borderId="0" xfId="0" applyNumberFormat="1" applyFont="1" applyFill="1" applyBorder="1" applyAlignment="1" applyProtection="1">
      <alignment horizontal="left" indent="4"/>
      <protection locked="0"/>
    </xf>
    <xf numFmtId="168" fontId="3" fillId="13" borderId="0" xfId="0" applyNumberFormat="1" applyFont="1" applyFill="1" applyBorder="1" applyProtection="1"/>
    <xf numFmtId="2" fontId="3" fillId="13" borderId="0" xfId="0" applyNumberFormat="1" applyFont="1" applyFill="1" applyBorder="1" applyAlignment="1" applyProtection="1">
      <alignment horizontal="left" indent="3"/>
    </xf>
    <xf numFmtId="0" fontId="3" fillId="4" borderId="12" xfId="0" applyFont="1" applyFill="1" applyBorder="1"/>
    <xf numFmtId="167" fontId="3" fillId="4" borderId="12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 applyProtection="1">
      <alignment horizontal="left" indent="4"/>
      <protection locked="0"/>
    </xf>
    <xf numFmtId="166" fontId="3" fillId="3" borderId="3" xfId="0" applyNumberFormat="1" applyFont="1" applyFill="1" applyBorder="1" applyAlignment="1" applyProtection="1">
      <alignment horizontal="left" indent="4"/>
      <protection locked="0"/>
    </xf>
    <xf numFmtId="166" fontId="3" fillId="4" borderId="5" xfId="0" applyNumberFormat="1" applyFont="1" applyFill="1" applyBorder="1" applyAlignment="1" applyProtection="1">
      <alignment horizontal="left" indent="4"/>
      <protection locked="0"/>
    </xf>
    <xf numFmtId="166" fontId="3" fillId="4" borderId="3" xfId="0" applyNumberFormat="1" applyFont="1" applyFill="1" applyBorder="1" applyAlignment="1" applyProtection="1">
      <alignment horizontal="left" indent="4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2" fontId="3" fillId="13" borderId="0" xfId="0" applyNumberFormat="1" applyFont="1" applyFill="1" applyBorder="1" applyAlignment="1" applyProtection="1">
      <alignment horizontal="right"/>
      <protection locked="0"/>
    </xf>
    <xf numFmtId="166" fontId="3" fillId="5" borderId="3" xfId="0" applyNumberFormat="1" applyFont="1" applyFill="1" applyBorder="1" applyAlignment="1" applyProtection="1">
      <alignment horizontal="left" indent="4"/>
      <protection locked="0"/>
    </xf>
    <xf numFmtId="2" fontId="3" fillId="6" borderId="22" xfId="0" applyNumberFormat="1" applyFont="1" applyFill="1" applyBorder="1" applyAlignment="1" applyProtection="1">
      <alignment horizontal="left" indent="3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3" fillId="4" borderId="7" xfId="0" applyNumberFormat="1" applyFont="1" applyFill="1" applyBorder="1" applyAlignment="1" applyProtection="1">
      <alignment horizontal="center"/>
      <protection locked="0"/>
    </xf>
    <xf numFmtId="167" fontId="3" fillId="5" borderId="1" xfId="0" applyNumberFormat="1" applyFont="1" applyFill="1" applyBorder="1" applyProtection="1">
      <protection locked="0"/>
    </xf>
    <xf numFmtId="2" fontId="3" fillId="8" borderId="3" xfId="0" applyNumberFormat="1" applyFont="1" applyFill="1" applyBorder="1" applyProtection="1">
      <protection locked="0"/>
    </xf>
    <xf numFmtId="165" fontId="3" fillId="8" borderId="3" xfId="0" applyNumberFormat="1" applyFont="1" applyFill="1" applyBorder="1"/>
    <xf numFmtId="165" fontId="3" fillId="8" borderId="7" xfId="0" applyNumberFormat="1" applyFont="1" applyFill="1" applyBorder="1"/>
    <xf numFmtId="164" fontId="3" fillId="8" borderId="3" xfId="1" applyNumberFormat="1" applyFont="1" applyFill="1" applyBorder="1" applyAlignment="1">
      <alignment horizontal="right"/>
    </xf>
    <xf numFmtId="164" fontId="3" fillId="8" borderId="7" xfId="1" applyNumberFormat="1" applyFont="1" applyFill="1" applyBorder="1" applyAlignment="1">
      <alignment horizontal="right"/>
    </xf>
    <xf numFmtId="167" fontId="3" fillId="9" borderId="12" xfId="5" applyNumberFormat="1" applyFont="1" applyFill="1" applyBorder="1"/>
    <xf numFmtId="0" fontId="3" fillId="4" borderId="3" xfId="5" applyFont="1" applyFill="1" applyBorder="1"/>
    <xf numFmtId="0" fontId="3" fillId="4" borderId="3" xfId="5" applyFont="1" applyFill="1" applyBorder="1" applyAlignment="1">
      <alignment horizontal="center"/>
    </xf>
    <xf numFmtId="167" fontId="3" fillId="4" borderId="3" xfId="5" applyNumberFormat="1" applyFont="1" applyFill="1" applyBorder="1"/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167" fontId="3" fillId="5" borderId="1" xfId="0" applyNumberFormat="1" applyFont="1" applyFill="1" applyBorder="1" applyAlignment="1" applyProtection="1">
      <alignment horizontal="left" indent="4"/>
      <protection locked="0"/>
    </xf>
    <xf numFmtId="168" fontId="3" fillId="5" borderId="1" xfId="0" applyNumberFormat="1" applyFont="1" applyFill="1" applyBorder="1" applyProtection="1"/>
    <xf numFmtId="2" fontId="3" fillId="5" borderId="1" xfId="0" applyNumberFormat="1" applyFont="1" applyFill="1" applyBorder="1" applyAlignment="1" applyProtection="1">
      <alignment horizontal="left" indent="3"/>
    </xf>
    <xf numFmtId="2" fontId="3" fillId="5" borderId="2" xfId="0" applyNumberFormat="1" applyFont="1" applyFill="1" applyBorder="1" applyAlignment="1" applyProtection="1">
      <alignment horizontal="left" indent="3"/>
    </xf>
    <xf numFmtId="0" fontId="3" fillId="17" borderId="67" xfId="12" applyFont="1" applyFill="1" applyBorder="1" applyProtection="1">
      <protection locked="0"/>
    </xf>
    <xf numFmtId="167" fontId="3" fillId="17" borderId="67" xfId="12" applyNumberFormat="1" applyFont="1" applyFill="1" applyBorder="1" applyProtection="1">
      <protection locked="0"/>
    </xf>
    <xf numFmtId="167" fontId="3" fillId="17" borderId="3" xfId="12" applyNumberFormat="1" applyFont="1" applyFill="1" applyBorder="1" applyProtection="1">
      <protection locked="0"/>
    </xf>
    <xf numFmtId="0" fontId="3" fillId="17" borderId="3" xfId="12" applyFont="1" applyFill="1" applyBorder="1" applyProtection="1">
      <protection locked="0"/>
    </xf>
    <xf numFmtId="0" fontId="3" fillId="17" borderId="63" xfId="12" applyFont="1" applyFill="1" applyBorder="1" applyAlignment="1" applyProtection="1">
      <alignment horizontal="center"/>
      <protection locked="0"/>
    </xf>
    <xf numFmtId="167" fontId="3" fillId="17" borderId="57" xfId="12" applyNumberFormat="1" applyFont="1" applyFill="1" applyBorder="1" applyProtection="1">
      <protection locked="0"/>
    </xf>
    <xf numFmtId="167" fontId="3" fillId="17" borderId="61" xfId="12" applyNumberFormat="1" applyFont="1" applyFill="1" applyBorder="1" applyAlignment="1" applyProtection="1">
      <alignment horizontal="left" indent="3"/>
      <protection locked="0"/>
    </xf>
    <xf numFmtId="2" fontId="3" fillId="18" borderId="53" xfId="12" applyNumberFormat="1" applyFont="1" applyFill="1" applyBorder="1" applyProtection="1">
      <protection locked="0"/>
    </xf>
    <xf numFmtId="0" fontId="3" fillId="9" borderId="12" xfId="10" applyFont="1" applyFill="1" applyBorder="1"/>
    <xf numFmtId="0" fontId="3" fillId="9" borderId="12" xfId="10" applyFont="1" applyFill="1" applyBorder="1" applyAlignment="1">
      <alignment horizontal="center"/>
    </xf>
    <xf numFmtId="167" fontId="3" fillId="9" borderId="12" xfId="10" applyNumberFormat="1" applyFont="1" applyFill="1" applyBorder="1"/>
    <xf numFmtId="167" fontId="3" fillId="9" borderId="12" xfId="10" applyNumberFormat="1" applyFont="1" applyFill="1" applyBorder="1" applyAlignment="1">
      <alignment horizontal="center"/>
    </xf>
    <xf numFmtId="168" fontId="3" fillId="9" borderId="12" xfId="10" applyNumberFormat="1" applyFont="1" applyFill="1" applyBorder="1"/>
    <xf numFmtId="2" fontId="3" fillId="9" borderId="12" xfId="10" applyNumberFormat="1" applyFont="1" applyFill="1" applyBorder="1"/>
    <xf numFmtId="2" fontId="3" fillId="9" borderId="12" xfId="10" applyNumberFormat="1" applyFont="1" applyFill="1" applyBorder="1" applyAlignment="1">
      <alignment horizontal="center"/>
    </xf>
    <xf numFmtId="2" fontId="3" fillId="9" borderId="12" xfId="10" applyNumberFormat="1" applyFont="1" applyFill="1" applyBorder="1" applyAlignment="1">
      <alignment horizontal="left" indent="3"/>
    </xf>
    <xf numFmtId="2" fontId="3" fillId="9" borderId="22" xfId="10" applyNumberFormat="1" applyFont="1" applyFill="1" applyBorder="1" applyAlignment="1">
      <alignment horizontal="left" indent="3"/>
    </xf>
    <xf numFmtId="0" fontId="3" fillId="6" borderId="7" xfId="10" applyFont="1" applyFill="1" applyBorder="1" applyAlignment="1">
      <alignment horizontal="center"/>
    </xf>
    <xf numFmtId="167" fontId="3" fillId="6" borderId="7" xfId="10" applyNumberFormat="1" applyFont="1" applyFill="1" applyBorder="1" applyAlignment="1">
      <alignment horizontal="center"/>
    </xf>
    <xf numFmtId="2" fontId="3" fillId="6" borderId="7" xfId="10" applyNumberFormat="1" applyFont="1" applyFill="1" applyBorder="1" applyAlignment="1">
      <alignment horizontal="center"/>
    </xf>
    <xf numFmtId="2" fontId="3" fillId="6" borderId="7" xfId="10" applyNumberFormat="1" applyFont="1" applyFill="1" applyBorder="1" applyAlignment="1">
      <alignment horizontal="left" indent="3"/>
    </xf>
    <xf numFmtId="2" fontId="3" fillId="6" borderId="10" xfId="10" applyNumberFormat="1" applyFont="1" applyFill="1" applyBorder="1" applyAlignment="1">
      <alignment horizontal="left" indent="3"/>
    </xf>
    <xf numFmtId="0" fontId="3" fillId="6" borderId="7" xfId="10" applyFont="1" applyFill="1" applyBorder="1"/>
    <xf numFmtId="167" fontId="3" fillId="6" borderId="7" xfId="10" applyNumberFormat="1" applyFont="1" applyFill="1" applyBorder="1"/>
    <xf numFmtId="168" fontId="3" fillId="6" borderId="7" xfId="10" applyNumberFormat="1" applyFont="1" applyFill="1" applyBorder="1"/>
    <xf numFmtId="2" fontId="3" fillId="6" borderId="7" xfId="10" applyNumberFormat="1" applyFont="1" applyFill="1" applyBorder="1"/>
    <xf numFmtId="0" fontId="3" fillId="12" borderId="3" xfId="8" applyFont="1" applyFill="1" applyBorder="1"/>
    <xf numFmtId="0" fontId="3" fillId="12" borderId="3" xfId="8" applyFont="1" applyFill="1" applyBorder="1" applyAlignment="1">
      <alignment horizontal="center"/>
    </xf>
    <xf numFmtId="167" fontId="3" fillId="12" borderId="3" xfId="8" applyNumberFormat="1" applyFont="1" applyFill="1" applyBorder="1"/>
    <xf numFmtId="167" fontId="3" fillId="12" borderId="3" xfId="8" applyNumberFormat="1" applyFont="1" applyFill="1" applyBorder="1" applyAlignment="1">
      <alignment horizontal="center"/>
    </xf>
    <xf numFmtId="168" fontId="3" fillId="12" borderId="3" xfId="8" applyNumberFormat="1" applyFont="1" applyFill="1" applyBorder="1"/>
    <xf numFmtId="2" fontId="3" fillId="12" borderId="3" xfId="8" applyNumberFormat="1" applyFont="1" applyFill="1" applyBorder="1"/>
    <xf numFmtId="2" fontId="3" fillId="12" borderId="3" xfId="8" applyNumberFormat="1" applyFont="1" applyFill="1" applyBorder="1" applyAlignment="1">
      <alignment horizontal="center"/>
    </xf>
    <xf numFmtId="2" fontId="3" fillId="12" borderId="3" xfId="8" applyNumberFormat="1" applyFont="1" applyFill="1" applyBorder="1" applyAlignment="1">
      <alignment horizontal="left" indent="3"/>
    </xf>
    <xf numFmtId="2" fontId="3" fillId="12" borderId="9" xfId="8" applyNumberFormat="1" applyFont="1" applyFill="1" applyBorder="1" applyAlignment="1">
      <alignment horizontal="left" indent="3"/>
    </xf>
    <xf numFmtId="0" fontId="3" fillId="12" borderId="7" xfId="8" applyFont="1" applyFill="1" applyBorder="1"/>
    <xf numFmtId="0" fontId="3" fillId="12" borderId="7" xfId="8" applyFont="1" applyFill="1" applyBorder="1" applyAlignment="1">
      <alignment horizontal="center"/>
    </xf>
    <xf numFmtId="167" fontId="3" fillId="12" borderId="7" xfId="8" applyNumberFormat="1" applyFont="1" applyFill="1" applyBorder="1"/>
    <xf numFmtId="167" fontId="3" fillId="12" borderId="7" xfId="8" applyNumberFormat="1" applyFont="1" applyFill="1" applyBorder="1" applyAlignment="1">
      <alignment horizontal="center"/>
    </xf>
    <xf numFmtId="168" fontId="3" fillId="12" borderId="7" xfId="8" applyNumberFormat="1" applyFont="1" applyFill="1" applyBorder="1"/>
    <xf numFmtId="2" fontId="3" fillId="12" borderId="7" xfId="8" applyNumberFormat="1" applyFont="1" applyFill="1" applyBorder="1"/>
    <xf numFmtId="2" fontId="3" fillId="12" borderId="7" xfId="8" applyNumberFormat="1" applyFont="1" applyFill="1" applyBorder="1" applyAlignment="1">
      <alignment horizontal="center"/>
    </xf>
    <xf numFmtId="2" fontId="3" fillId="12" borderId="7" xfId="8" applyNumberFormat="1" applyFont="1" applyFill="1" applyBorder="1" applyAlignment="1">
      <alignment horizontal="left" indent="3"/>
    </xf>
    <xf numFmtId="2" fontId="3" fillId="12" borderId="10" xfId="8" applyNumberFormat="1" applyFont="1" applyFill="1" applyBorder="1" applyAlignment="1">
      <alignment horizontal="left" indent="3"/>
    </xf>
    <xf numFmtId="0" fontId="3" fillId="4" borderId="3" xfId="8" applyFont="1" applyFill="1" applyBorder="1"/>
    <xf numFmtId="0" fontId="3" fillId="4" borderId="3" xfId="8" applyFont="1" applyFill="1" applyBorder="1" applyAlignment="1">
      <alignment horizontal="center"/>
    </xf>
    <xf numFmtId="167" fontId="3" fillId="4" borderId="3" xfId="8" applyNumberFormat="1" applyFont="1" applyFill="1" applyBorder="1"/>
    <xf numFmtId="167" fontId="3" fillId="4" borderId="3" xfId="8" applyNumberFormat="1" applyFont="1" applyFill="1" applyBorder="1" applyAlignment="1">
      <alignment horizontal="center"/>
    </xf>
    <xf numFmtId="168" fontId="3" fillId="4" borderId="3" xfId="8" applyNumberFormat="1" applyFont="1" applyFill="1" applyBorder="1"/>
    <xf numFmtId="2" fontId="3" fillId="4" borderId="3" xfId="8" applyNumberFormat="1" applyFont="1" applyFill="1" applyBorder="1"/>
    <xf numFmtId="2" fontId="3" fillId="4" borderId="3" xfId="8" applyNumberFormat="1" applyFont="1" applyFill="1" applyBorder="1" applyAlignment="1">
      <alignment horizontal="center"/>
    </xf>
    <xf numFmtId="2" fontId="3" fillId="4" borderId="3" xfId="8" applyNumberFormat="1" applyFont="1" applyFill="1" applyBorder="1" applyAlignment="1">
      <alignment horizontal="left" indent="3"/>
    </xf>
    <xf numFmtId="2" fontId="3" fillId="4" borderId="9" xfId="8" applyNumberFormat="1" applyFont="1" applyFill="1" applyBorder="1" applyAlignment="1">
      <alignment horizontal="left" indent="3"/>
    </xf>
    <xf numFmtId="167" fontId="3" fillId="4" borderId="3" xfId="5" applyNumberFormat="1" applyFont="1" applyFill="1" applyBorder="1" applyAlignment="1">
      <alignment horizontal="center"/>
    </xf>
    <xf numFmtId="168" fontId="3" fillId="4" borderId="3" xfId="5" applyNumberFormat="1" applyFont="1" applyFill="1" applyBorder="1"/>
    <xf numFmtId="2" fontId="3" fillId="4" borderId="3" xfId="5" applyNumberFormat="1" applyFont="1" applyFill="1" applyBorder="1"/>
    <xf numFmtId="2" fontId="3" fillId="4" borderId="3" xfId="5" applyNumberFormat="1" applyFont="1" applyFill="1" applyBorder="1" applyAlignment="1">
      <alignment horizontal="center"/>
    </xf>
    <xf numFmtId="2" fontId="3" fillId="4" borderId="3" xfId="5" applyNumberFormat="1" applyFont="1" applyFill="1" applyBorder="1" applyAlignment="1">
      <alignment horizontal="left" indent="3"/>
    </xf>
    <xf numFmtId="2" fontId="3" fillId="4" borderId="9" xfId="5" applyNumberFormat="1" applyFont="1" applyFill="1" applyBorder="1" applyAlignment="1">
      <alignment horizontal="left" indent="3"/>
    </xf>
    <xf numFmtId="0" fontId="10" fillId="9" borderId="12" xfId="5" applyFont="1" applyFill="1" applyBorder="1" applyAlignment="1">
      <alignment horizontal="left" vertical="center"/>
    </xf>
    <xf numFmtId="0" fontId="10" fillId="9" borderId="12" xfId="5" applyFont="1" applyFill="1" applyBorder="1" applyAlignment="1">
      <alignment horizontal="center" vertical="center"/>
    </xf>
    <xf numFmtId="167" fontId="3" fillId="9" borderId="12" xfId="5" applyNumberFormat="1" applyFont="1" applyFill="1" applyBorder="1" applyAlignment="1">
      <alignment horizontal="center" vertical="center"/>
    </xf>
    <xf numFmtId="168" fontId="3" fillId="9" borderId="12" xfId="5" applyNumberFormat="1" applyFont="1" applyFill="1" applyBorder="1" applyAlignment="1">
      <alignment horizontal="center" vertical="center"/>
    </xf>
    <xf numFmtId="2" fontId="3" fillId="9" borderId="12" xfId="5" applyNumberFormat="1" applyFont="1" applyFill="1" applyBorder="1" applyAlignment="1">
      <alignment horizontal="center" vertical="center"/>
    </xf>
    <xf numFmtId="2" fontId="3" fillId="9" borderId="22" xfId="5" applyNumberFormat="1" applyFont="1" applyFill="1" applyBorder="1" applyAlignment="1">
      <alignment horizontal="center" vertical="center"/>
    </xf>
    <xf numFmtId="0" fontId="3" fillId="10" borderId="7" xfId="4" applyFont="1" applyFill="1" applyBorder="1" applyAlignment="1">
      <alignment horizontal="left"/>
    </xf>
    <xf numFmtId="0" fontId="3" fillId="10" borderId="7" xfId="4" applyFont="1" applyFill="1" applyBorder="1" applyAlignment="1">
      <alignment horizontal="center"/>
    </xf>
    <xf numFmtId="167" fontId="3" fillId="10" borderId="7" xfId="4" applyNumberFormat="1" applyFont="1" applyFill="1" applyBorder="1" applyAlignment="1">
      <alignment horizontal="right"/>
    </xf>
    <xf numFmtId="167" fontId="3" fillId="10" borderId="7" xfId="4" applyNumberFormat="1" applyFont="1" applyFill="1" applyBorder="1"/>
    <xf numFmtId="167" fontId="3" fillId="10" borderId="7" xfId="4" applyNumberFormat="1" applyFont="1" applyFill="1" applyBorder="1" applyAlignment="1">
      <alignment horizontal="center"/>
    </xf>
    <xf numFmtId="168" fontId="3" fillId="10" borderId="7" xfId="4" applyNumberFormat="1" applyFont="1" applyFill="1" applyBorder="1"/>
    <xf numFmtId="2" fontId="3" fillId="10" borderId="7" xfId="4" applyNumberFormat="1" applyFont="1" applyFill="1" applyBorder="1"/>
    <xf numFmtId="2" fontId="3" fillId="10" borderId="7" xfId="4" applyNumberFormat="1" applyFont="1" applyFill="1" applyBorder="1" applyAlignment="1">
      <alignment horizontal="center"/>
    </xf>
    <xf numFmtId="2" fontId="3" fillId="10" borderId="7" xfId="4" applyNumberFormat="1" applyFont="1" applyFill="1" applyBorder="1" applyAlignment="1">
      <alignment horizontal="left" indent="3"/>
    </xf>
    <xf numFmtId="2" fontId="3" fillId="10" borderId="10" xfId="4" applyNumberFormat="1" applyFont="1" applyFill="1" applyBorder="1" applyAlignment="1">
      <alignment horizontal="left" indent="3"/>
    </xf>
    <xf numFmtId="0" fontId="10" fillId="9" borderId="12" xfId="13" applyFont="1" applyFill="1" applyBorder="1"/>
    <xf numFmtId="0" fontId="10" fillId="9" borderId="12" xfId="13" applyFont="1" applyFill="1" applyBorder="1" applyAlignment="1">
      <alignment horizontal="center"/>
    </xf>
    <xf numFmtId="167" fontId="3" fillId="9" borderId="12" xfId="13" applyNumberFormat="1" applyFont="1" applyFill="1" applyBorder="1"/>
    <xf numFmtId="167" fontId="3" fillId="9" borderId="12" xfId="13" applyNumberFormat="1" applyFont="1" applyFill="1" applyBorder="1" applyAlignment="1">
      <alignment horizontal="center"/>
    </xf>
    <xf numFmtId="168" fontId="3" fillId="9" borderId="12" xfId="13" applyNumberFormat="1" applyFont="1" applyFill="1" applyBorder="1"/>
    <xf numFmtId="2" fontId="3" fillId="9" borderId="12" xfId="13" applyNumberFormat="1" applyFont="1" applyFill="1" applyBorder="1"/>
    <xf numFmtId="2" fontId="3" fillId="9" borderId="12" xfId="13" applyNumberFormat="1" applyFont="1" applyFill="1" applyBorder="1" applyAlignment="1">
      <alignment horizontal="center"/>
    </xf>
    <xf numFmtId="2" fontId="3" fillId="9" borderId="12" xfId="13" applyNumberFormat="1" applyFont="1" applyFill="1" applyBorder="1" applyAlignment="1">
      <alignment horizontal="left" indent="3"/>
    </xf>
    <xf numFmtId="2" fontId="3" fillId="9" borderId="22" xfId="13" applyNumberFormat="1" applyFont="1" applyFill="1" applyBorder="1" applyAlignment="1">
      <alignment horizontal="left" indent="3"/>
    </xf>
    <xf numFmtId="0" fontId="3" fillId="12" borderId="3" xfId="13" applyFont="1" applyFill="1" applyBorder="1"/>
    <xf numFmtId="0" fontId="3" fillId="12" borderId="3" xfId="13" applyFont="1" applyFill="1" applyBorder="1" applyAlignment="1">
      <alignment horizontal="center"/>
    </xf>
    <xf numFmtId="167" fontId="3" fillId="12" borderId="3" xfId="13" applyNumberFormat="1" applyFont="1" applyFill="1" applyBorder="1"/>
    <xf numFmtId="167" fontId="3" fillId="12" borderId="3" xfId="13" applyNumberFormat="1" applyFont="1" applyFill="1" applyBorder="1" applyAlignment="1">
      <alignment horizontal="center"/>
    </xf>
    <xf numFmtId="168" fontId="3" fillId="12" borderId="3" xfId="13" applyNumberFormat="1" applyFont="1" applyFill="1" applyBorder="1"/>
    <xf numFmtId="2" fontId="3" fillId="12" borderId="3" xfId="13" applyNumberFormat="1" applyFont="1" applyFill="1" applyBorder="1"/>
    <xf numFmtId="2" fontId="3" fillId="12" borderId="3" xfId="13" applyNumberFormat="1" applyFont="1" applyFill="1" applyBorder="1" applyAlignment="1">
      <alignment horizontal="center"/>
    </xf>
    <xf numFmtId="2" fontId="3" fillId="12" borderId="3" xfId="13" applyNumberFormat="1" applyFont="1" applyFill="1" applyBorder="1" applyAlignment="1">
      <alignment horizontal="left" indent="3"/>
    </xf>
    <xf numFmtId="2" fontId="3" fillId="12" borderId="9" xfId="13" applyNumberFormat="1" applyFont="1" applyFill="1" applyBorder="1" applyAlignment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Protection="1">
      <protection locked="0"/>
    </xf>
    <xf numFmtId="0" fontId="3" fillId="0" borderId="0" xfId="110" applyFont="1"/>
    <xf numFmtId="0" fontId="3" fillId="0" borderId="0" xfId="110" applyFont="1" applyAlignment="1">
      <alignment horizontal="left"/>
    </xf>
    <xf numFmtId="0" fontId="3" fillId="52" borderId="0" xfId="110" applyFont="1" applyFill="1" applyBorder="1" applyAlignment="1">
      <alignment horizontal="center"/>
    </xf>
    <xf numFmtId="0" fontId="35" fillId="52" borderId="0" xfId="110" applyFont="1" applyFill="1" applyBorder="1" applyAlignment="1">
      <alignment horizontal="center"/>
    </xf>
    <xf numFmtId="0" fontId="3" fillId="52" borderId="0" xfId="110" applyFont="1" applyFill="1" applyBorder="1" applyAlignment="1">
      <alignment horizontal="left"/>
    </xf>
    <xf numFmtId="0" fontId="3" fillId="52" borderId="0" xfId="110" applyFont="1" applyFill="1" applyBorder="1"/>
    <xf numFmtId="0" fontId="3" fillId="60" borderId="0" xfId="110" applyFont="1" applyFill="1" applyAlignment="1">
      <alignment horizontal="center"/>
    </xf>
    <xf numFmtId="0" fontId="3" fillId="0" borderId="0" xfId="110" applyFont="1"/>
    <xf numFmtId="0" fontId="3" fillId="0" borderId="0" xfId="110" applyFont="1" applyAlignment="1">
      <alignment horizontal="left"/>
    </xf>
    <xf numFmtId="0" fontId="3" fillId="52" borderId="0" xfId="110" applyFont="1" applyFill="1" applyBorder="1" applyAlignment="1">
      <alignment horizontal="center"/>
    </xf>
    <xf numFmtId="0" fontId="35" fillId="52" borderId="0" xfId="110" applyFont="1" applyFill="1" applyBorder="1" applyAlignment="1">
      <alignment horizontal="center"/>
    </xf>
    <xf numFmtId="0" fontId="3" fillId="52" borderId="0" xfId="110" applyFont="1" applyFill="1" applyBorder="1" applyAlignment="1">
      <alignment horizontal="left"/>
    </xf>
    <xf numFmtId="0" fontId="3" fillId="52" borderId="0" xfId="110" applyFont="1" applyFill="1" applyBorder="1"/>
    <xf numFmtId="0" fontId="3" fillId="60" borderId="0" xfId="110" applyFont="1" applyFill="1" applyAlignment="1">
      <alignment horizontal="center"/>
    </xf>
    <xf numFmtId="0" fontId="3" fillId="0" borderId="44" xfId="0" applyFont="1" applyBorder="1"/>
    <xf numFmtId="0" fontId="3" fillId="0" borderId="18" xfId="0" applyFont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2" borderId="1" xfId="110" applyFont="1" applyFill="1" applyBorder="1" applyAlignment="1">
      <alignment horizontal="center"/>
    </xf>
    <xf numFmtId="0" fontId="3" fillId="2" borderId="3" xfId="110" applyFont="1" applyFill="1" applyBorder="1" applyAlignment="1">
      <alignment horizontal="center"/>
    </xf>
    <xf numFmtId="0" fontId="3" fillId="5" borderId="3" xfId="110" applyFont="1" applyFill="1" applyBorder="1" applyAlignment="1">
      <alignment horizontal="center"/>
    </xf>
    <xf numFmtId="0" fontId="3" fillId="4" borderId="3" xfId="110" applyFont="1" applyFill="1" applyBorder="1" applyAlignment="1">
      <alignment horizontal="center"/>
    </xf>
    <xf numFmtId="0" fontId="3" fillId="3" borderId="3" xfId="110" applyFont="1" applyFill="1" applyBorder="1" applyAlignment="1">
      <alignment horizontal="center"/>
    </xf>
    <xf numFmtId="0" fontId="3" fillId="2" borderId="5" xfId="110" applyFont="1" applyFill="1" applyBorder="1" applyAlignment="1">
      <alignment horizontal="center"/>
    </xf>
    <xf numFmtId="169" fontId="3" fillId="2" borderId="5" xfId="158" applyNumberFormat="1" applyFont="1" applyFill="1" applyBorder="1" applyAlignment="1">
      <alignment horizontal="right" vertical="distributed"/>
    </xf>
    <xf numFmtId="0" fontId="3" fillId="5" borderId="5" xfId="110" applyFont="1" applyFill="1" applyBorder="1" applyAlignment="1">
      <alignment horizontal="center"/>
    </xf>
    <xf numFmtId="169" fontId="3" fillId="5" borderId="5" xfId="158" applyNumberFormat="1" applyFont="1" applyFill="1" applyBorder="1" applyAlignment="1">
      <alignment horizontal="right" vertical="distributed"/>
    </xf>
    <xf numFmtId="0" fontId="3" fillId="3" borderId="5" xfId="110" applyFont="1" applyFill="1" applyBorder="1" applyAlignment="1">
      <alignment horizontal="center"/>
    </xf>
    <xf numFmtId="0" fontId="3" fillId="4" borderId="5" xfId="110" applyFont="1" applyFill="1" applyBorder="1" applyAlignment="1">
      <alignment horizontal="center"/>
    </xf>
    <xf numFmtId="0" fontId="3" fillId="5" borderId="1" xfId="11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76" borderId="3" xfId="0" applyFont="1" applyFill="1" applyBorder="1" applyAlignment="1">
      <alignment horizontal="center"/>
    </xf>
    <xf numFmtId="0" fontId="3" fillId="76" borderId="7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10" fillId="9" borderId="4" xfId="4" applyFont="1" applyFill="1" applyBorder="1"/>
    <xf numFmtId="0" fontId="10" fillId="9" borderId="4" xfId="4" applyFont="1" applyFill="1" applyBorder="1" applyAlignment="1">
      <alignment horizontal="center"/>
    </xf>
    <xf numFmtId="167" fontId="3" fillId="9" borderId="4" xfId="4" applyNumberFormat="1" applyFont="1" applyFill="1" applyBorder="1"/>
    <xf numFmtId="167" fontId="3" fillId="9" borderId="4" xfId="4" applyNumberFormat="1" applyFont="1" applyFill="1" applyBorder="1" applyAlignment="1">
      <alignment horizontal="center"/>
    </xf>
    <xf numFmtId="168" fontId="3" fillId="9" borderId="4" xfId="4" applyNumberFormat="1" applyFont="1" applyFill="1" applyBorder="1"/>
    <xf numFmtId="2" fontId="3" fillId="9" borderId="4" xfId="4" applyNumberFormat="1" applyFont="1" applyFill="1" applyBorder="1"/>
    <xf numFmtId="2" fontId="3" fillId="9" borderId="4" xfId="4" applyNumberFormat="1" applyFont="1" applyFill="1" applyBorder="1" applyAlignment="1">
      <alignment horizontal="center"/>
    </xf>
    <xf numFmtId="2" fontId="3" fillId="9" borderId="4" xfId="4" applyNumberFormat="1" applyFont="1" applyFill="1" applyBorder="1" applyAlignment="1">
      <alignment horizontal="left" indent="3"/>
    </xf>
    <xf numFmtId="2" fontId="3" fillId="9" borderId="16" xfId="4" applyNumberFormat="1" applyFont="1" applyFill="1" applyBorder="1" applyAlignment="1">
      <alignment horizontal="left" indent="3"/>
    </xf>
    <xf numFmtId="0" fontId="3" fillId="10" borderId="7" xfId="7" applyFont="1" applyFill="1" applyBorder="1" applyAlignment="1">
      <alignment horizontal="left"/>
    </xf>
    <xf numFmtId="0" fontId="3" fillId="10" borderId="7" xfId="7" applyFont="1" applyFill="1" applyBorder="1" applyAlignment="1">
      <alignment horizontal="center"/>
    </xf>
    <xf numFmtId="167" fontId="3" fillId="10" borderId="7" xfId="7" applyNumberFormat="1" applyFont="1" applyFill="1" applyBorder="1" applyAlignment="1">
      <alignment horizontal="right"/>
    </xf>
    <xf numFmtId="167" fontId="3" fillId="10" borderId="7" xfId="7" applyNumberFormat="1" applyFont="1" applyFill="1" applyBorder="1"/>
    <xf numFmtId="167" fontId="3" fillId="10" borderId="7" xfId="7" applyNumberFormat="1" applyFont="1" applyFill="1" applyBorder="1" applyAlignment="1">
      <alignment horizontal="center"/>
    </xf>
    <xf numFmtId="168" fontId="3" fillId="10" borderId="7" xfId="7" applyNumberFormat="1" applyFont="1" applyFill="1" applyBorder="1"/>
    <xf numFmtId="2" fontId="3" fillId="10" borderId="7" xfId="7" applyNumberFormat="1" applyFont="1" applyFill="1" applyBorder="1"/>
    <xf numFmtId="2" fontId="3" fillId="10" borderId="7" xfId="7" applyNumberFormat="1" applyFont="1" applyFill="1" applyBorder="1" applyAlignment="1">
      <alignment horizontal="center"/>
    </xf>
    <xf numFmtId="2" fontId="3" fillId="10" borderId="7" xfId="7" applyNumberFormat="1" applyFont="1" applyFill="1" applyBorder="1" applyAlignment="1">
      <alignment horizontal="left" indent="3"/>
    </xf>
    <xf numFmtId="2" fontId="3" fillId="10" borderId="16" xfId="7" applyNumberFormat="1" applyFont="1" applyFill="1" applyBorder="1" applyAlignment="1">
      <alignment horizontal="left" indent="3"/>
    </xf>
    <xf numFmtId="166" fontId="3" fillId="5" borderId="5" xfId="0" applyNumberFormat="1" applyFont="1" applyFill="1" applyBorder="1" applyAlignment="1" applyProtection="1">
      <alignment horizontal="left" indent="4"/>
      <protection locked="0"/>
    </xf>
    <xf numFmtId="166" fontId="3" fillId="3" borderId="5" xfId="0" applyNumberFormat="1" applyFont="1" applyFill="1" applyBorder="1" applyProtection="1">
      <protection locked="0"/>
    </xf>
    <xf numFmtId="2" fontId="3" fillId="3" borderId="5" xfId="0" applyNumberFormat="1" applyFont="1" applyFill="1" applyBorder="1" applyProtection="1">
      <protection locked="0"/>
    </xf>
    <xf numFmtId="166" fontId="3" fillId="3" borderId="5" xfId="0" applyNumberFormat="1" applyFont="1" applyFill="1" applyBorder="1" applyAlignment="1" applyProtection="1">
      <alignment horizontal="left" indent="4"/>
      <protection locked="0"/>
    </xf>
    <xf numFmtId="166" fontId="3" fillId="5" borderId="12" xfId="0" applyNumberFormat="1" applyFont="1" applyFill="1" applyBorder="1" applyProtection="1">
      <protection locked="0"/>
    </xf>
    <xf numFmtId="166" fontId="3" fillId="5" borderId="7" xfId="0" applyNumberFormat="1" applyFont="1" applyFill="1" applyBorder="1" applyProtection="1">
      <protection locked="0"/>
    </xf>
    <xf numFmtId="166" fontId="3" fillId="3" borderId="7" xfId="0" applyNumberFormat="1" applyFont="1" applyFill="1" applyBorder="1" applyProtection="1">
      <protection locked="0"/>
    </xf>
    <xf numFmtId="2" fontId="3" fillId="2" borderId="21" xfId="0" applyNumberFormat="1" applyFont="1" applyFill="1" applyBorder="1" applyAlignment="1" applyProtection="1">
      <alignment horizontal="left" indent="3"/>
    </xf>
    <xf numFmtId="0" fontId="3" fillId="8" borderId="5" xfId="0" applyFont="1" applyFill="1" applyBorder="1" applyProtection="1">
      <protection locked="0"/>
    </xf>
    <xf numFmtId="0" fontId="3" fillId="8" borderId="5" xfId="0" applyFont="1" applyFill="1" applyBorder="1" applyAlignment="1" applyProtection="1">
      <alignment horizontal="center"/>
      <protection locked="0"/>
    </xf>
    <xf numFmtId="2" fontId="3" fillId="8" borderId="12" xfId="0" applyNumberFormat="1" applyFont="1" applyFill="1" applyBorder="1" applyAlignment="1" applyProtection="1">
      <alignment horizontal="left" indent="3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167" fontId="3" fillId="8" borderId="3" xfId="0" applyNumberFormat="1" applyFont="1" applyFill="1" applyBorder="1" applyProtection="1">
      <protection locked="0"/>
    </xf>
    <xf numFmtId="167" fontId="3" fillId="8" borderId="3" xfId="0" applyNumberFormat="1" applyFont="1" applyFill="1" applyBorder="1" applyAlignment="1" applyProtection="1">
      <alignment horizontal="left" indent="4"/>
      <protection locked="0"/>
    </xf>
    <xf numFmtId="168" fontId="3" fillId="8" borderId="3" xfId="0" applyNumberFormat="1" applyFont="1" applyFill="1" applyBorder="1" applyProtection="1"/>
    <xf numFmtId="2" fontId="3" fillId="8" borderId="3" xfId="0" applyNumberFormat="1" applyFont="1" applyFill="1" applyBorder="1" applyAlignment="1" applyProtection="1">
      <alignment horizontal="left" indent="3"/>
    </xf>
    <xf numFmtId="2" fontId="3" fillId="8" borderId="9" xfId="0" applyNumberFormat="1" applyFont="1" applyFill="1" applyBorder="1" applyAlignment="1" applyProtection="1">
      <alignment horizontal="left" indent="3"/>
    </xf>
    <xf numFmtId="0" fontId="3" fillId="8" borderId="7" xfId="0" applyFont="1" applyFill="1" applyBorder="1" applyProtection="1"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168" fontId="3" fillId="8" borderId="7" xfId="0" applyNumberFormat="1" applyFont="1" applyFill="1" applyBorder="1" applyProtection="1"/>
    <xf numFmtId="2" fontId="3" fillId="8" borderId="7" xfId="0" applyNumberFormat="1" applyFont="1" applyFill="1" applyBorder="1" applyAlignment="1" applyProtection="1">
      <alignment horizontal="left" indent="3"/>
    </xf>
    <xf numFmtId="2" fontId="3" fillId="8" borderId="10" xfId="0" applyNumberFormat="1" applyFont="1" applyFill="1" applyBorder="1" applyAlignment="1" applyProtection="1">
      <alignment horizontal="left" indent="3"/>
    </xf>
    <xf numFmtId="168" fontId="3" fillId="3" borderId="5" xfId="0" applyNumberFormat="1" applyFont="1" applyFill="1" applyBorder="1" applyProtection="1"/>
    <xf numFmtId="2" fontId="3" fillId="3" borderId="5" xfId="0" applyNumberFormat="1" applyFont="1" applyFill="1" applyBorder="1" applyAlignment="1" applyProtection="1">
      <alignment horizontal="left" indent="3"/>
    </xf>
    <xf numFmtId="2" fontId="3" fillId="3" borderId="21" xfId="0" applyNumberFormat="1" applyFont="1" applyFill="1" applyBorder="1" applyAlignment="1" applyProtection="1">
      <alignment horizontal="left" indent="3"/>
    </xf>
    <xf numFmtId="168" fontId="3" fillId="4" borderId="5" xfId="0" applyNumberFormat="1" applyFont="1" applyFill="1" applyBorder="1" applyProtection="1"/>
    <xf numFmtId="2" fontId="3" fillId="4" borderId="5" xfId="0" applyNumberFormat="1" applyFont="1" applyFill="1" applyBorder="1" applyAlignment="1" applyProtection="1">
      <alignment horizontal="left" indent="3"/>
    </xf>
    <xf numFmtId="2" fontId="3" fillId="4" borderId="21" xfId="0" applyNumberFormat="1" applyFont="1" applyFill="1" applyBorder="1" applyAlignment="1" applyProtection="1">
      <alignment horizontal="left" indent="3"/>
    </xf>
    <xf numFmtId="166" fontId="3" fillId="60" borderId="3" xfId="0" applyNumberFormat="1" applyFont="1" applyFill="1" applyBorder="1" applyAlignment="1">
      <alignment horizontal="center"/>
    </xf>
    <xf numFmtId="166" fontId="3" fillId="60" borderId="7" xfId="0" applyNumberFormat="1" applyFont="1" applyFill="1" applyBorder="1" applyAlignment="1">
      <alignment horizontal="center"/>
    </xf>
    <xf numFmtId="2" fontId="3" fillId="8" borderId="5" xfId="0" applyNumberFormat="1" applyFont="1" applyFill="1" applyBorder="1" applyAlignment="1">
      <alignment horizontal="center"/>
    </xf>
    <xf numFmtId="166" fontId="3" fillId="8" borderId="5" xfId="3" applyNumberFormat="1" applyFont="1" applyFill="1" applyBorder="1" applyAlignment="1">
      <alignment horizontal="center" vertical="top"/>
    </xf>
    <xf numFmtId="166" fontId="3" fillId="8" borderId="3" xfId="3" applyNumberFormat="1" applyFont="1" applyFill="1" applyBorder="1" applyAlignment="1">
      <alignment horizontal="center" vertical="top"/>
    </xf>
    <xf numFmtId="166" fontId="3" fillId="8" borderId="3" xfId="0" applyNumberFormat="1" applyFont="1" applyFill="1" applyBorder="1" applyAlignment="1">
      <alignment horizontal="center"/>
    </xf>
    <xf numFmtId="166" fontId="3" fillId="8" borderId="7" xfId="0" applyNumberFormat="1" applyFont="1" applyFill="1" applyBorder="1" applyAlignment="1">
      <alignment horizontal="center"/>
    </xf>
    <xf numFmtId="166" fontId="3" fillId="8" borderId="7" xfId="3" applyNumberFormat="1" applyFont="1" applyFill="1" applyBorder="1" applyAlignment="1">
      <alignment horizontal="center" vertical="top"/>
    </xf>
    <xf numFmtId="167" fontId="3" fillId="8" borderId="5" xfId="0" applyNumberFormat="1" applyFont="1" applyFill="1" applyBorder="1"/>
    <xf numFmtId="167" fontId="3" fillId="8" borderId="5" xfId="0" applyNumberFormat="1" applyFont="1" applyFill="1" applyBorder="1" applyAlignment="1">
      <alignment horizontal="center"/>
    </xf>
    <xf numFmtId="168" fontId="3" fillId="8" borderId="5" xfId="0" applyNumberFormat="1" applyFont="1" applyFill="1" applyBorder="1" applyAlignment="1">
      <alignment horizontal="center"/>
    </xf>
    <xf numFmtId="2" fontId="3" fillId="8" borderId="5" xfId="0" applyNumberFormat="1" applyFont="1" applyFill="1" applyBorder="1" applyAlignment="1">
      <alignment horizontal="left" indent="3"/>
    </xf>
    <xf numFmtId="2" fontId="3" fillId="8" borderId="21" xfId="0" applyNumberFormat="1" applyFont="1" applyFill="1" applyBorder="1" applyAlignment="1">
      <alignment horizontal="left" indent="3"/>
    </xf>
    <xf numFmtId="168" fontId="3" fillId="8" borderId="3" xfId="0" applyNumberFormat="1" applyFont="1" applyFill="1" applyBorder="1" applyAlignment="1">
      <alignment horizontal="center"/>
    </xf>
    <xf numFmtId="168" fontId="3" fillId="8" borderId="7" xfId="0" applyNumberFormat="1" applyFont="1" applyFill="1" applyBorder="1" applyAlignment="1">
      <alignment horizontal="center"/>
    </xf>
    <xf numFmtId="2" fontId="3" fillId="14" borderId="5" xfId="0" applyNumberFormat="1" applyFont="1" applyFill="1" applyBorder="1" applyAlignment="1">
      <alignment horizontal="center"/>
    </xf>
    <xf numFmtId="166" fontId="3" fillId="14" borderId="5" xfId="3" applyNumberFormat="1" applyFont="1" applyFill="1" applyBorder="1" applyAlignment="1">
      <alignment horizontal="center" vertical="top"/>
    </xf>
    <xf numFmtId="2" fontId="3" fillId="14" borderId="3" xfId="0" applyNumberFormat="1" applyFont="1" applyFill="1" applyBorder="1" applyAlignment="1">
      <alignment horizontal="center"/>
    </xf>
    <xf numFmtId="166" fontId="3" fillId="14" borderId="3" xfId="3" applyNumberFormat="1" applyFont="1" applyFill="1" applyBorder="1" applyAlignment="1">
      <alignment horizontal="center" vertical="top"/>
    </xf>
    <xf numFmtId="0" fontId="3" fillId="14" borderId="3" xfId="0" applyFont="1" applyFill="1" applyBorder="1" applyAlignment="1">
      <alignment horizontal="center" vertical="top"/>
    </xf>
    <xf numFmtId="166" fontId="3" fillId="14" borderId="5" xfId="0" applyNumberFormat="1" applyFont="1" applyFill="1" applyBorder="1" applyAlignment="1">
      <alignment horizontal="center"/>
    </xf>
    <xf numFmtId="167" fontId="3" fillId="14" borderId="5" xfId="0" applyNumberFormat="1" applyFont="1" applyFill="1" applyBorder="1"/>
    <xf numFmtId="167" fontId="3" fillId="14" borderId="5" xfId="0" applyNumberFormat="1" applyFont="1" applyFill="1" applyBorder="1" applyAlignment="1">
      <alignment horizontal="center"/>
    </xf>
    <xf numFmtId="168" fontId="3" fillId="14" borderId="5" xfId="0" applyNumberFormat="1" applyFont="1" applyFill="1" applyBorder="1" applyAlignment="1">
      <alignment horizontal="center"/>
    </xf>
    <xf numFmtId="2" fontId="3" fillId="14" borderId="5" xfId="0" applyNumberFormat="1" applyFont="1" applyFill="1" applyBorder="1" applyAlignment="1">
      <alignment horizontal="left" indent="3"/>
    </xf>
    <xf numFmtId="2" fontId="3" fillId="14" borderId="21" xfId="0" applyNumberFormat="1" applyFont="1" applyFill="1" applyBorder="1" applyAlignment="1">
      <alignment horizontal="left" indent="3"/>
    </xf>
    <xf numFmtId="167" fontId="3" fillId="14" borderId="3" xfId="0" applyNumberFormat="1" applyFont="1" applyFill="1" applyBorder="1"/>
    <xf numFmtId="167" fontId="3" fillId="14" borderId="3" xfId="0" applyNumberFormat="1" applyFont="1" applyFill="1" applyBorder="1" applyAlignment="1">
      <alignment horizontal="center"/>
    </xf>
    <xf numFmtId="168" fontId="3" fillId="14" borderId="3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166" fontId="3" fillId="6" borderId="5" xfId="3" applyNumberFormat="1" applyFont="1" applyFill="1" applyBorder="1" applyAlignment="1">
      <alignment horizontal="center" vertical="top"/>
    </xf>
    <xf numFmtId="166" fontId="3" fillId="6" borderId="3" xfId="3" applyNumberFormat="1" applyFont="1" applyFill="1" applyBorder="1" applyAlignment="1">
      <alignment horizontal="center" vertical="top"/>
    </xf>
    <xf numFmtId="167" fontId="3" fillId="6" borderId="5" xfId="0" applyNumberFormat="1" applyFont="1" applyFill="1" applyBorder="1"/>
    <xf numFmtId="166" fontId="3" fillId="6" borderId="5" xfId="0" applyNumberFormat="1" applyFont="1" applyFill="1" applyBorder="1" applyAlignment="1">
      <alignment horizontal="center"/>
    </xf>
    <xf numFmtId="167" fontId="3" fillId="6" borderId="5" xfId="0" applyNumberFormat="1" applyFont="1" applyFill="1" applyBorder="1" applyAlignment="1">
      <alignment horizontal="center"/>
    </xf>
    <xf numFmtId="168" fontId="3" fillId="6" borderId="5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left" indent="3"/>
    </xf>
    <xf numFmtId="2" fontId="3" fillId="6" borderId="21" xfId="0" applyNumberFormat="1" applyFont="1" applyFill="1" applyBorder="1" applyAlignment="1">
      <alignment horizontal="left" indent="3"/>
    </xf>
    <xf numFmtId="167" fontId="3" fillId="6" borderId="3" xfId="0" applyNumberFormat="1" applyFont="1" applyFill="1" applyBorder="1"/>
    <xf numFmtId="167" fontId="3" fillId="6" borderId="3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left" indent="3"/>
    </xf>
    <xf numFmtId="2" fontId="3" fillId="6" borderId="9" xfId="0" applyNumberFormat="1" applyFont="1" applyFill="1" applyBorder="1" applyAlignment="1">
      <alignment horizontal="left" indent="3"/>
    </xf>
    <xf numFmtId="0" fontId="3" fillId="16" borderId="3" xfId="110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right"/>
    </xf>
    <xf numFmtId="165" fontId="3" fillId="2" borderId="5" xfId="0" applyNumberFormat="1" applyFont="1" applyFill="1" applyBorder="1"/>
    <xf numFmtId="165" fontId="3" fillId="2" borderId="5" xfId="0" applyNumberFormat="1" applyFont="1" applyFill="1" applyBorder="1" applyAlignment="1">
      <alignment horizontal="left" indent="4"/>
    </xf>
    <xf numFmtId="170" fontId="3" fillId="2" borderId="5" xfId="0" applyNumberFormat="1" applyFont="1" applyFill="1" applyBorder="1"/>
    <xf numFmtId="166" fontId="3" fillId="2" borderId="5" xfId="0" applyNumberFormat="1" applyFont="1" applyFill="1" applyBorder="1"/>
    <xf numFmtId="2" fontId="3" fillId="2" borderId="5" xfId="0" applyNumberFormat="1" applyFont="1" applyFill="1" applyBorder="1" applyAlignment="1">
      <alignment horizontal="left" indent="3"/>
    </xf>
    <xf numFmtId="2" fontId="3" fillId="2" borderId="21" xfId="0" applyNumberFormat="1" applyFont="1" applyFill="1" applyBorder="1" applyAlignment="1">
      <alignment horizontal="left" indent="3"/>
    </xf>
    <xf numFmtId="0" fontId="3" fillId="2" borderId="3" xfId="0" applyFont="1" applyFill="1" applyBorder="1" applyAlignment="1">
      <alignment horizontal="center"/>
    </xf>
    <xf numFmtId="166" fontId="3" fillId="2" borderId="3" xfId="0" applyNumberFormat="1" applyFont="1" applyFill="1" applyBorder="1"/>
    <xf numFmtId="165" fontId="3" fillId="2" borderId="3" xfId="0" applyNumberFormat="1" applyFont="1" applyFill="1" applyBorder="1"/>
    <xf numFmtId="2" fontId="3" fillId="2" borderId="3" xfId="0" applyNumberFormat="1" applyFont="1" applyFill="1" applyBorder="1"/>
    <xf numFmtId="167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left" indent="4"/>
    </xf>
    <xf numFmtId="170" fontId="3" fillId="2" borderId="3" xfId="0" applyNumberFormat="1" applyFont="1" applyFill="1" applyBorder="1"/>
    <xf numFmtId="2" fontId="3" fillId="2" borderId="3" xfId="0" applyNumberFormat="1" applyFont="1" applyFill="1" applyBorder="1" applyAlignment="1">
      <alignment horizontal="left" indent="3"/>
    </xf>
    <xf numFmtId="2" fontId="3" fillId="2" borderId="9" xfId="0" applyNumberFormat="1" applyFont="1" applyFill="1" applyBorder="1" applyAlignment="1">
      <alignment horizontal="left" indent="3"/>
    </xf>
    <xf numFmtId="166" fontId="3" fillId="2" borderId="3" xfId="0" applyNumberFormat="1" applyFont="1" applyFill="1" applyBorder="1" applyAlignment="1">
      <alignment horizontal="left" indent="4"/>
    </xf>
    <xf numFmtId="0" fontId="3" fillId="2" borderId="7" xfId="0" applyFont="1" applyFill="1" applyBorder="1" applyAlignment="1">
      <alignment horizontal="center"/>
    </xf>
    <xf numFmtId="2" fontId="3" fillId="2" borderId="7" xfId="0" applyNumberFormat="1" applyFont="1" applyFill="1" applyBorder="1"/>
    <xf numFmtId="165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left" indent="4"/>
    </xf>
    <xf numFmtId="170" fontId="3" fillId="2" borderId="7" xfId="0" applyNumberFormat="1" applyFont="1" applyFill="1" applyBorder="1"/>
    <xf numFmtId="2" fontId="3" fillId="2" borderId="7" xfId="0" applyNumberFormat="1" applyFont="1" applyFill="1" applyBorder="1" applyAlignment="1">
      <alignment horizontal="left" indent="3"/>
    </xf>
    <xf numFmtId="2" fontId="3" fillId="2" borderId="10" xfId="0" applyNumberFormat="1" applyFont="1" applyFill="1" applyBorder="1" applyAlignment="1">
      <alignment horizontal="left" indent="3"/>
    </xf>
    <xf numFmtId="0" fontId="3" fillId="5" borderId="5" xfId="0" applyFont="1" applyFill="1" applyBorder="1" applyAlignment="1">
      <alignment horizontal="center"/>
    </xf>
    <xf numFmtId="2" fontId="3" fillId="5" borderId="5" xfId="0" applyNumberFormat="1" applyFont="1" applyFill="1" applyBorder="1"/>
    <xf numFmtId="2" fontId="3" fillId="5" borderId="5" xfId="0" applyNumberFormat="1" applyFont="1" applyFill="1" applyBorder="1" applyAlignment="1">
      <alignment horizontal="right"/>
    </xf>
    <xf numFmtId="165" fontId="3" fillId="5" borderId="5" xfId="0" applyNumberFormat="1" applyFont="1" applyFill="1" applyBorder="1"/>
    <xf numFmtId="165" fontId="3" fillId="5" borderId="5" xfId="0" applyNumberFormat="1" applyFont="1" applyFill="1" applyBorder="1" applyAlignment="1">
      <alignment horizontal="left" indent="4"/>
    </xf>
    <xf numFmtId="170" fontId="3" fillId="5" borderId="5" xfId="0" applyNumberFormat="1" applyFont="1" applyFill="1" applyBorder="1"/>
    <xf numFmtId="166" fontId="3" fillId="5" borderId="5" xfId="0" applyNumberFormat="1" applyFont="1" applyFill="1" applyBorder="1"/>
    <xf numFmtId="2" fontId="3" fillId="5" borderId="5" xfId="0" applyNumberFormat="1" applyFont="1" applyFill="1" applyBorder="1" applyAlignment="1">
      <alignment horizontal="left" indent="3"/>
    </xf>
    <xf numFmtId="2" fontId="3" fillId="5" borderId="21" xfId="0" applyNumberFormat="1" applyFont="1" applyFill="1" applyBorder="1" applyAlignment="1">
      <alignment horizontal="left" indent="3"/>
    </xf>
    <xf numFmtId="165" fontId="3" fillId="5" borderId="3" xfId="0" applyNumberFormat="1" applyFont="1" applyFill="1" applyBorder="1"/>
    <xf numFmtId="165" fontId="3" fillId="5" borderId="3" xfId="0" applyNumberFormat="1" applyFont="1" applyFill="1" applyBorder="1" applyAlignment="1">
      <alignment horizontal="left" indent="4"/>
    </xf>
    <xf numFmtId="170" fontId="3" fillId="5" borderId="3" xfId="0" applyNumberFormat="1" applyFont="1" applyFill="1" applyBorder="1"/>
    <xf numFmtId="166" fontId="3" fillId="5" borderId="3" xfId="0" applyNumberFormat="1" applyFont="1" applyFill="1" applyBorder="1"/>
    <xf numFmtId="171" fontId="3" fillId="5" borderId="7" xfId="158" applyNumberFormat="1" applyFont="1" applyFill="1" applyBorder="1" applyAlignment="1">
      <alignment horizontal="right"/>
    </xf>
    <xf numFmtId="165" fontId="3" fillId="5" borderId="7" xfId="0" applyNumberFormat="1" applyFont="1" applyFill="1" applyBorder="1"/>
    <xf numFmtId="165" fontId="3" fillId="5" borderId="7" xfId="0" applyNumberFormat="1" applyFont="1" applyFill="1" applyBorder="1" applyAlignment="1">
      <alignment horizontal="left" indent="4"/>
    </xf>
    <xf numFmtId="170" fontId="3" fillId="5" borderId="7" xfId="0" applyNumberFormat="1" applyFont="1" applyFill="1" applyBorder="1"/>
    <xf numFmtId="2" fontId="3" fillId="5" borderId="10" xfId="0" applyNumberFormat="1" applyFont="1" applyFill="1" applyBorder="1" applyAlignment="1">
      <alignment horizontal="left" indent="3"/>
    </xf>
    <xf numFmtId="0" fontId="3" fillId="3" borderId="5" xfId="0" applyFont="1" applyFill="1" applyBorder="1" applyAlignment="1">
      <alignment horizontal="center"/>
    </xf>
    <xf numFmtId="2" fontId="3" fillId="3" borderId="5" xfId="0" applyNumberFormat="1" applyFont="1" applyFill="1" applyBorder="1"/>
    <xf numFmtId="165" fontId="3" fillId="3" borderId="5" xfId="0" applyNumberFormat="1" applyFont="1" applyFill="1" applyBorder="1"/>
    <xf numFmtId="165" fontId="3" fillId="3" borderId="5" xfId="0" applyNumberFormat="1" applyFont="1" applyFill="1" applyBorder="1" applyAlignment="1">
      <alignment horizontal="left" indent="4"/>
    </xf>
    <xf numFmtId="170" fontId="3" fillId="3" borderId="5" xfId="0" applyNumberFormat="1" applyFont="1" applyFill="1" applyBorder="1"/>
    <xf numFmtId="166" fontId="3" fillId="3" borderId="5" xfId="0" applyNumberFormat="1" applyFont="1" applyFill="1" applyBorder="1"/>
    <xf numFmtId="2" fontId="3" fillId="3" borderId="5" xfId="0" applyNumberFormat="1" applyFont="1" applyFill="1" applyBorder="1" applyAlignment="1">
      <alignment horizontal="left" indent="3"/>
    </xf>
    <xf numFmtId="2" fontId="3" fillId="3" borderId="21" xfId="0" applyNumberFormat="1" applyFont="1" applyFill="1" applyBorder="1" applyAlignment="1">
      <alignment horizontal="left" indent="3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/>
    <xf numFmtId="165" fontId="3" fillId="3" borderId="3" xfId="0" applyNumberFormat="1" applyFont="1" applyFill="1" applyBorder="1"/>
    <xf numFmtId="165" fontId="3" fillId="3" borderId="3" xfId="0" applyNumberFormat="1" applyFont="1" applyFill="1" applyBorder="1" applyAlignment="1">
      <alignment horizontal="left" indent="4"/>
    </xf>
    <xf numFmtId="170" fontId="3" fillId="3" borderId="3" xfId="0" applyNumberFormat="1" applyFont="1" applyFill="1" applyBorder="1"/>
    <xf numFmtId="166" fontId="3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left" indent="3"/>
    </xf>
    <xf numFmtId="2" fontId="3" fillId="3" borderId="9" xfId="0" applyNumberFormat="1" applyFont="1" applyFill="1" applyBorder="1" applyAlignment="1">
      <alignment horizontal="left" indent="3"/>
    </xf>
    <xf numFmtId="167" fontId="3" fillId="3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2" fontId="3" fillId="4" borderId="5" xfId="0" applyNumberFormat="1" applyFont="1" applyFill="1" applyBorder="1"/>
    <xf numFmtId="167" fontId="3" fillId="4" borderId="5" xfId="0" applyNumberFormat="1" applyFont="1" applyFill="1" applyBorder="1"/>
    <xf numFmtId="2" fontId="3" fillId="4" borderId="5" xfId="0" applyNumberFormat="1" applyFont="1" applyFill="1" applyBorder="1" applyAlignment="1">
      <alignment horizontal="left" indent="4"/>
    </xf>
    <xf numFmtId="170" fontId="3" fillId="4" borderId="5" xfId="0" applyNumberFormat="1" applyFont="1" applyFill="1" applyBorder="1"/>
    <xf numFmtId="166" fontId="3" fillId="4" borderId="5" xfId="0" applyNumberFormat="1" applyFont="1" applyFill="1" applyBorder="1"/>
    <xf numFmtId="2" fontId="3" fillId="4" borderId="5" xfId="0" applyNumberFormat="1" applyFont="1" applyFill="1" applyBorder="1" applyAlignment="1">
      <alignment horizontal="left" indent="3"/>
    </xf>
    <xf numFmtId="2" fontId="3" fillId="4" borderId="21" xfId="0" applyNumberFormat="1" applyFont="1" applyFill="1" applyBorder="1" applyAlignment="1">
      <alignment horizontal="left" indent="3"/>
    </xf>
    <xf numFmtId="2" fontId="3" fillId="4" borderId="3" xfId="0" applyNumberFormat="1" applyFont="1" applyFill="1" applyBorder="1" applyAlignment="1">
      <alignment horizontal="left" indent="4"/>
    </xf>
    <xf numFmtId="170" fontId="3" fillId="4" borderId="3" xfId="0" applyNumberFormat="1" applyFont="1" applyFill="1" applyBorder="1"/>
    <xf numFmtId="166" fontId="3" fillId="4" borderId="3" xfId="0" applyNumberFormat="1" applyFont="1" applyFill="1" applyBorder="1"/>
    <xf numFmtId="166" fontId="3" fillId="5" borderId="7" xfId="0" applyNumberFormat="1" applyFont="1" applyFill="1" applyBorder="1" applyAlignment="1" applyProtection="1">
      <alignment horizontal="left" indent="4"/>
      <protection locked="0"/>
    </xf>
    <xf numFmtId="166" fontId="3" fillId="3" borderId="7" xfId="0" applyNumberFormat="1" applyFont="1" applyFill="1" applyBorder="1" applyAlignment="1" applyProtection="1">
      <alignment horizontal="left" indent="4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166" fontId="3" fillId="5" borderId="3" xfId="0" applyNumberFormat="1" applyFont="1" applyFill="1" applyBorder="1" applyAlignment="1" applyProtection="1">
      <alignment horizontal="center"/>
      <protection locked="0"/>
    </xf>
    <xf numFmtId="166" fontId="3" fillId="5" borderId="7" xfId="0" applyNumberFormat="1" applyFont="1" applyFill="1" applyBorder="1" applyAlignment="1" applyProtection="1">
      <alignment horizontal="center"/>
      <protection locked="0"/>
    </xf>
    <xf numFmtId="0" fontId="3" fillId="17" borderId="49" xfId="12" applyFont="1" applyFill="1" applyBorder="1" applyAlignment="1" applyProtection="1">
      <alignment horizontal="center"/>
      <protection locked="0"/>
    </xf>
    <xf numFmtId="168" fontId="3" fillId="17" borderId="49" xfId="12" applyNumberFormat="1" applyFont="1" applyFill="1" applyBorder="1" applyProtection="1"/>
    <xf numFmtId="2" fontId="3" fillId="17" borderId="51" xfId="12" applyNumberFormat="1" applyFont="1" applyFill="1" applyBorder="1" applyAlignment="1" applyProtection="1">
      <alignment horizontal="left" indent="3"/>
    </xf>
    <xf numFmtId="0" fontId="3" fillId="17" borderId="86" xfId="12" applyFont="1" applyFill="1" applyBorder="1" applyProtection="1">
      <protection locked="0"/>
    </xf>
    <xf numFmtId="0" fontId="3" fillId="17" borderId="52" xfId="12" applyFont="1" applyFill="1" applyBorder="1" applyAlignment="1" applyProtection="1">
      <alignment horizontal="center"/>
      <protection locked="0"/>
    </xf>
    <xf numFmtId="167" fontId="3" fillId="17" borderId="52" xfId="12" applyNumberFormat="1" applyFont="1" applyFill="1" applyBorder="1" applyProtection="1">
      <protection locked="0"/>
    </xf>
    <xf numFmtId="167" fontId="3" fillId="17" borderId="86" xfId="12" applyNumberFormat="1" applyFont="1" applyFill="1" applyBorder="1" applyProtection="1">
      <protection locked="0"/>
    </xf>
    <xf numFmtId="168" fontId="3" fillId="17" borderId="52" xfId="12" applyNumberFormat="1" applyFont="1" applyFill="1" applyBorder="1" applyProtection="1"/>
    <xf numFmtId="2" fontId="3" fillId="17" borderId="55" xfId="12" applyNumberFormat="1" applyFont="1" applyFill="1" applyBorder="1" applyAlignment="1" applyProtection="1">
      <alignment horizontal="left" indent="3"/>
    </xf>
    <xf numFmtId="2" fontId="3" fillId="17" borderId="52" xfId="12" applyNumberFormat="1" applyFont="1" applyFill="1" applyBorder="1" applyAlignment="1" applyProtection="1">
      <alignment horizontal="left" indent="3"/>
    </xf>
    <xf numFmtId="2" fontId="3" fillId="17" borderId="56" xfId="12" applyNumberFormat="1" applyFont="1" applyFill="1" applyBorder="1" applyAlignment="1" applyProtection="1">
      <alignment horizontal="left" indent="3"/>
    </xf>
    <xf numFmtId="0" fontId="3" fillId="19" borderId="87" xfId="12" applyFont="1" applyFill="1" applyBorder="1" applyProtection="1">
      <protection locked="0"/>
    </xf>
    <xf numFmtId="0" fontId="3" fillId="19" borderId="88" xfId="12" applyFont="1" applyFill="1" applyBorder="1" applyProtection="1">
      <protection locked="0"/>
    </xf>
    <xf numFmtId="0" fontId="3" fillId="10" borderId="3" xfId="11" applyFont="1" applyFill="1" applyBorder="1" applyAlignment="1">
      <alignment horizontal="left"/>
    </xf>
    <xf numFmtId="0" fontId="3" fillId="10" borderId="3" xfId="11" applyFont="1" applyFill="1" applyBorder="1" applyAlignment="1">
      <alignment horizontal="center"/>
    </xf>
    <xf numFmtId="167" fontId="3" fillId="10" borderId="3" xfId="11" applyNumberFormat="1" applyFont="1" applyFill="1" applyBorder="1" applyAlignment="1">
      <alignment horizontal="right"/>
    </xf>
    <xf numFmtId="167" fontId="3" fillId="10" borderId="3" xfId="11" applyNumberFormat="1" applyFont="1" applyFill="1" applyBorder="1"/>
    <xf numFmtId="167" fontId="3" fillId="10" borderId="3" xfId="11" applyNumberFormat="1" applyFont="1" applyFill="1" applyBorder="1" applyAlignment="1">
      <alignment horizontal="center"/>
    </xf>
    <xf numFmtId="168" fontId="3" fillId="10" borderId="3" xfId="11" applyNumberFormat="1" applyFont="1" applyFill="1" applyBorder="1"/>
    <xf numFmtId="2" fontId="3" fillId="10" borderId="3" xfId="11" applyNumberFormat="1" applyFont="1" applyFill="1" applyBorder="1"/>
    <xf numFmtId="2" fontId="3" fillId="10" borderId="3" xfId="11" applyNumberFormat="1" applyFont="1" applyFill="1" applyBorder="1" applyAlignment="1">
      <alignment horizontal="center"/>
    </xf>
    <xf numFmtId="2" fontId="3" fillId="10" borderId="3" xfId="11" applyNumberFormat="1" applyFont="1" applyFill="1" applyBorder="1" applyAlignment="1">
      <alignment horizontal="left" indent="3"/>
    </xf>
    <xf numFmtId="2" fontId="3" fillId="10" borderId="21" xfId="11" applyNumberFormat="1" applyFont="1" applyFill="1" applyBorder="1" applyAlignment="1">
      <alignment horizontal="left" indent="3"/>
    </xf>
    <xf numFmtId="2" fontId="3" fillId="10" borderId="3" xfId="11" applyNumberFormat="1" applyFont="1" applyFill="1" applyBorder="1" applyAlignment="1">
      <alignment horizontal="right"/>
    </xf>
    <xf numFmtId="168" fontId="3" fillId="10" borderId="3" xfId="11" applyNumberFormat="1" applyFont="1" applyFill="1" applyBorder="1" applyAlignment="1">
      <alignment horizontal="right"/>
    </xf>
    <xf numFmtId="2" fontId="3" fillId="10" borderId="22" xfId="11" applyNumberFormat="1" applyFont="1" applyFill="1" applyBorder="1" applyAlignment="1">
      <alignment horizontal="left" indent="3"/>
    </xf>
    <xf numFmtId="0" fontId="3" fillId="77" borderId="3" xfId="11" applyFont="1" applyFill="1" applyBorder="1" applyAlignment="1">
      <alignment horizontal="left"/>
    </xf>
    <xf numFmtId="0" fontId="3" fillId="77" borderId="3" xfId="11" applyFont="1" applyFill="1" applyBorder="1" applyAlignment="1">
      <alignment horizontal="center"/>
    </xf>
    <xf numFmtId="167" fontId="3" fillId="77" borderId="3" xfId="11" applyNumberFormat="1" applyFont="1" applyFill="1" applyBorder="1" applyAlignment="1">
      <alignment horizontal="right"/>
    </xf>
    <xf numFmtId="167" fontId="3" fillId="77" borderId="3" xfId="11" applyNumberFormat="1" applyFont="1" applyFill="1" applyBorder="1"/>
    <xf numFmtId="167" fontId="3" fillId="77" borderId="3" xfId="11" applyNumberFormat="1" applyFont="1" applyFill="1" applyBorder="1" applyAlignment="1">
      <alignment horizontal="center"/>
    </xf>
    <xf numFmtId="168" fontId="3" fillId="77" borderId="3" xfId="11" applyNumberFormat="1" applyFont="1" applyFill="1" applyBorder="1"/>
    <xf numFmtId="2" fontId="3" fillId="77" borderId="3" xfId="11" applyNumberFormat="1" applyFont="1" applyFill="1" applyBorder="1"/>
    <xf numFmtId="2" fontId="3" fillId="77" borderId="3" xfId="11" applyNumberFormat="1" applyFont="1" applyFill="1" applyBorder="1" applyAlignment="1">
      <alignment horizontal="center"/>
    </xf>
    <xf numFmtId="2" fontId="3" fillId="77" borderId="3" xfId="11" applyNumberFormat="1" applyFont="1" applyFill="1" applyBorder="1" applyAlignment="1">
      <alignment horizontal="left" indent="3"/>
    </xf>
    <xf numFmtId="0" fontId="3" fillId="6" borderId="5" xfId="11" applyFont="1" applyFill="1" applyBorder="1"/>
    <xf numFmtId="0" fontId="3" fillId="6" borderId="5" xfId="11" applyFont="1" applyFill="1" applyBorder="1" applyAlignment="1">
      <alignment horizontal="center"/>
    </xf>
    <xf numFmtId="167" fontId="3" fillId="6" borderId="5" xfId="11" applyNumberFormat="1" applyFont="1" applyFill="1" applyBorder="1"/>
    <xf numFmtId="167" fontId="3" fillId="6" borderId="5" xfId="11" applyNumberFormat="1" applyFont="1" applyFill="1" applyBorder="1" applyAlignment="1">
      <alignment horizontal="center"/>
    </xf>
    <xf numFmtId="168" fontId="3" fillId="6" borderId="5" xfId="11" applyNumberFormat="1" applyFont="1" applyFill="1" applyBorder="1"/>
    <xf numFmtId="2" fontId="3" fillId="6" borderId="5" xfId="11" applyNumberFormat="1" applyFont="1" applyFill="1" applyBorder="1"/>
    <xf numFmtId="2" fontId="3" fillId="6" borderId="5" xfId="11" applyNumberFormat="1" applyFont="1" applyFill="1" applyBorder="1" applyAlignment="1">
      <alignment horizontal="center"/>
    </xf>
    <xf numFmtId="2" fontId="3" fillId="6" borderId="5" xfId="11" applyNumberFormat="1" applyFont="1" applyFill="1" applyBorder="1" applyAlignment="1">
      <alignment horizontal="left" indent="3"/>
    </xf>
    <xf numFmtId="2" fontId="3" fillId="6" borderId="21" xfId="11" applyNumberFormat="1" applyFont="1" applyFill="1" applyBorder="1" applyAlignment="1">
      <alignment horizontal="left" indent="3"/>
    </xf>
    <xf numFmtId="0" fontId="3" fillId="6" borderId="3" xfId="11" applyFont="1" applyFill="1" applyBorder="1"/>
    <xf numFmtId="0" fontId="3" fillId="6" borderId="3" xfId="11" applyFont="1" applyFill="1" applyBorder="1" applyAlignment="1">
      <alignment horizontal="center"/>
    </xf>
    <xf numFmtId="167" fontId="3" fillId="6" borderId="3" xfId="11" applyNumberFormat="1" applyFont="1" applyFill="1" applyBorder="1"/>
    <xf numFmtId="167" fontId="3" fillId="6" borderId="3" xfId="11" applyNumberFormat="1" applyFont="1" applyFill="1" applyBorder="1" applyAlignment="1">
      <alignment horizontal="center"/>
    </xf>
    <xf numFmtId="168" fontId="3" fillId="6" borderId="3" xfId="11" applyNumberFormat="1" applyFont="1" applyFill="1" applyBorder="1"/>
    <xf numFmtId="2" fontId="3" fillId="6" borderId="3" xfId="11" applyNumberFormat="1" applyFont="1" applyFill="1" applyBorder="1"/>
    <xf numFmtId="2" fontId="3" fillId="6" borderId="3" xfId="11" applyNumberFormat="1" applyFont="1" applyFill="1" applyBorder="1" applyAlignment="1">
      <alignment horizontal="center"/>
    </xf>
    <xf numFmtId="2" fontId="3" fillId="6" borderId="3" xfId="11" applyNumberFormat="1" applyFont="1" applyFill="1" applyBorder="1" applyAlignment="1">
      <alignment horizontal="left" indent="3"/>
    </xf>
    <xf numFmtId="2" fontId="3" fillId="6" borderId="9" xfId="11" applyNumberFormat="1" applyFont="1" applyFill="1" applyBorder="1" applyAlignment="1">
      <alignment horizontal="left" indent="3"/>
    </xf>
    <xf numFmtId="0" fontId="3" fillId="11" borderId="5" xfId="11" applyFont="1" applyFill="1" applyBorder="1"/>
    <xf numFmtId="0" fontId="3" fillId="11" borderId="5" xfId="11" applyFont="1" applyFill="1" applyBorder="1" applyAlignment="1">
      <alignment horizontal="center"/>
    </xf>
    <xf numFmtId="167" fontId="3" fillId="11" borderId="5" xfId="11" applyNumberFormat="1" applyFont="1" applyFill="1" applyBorder="1"/>
    <xf numFmtId="167" fontId="3" fillId="11" borderId="5" xfId="11" applyNumberFormat="1" applyFont="1" applyFill="1" applyBorder="1" applyAlignment="1">
      <alignment horizontal="center"/>
    </xf>
    <xf numFmtId="168" fontId="3" fillId="11" borderId="5" xfId="11" applyNumberFormat="1" applyFont="1" applyFill="1" applyBorder="1"/>
    <xf numFmtId="2" fontId="3" fillId="11" borderId="5" xfId="11" applyNumberFormat="1" applyFont="1" applyFill="1" applyBorder="1"/>
    <xf numFmtId="2" fontId="3" fillId="11" borderId="5" xfId="11" applyNumberFormat="1" applyFont="1" applyFill="1" applyBorder="1" applyAlignment="1">
      <alignment horizontal="center"/>
    </xf>
    <xf numFmtId="2" fontId="3" fillId="11" borderId="5" xfId="11" applyNumberFormat="1" applyFont="1" applyFill="1" applyBorder="1" applyAlignment="1">
      <alignment horizontal="left" indent="3"/>
    </xf>
    <xf numFmtId="2" fontId="3" fillId="11" borderId="21" xfId="11" applyNumberFormat="1" applyFont="1" applyFill="1" applyBorder="1" applyAlignment="1">
      <alignment horizontal="left" indent="3"/>
    </xf>
    <xf numFmtId="0" fontId="3" fillId="11" borderId="3" xfId="11" applyFont="1" applyFill="1" applyBorder="1"/>
    <xf numFmtId="0" fontId="3" fillId="11" borderId="3" xfId="11" applyFont="1" applyFill="1" applyBorder="1" applyAlignment="1">
      <alignment horizontal="center"/>
    </xf>
    <xf numFmtId="167" fontId="3" fillId="11" borderId="3" xfId="11" applyNumberFormat="1" applyFont="1" applyFill="1" applyBorder="1"/>
    <xf numFmtId="167" fontId="3" fillId="11" borderId="3" xfId="11" applyNumberFormat="1" applyFont="1" applyFill="1" applyBorder="1" applyAlignment="1">
      <alignment horizontal="center"/>
    </xf>
    <xf numFmtId="168" fontId="3" fillId="11" borderId="3" xfId="11" applyNumberFormat="1" applyFont="1" applyFill="1" applyBorder="1"/>
    <xf numFmtId="2" fontId="3" fillId="11" borderId="3" xfId="11" applyNumberFormat="1" applyFont="1" applyFill="1" applyBorder="1"/>
    <xf numFmtId="2" fontId="3" fillId="11" borderId="3" xfId="11" applyNumberFormat="1" applyFont="1" applyFill="1" applyBorder="1" applyAlignment="1">
      <alignment horizontal="center"/>
    </xf>
    <xf numFmtId="2" fontId="3" fillId="11" borderId="3" xfId="11" applyNumberFormat="1" applyFont="1" applyFill="1" applyBorder="1" applyAlignment="1">
      <alignment horizontal="left" indent="3"/>
    </xf>
    <xf numFmtId="2" fontId="3" fillId="11" borderId="9" xfId="11" applyNumberFormat="1" applyFont="1" applyFill="1" applyBorder="1" applyAlignment="1">
      <alignment horizontal="left" indent="3"/>
    </xf>
    <xf numFmtId="0" fontId="3" fillId="11" borderId="7" xfId="11" applyFont="1" applyFill="1" applyBorder="1"/>
    <xf numFmtId="0" fontId="3" fillId="11" borderId="7" xfId="11" applyFont="1" applyFill="1" applyBorder="1" applyAlignment="1">
      <alignment horizontal="center"/>
    </xf>
    <xf numFmtId="167" fontId="3" fillId="11" borderId="7" xfId="11" applyNumberFormat="1" applyFont="1" applyFill="1" applyBorder="1"/>
    <xf numFmtId="167" fontId="3" fillId="11" borderId="7" xfId="11" applyNumberFormat="1" applyFont="1" applyFill="1" applyBorder="1" applyAlignment="1">
      <alignment horizontal="center"/>
    </xf>
    <xf numFmtId="168" fontId="3" fillId="11" borderId="7" xfId="11" applyNumberFormat="1" applyFont="1" applyFill="1" applyBorder="1"/>
    <xf numFmtId="2" fontId="3" fillId="11" borderId="7" xfId="11" applyNumberFormat="1" applyFont="1" applyFill="1" applyBorder="1"/>
    <xf numFmtId="2" fontId="3" fillId="11" borderId="7" xfId="11" applyNumberFormat="1" applyFont="1" applyFill="1" applyBorder="1" applyAlignment="1">
      <alignment horizontal="center"/>
    </xf>
    <xf numFmtId="2" fontId="3" fillId="11" borderId="7" xfId="11" applyNumberFormat="1" applyFont="1" applyFill="1" applyBorder="1" applyAlignment="1">
      <alignment horizontal="left" indent="3"/>
    </xf>
    <xf numFmtId="2" fontId="3" fillId="11" borderId="10" xfId="11" applyNumberFormat="1" applyFont="1" applyFill="1" applyBorder="1" applyAlignment="1">
      <alignment horizontal="left" indent="3"/>
    </xf>
    <xf numFmtId="0" fontId="3" fillId="9" borderId="12" xfId="11" applyFont="1" applyFill="1" applyBorder="1"/>
    <xf numFmtId="0" fontId="3" fillId="9" borderId="12" xfId="11" applyFont="1" applyFill="1" applyBorder="1" applyAlignment="1">
      <alignment horizontal="center"/>
    </xf>
    <xf numFmtId="167" fontId="3" fillId="9" borderId="12" xfId="11" applyNumberFormat="1" applyFont="1" applyFill="1" applyBorder="1"/>
    <xf numFmtId="167" fontId="3" fillId="9" borderId="12" xfId="11" applyNumberFormat="1" applyFont="1" applyFill="1" applyBorder="1" applyAlignment="1">
      <alignment horizontal="center"/>
    </xf>
    <xf numFmtId="168" fontId="3" fillId="9" borderId="12" xfId="11" applyNumberFormat="1" applyFont="1" applyFill="1" applyBorder="1"/>
    <xf numFmtId="2" fontId="3" fillId="9" borderId="12" xfId="11" applyNumberFormat="1" applyFont="1" applyFill="1" applyBorder="1"/>
    <xf numFmtId="2" fontId="3" fillId="9" borderId="12" xfId="11" applyNumberFormat="1" applyFont="1" applyFill="1" applyBorder="1" applyAlignment="1">
      <alignment horizontal="center"/>
    </xf>
    <xf numFmtId="2" fontId="3" fillId="9" borderId="12" xfId="11" applyNumberFormat="1" applyFont="1" applyFill="1" applyBorder="1" applyAlignment="1">
      <alignment horizontal="left" indent="3"/>
    </xf>
    <xf numFmtId="2" fontId="3" fillId="9" borderId="22" xfId="11" applyNumberFormat="1" applyFont="1" applyFill="1" applyBorder="1" applyAlignment="1">
      <alignment horizontal="left" indent="3"/>
    </xf>
    <xf numFmtId="0" fontId="3" fillId="9" borderId="7" xfId="11" applyFont="1" applyFill="1" applyBorder="1"/>
    <xf numFmtId="0" fontId="3" fillId="9" borderId="7" xfId="11" applyFont="1" applyFill="1" applyBorder="1" applyAlignment="1">
      <alignment horizontal="center"/>
    </xf>
    <xf numFmtId="167" fontId="3" fillId="9" borderId="7" xfId="11" applyNumberFormat="1" applyFont="1" applyFill="1" applyBorder="1"/>
    <xf numFmtId="167" fontId="3" fillId="9" borderId="7" xfId="11" applyNumberFormat="1" applyFont="1" applyFill="1" applyBorder="1" applyAlignment="1">
      <alignment horizontal="center"/>
    </xf>
    <xf numFmtId="168" fontId="3" fillId="9" borderId="7" xfId="11" applyNumberFormat="1" applyFont="1" applyFill="1" applyBorder="1"/>
    <xf numFmtId="2" fontId="3" fillId="9" borderId="7" xfId="11" applyNumberFormat="1" applyFont="1" applyFill="1" applyBorder="1"/>
    <xf numFmtId="2" fontId="3" fillId="9" borderId="7" xfId="11" applyNumberFormat="1" applyFont="1" applyFill="1" applyBorder="1" applyAlignment="1">
      <alignment horizontal="center"/>
    </xf>
    <xf numFmtId="2" fontId="3" fillId="9" borderId="7" xfId="11" applyNumberFormat="1" applyFont="1" applyFill="1" applyBorder="1" applyAlignment="1">
      <alignment horizontal="left" indent="3"/>
    </xf>
    <xf numFmtId="2" fontId="3" fillId="9" borderId="10" xfId="11" applyNumberFormat="1" applyFont="1" applyFill="1" applyBorder="1" applyAlignment="1">
      <alignment horizontal="left" indent="3"/>
    </xf>
    <xf numFmtId="0" fontId="3" fillId="12" borderId="3" xfId="11" applyFont="1" applyFill="1" applyBorder="1"/>
    <xf numFmtId="0" fontId="3" fillId="12" borderId="3" xfId="11" applyFont="1" applyFill="1" applyBorder="1" applyAlignment="1">
      <alignment horizontal="center"/>
    </xf>
    <xf numFmtId="167" fontId="3" fillId="12" borderId="3" xfId="11" applyNumberFormat="1" applyFont="1" applyFill="1" applyBorder="1"/>
    <xf numFmtId="167" fontId="3" fillId="12" borderId="3" xfId="11" applyNumberFormat="1" applyFont="1" applyFill="1" applyBorder="1" applyAlignment="1">
      <alignment horizontal="center"/>
    </xf>
    <xf numFmtId="168" fontId="3" fillId="12" borderId="3" xfId="11" applyNumberFormat="1" applyFont="1" applyFill="1" applyBorder="1"/>
    <xf numFmtId="2" fontId="3" fillId="12" borderId="3" xfId="11" applyNumberFormat="1" applyFont="1" applyFill="1" applyBorder="1"/>
    <xf numFmtId="2" fontId="3" fillId="12" borderId="3" xfId="11" applyNumberFormat="1" applyFont="1" applyFill="1" applyBorder="1" applyAlignment="1">
      <alignment horizontal="center"/>
    </xf>
    <xf numFmtId="2" fontId="3" fillId="12" borderId="3" xfId="11" applyNumberFormat="1" applyFont="1" applyFill="1" applyBorder="1" applyAlignment="1">
      <alignment horizontal="left" indent="3"/>
    </xf>
    <xf numFmtId="2" fontId="3" fillId="12" borderId="9" xfId="11" applyNumberFormat="1" applyFont="1" applyFill="1" applyBorder="1" applyAlignment="1">
      <alignment horizontal="left" indent="3"/>
    </xf>
    <xf numFmtId="0" fontId="3" fillId="4" borderId="5" xfId="11" applyFont="1" applyFill="1" applyBorder="1"/>
    <xf numFmtId="0" fontId="3" fillId="4" borderId="5" xfId="11" applyFont="1" applyFill="1" applyBorder="1" applyAlignment="1">
      <alignment horizontal="center"/>
    </xf>
    <xf numFmtId="167" fontId="3" fillId="4" borderId="5" xfId="11" applyNumberFormat="1" applyFont="1" applyFill="1" applyBorder="1"/>
    <xf numFmtId="167" fontId="3" fillId="4" borderId="5" xfId="11" applyNumberFormat="1" applyFont="1" applyFill="1" applyBorder="1" applyAlignment="1">
      <alignment horizontal="center"/>
    </xf>
    <xf numFmtId="168" fontId="3" fillId="4" borderId="5" xfId="11" applyNumberFormat="1" applyFont="1" applyFill="1" applyBorder="1"/>
    <xf numFmtId="2" fontId="3" fillId="4" borderId="5" xfId="11" applyNumberFormat="1" applyFont="1" applyFill="1" applyBorder="1"/>
    <xf numFmtId="2" fontId="3" fillId="4" borderId="5" xfId="11" applyNumberFormat="1" applyFont="1" applyFill="1" applyBorder="1" applyAlignment="1">
      <alignment horizontal="center"/>
    </xf>
    <xf numFmtId="2" fontId="3" fillId="4" borderId="5" xfId="11" applyNumberFormat="1" applyFont="1" applyFill="1" applyBorder="1" applyAlignment="1">
      <alignment horizontal="left" indent="3"/>
    </xf>
    <xf numFmtId="2" fontId="3" fillId="4" borderId="21" xfId="11" applyNumberFormat="1" applyFont="1" applyFill="1" applyBorder="1" applyAlignment="1">
      <alignment horizontal="left" indent="3"/>
    </xf>
    <xf numFmtId="0" fontId="3" fillId="4" borderId="3" xfId="11" applyFont="1" applyFill="1" applyBorder="1"/>
    <xf numFmtId="0" fontId="3" fillId="4" borderId="3" xfId="11" applyFont="1" applyFill="1" applyBorder="1" applyAlignment="1">
      <alignment horizontal="center"/>
    </xf>
    <xf numFmtId="167" fontId="3" fillId="4" borderId="3" xfId="11" applyNumberFormat="1" applyFont="1" applyFill="1" applyBorder="1"/>
    <xf numFmtId="167" fontId="3" fillId="4" borderId="3" xfId="11" applyNumberFormat="1" applyFont="1" applyFill="1" applyBorder="1" applyAlignment="1">
      <alignment horizontal="center"/>
    </xf>
    <xf numFmtId="168" fontId="3" fillId="4" borderId="3" xfId="11" applyNumberFormat="1" applyFont="1" applyFill="1" applyBorder="1"/>
    <xf numFmtId="2" fontId="3" fillId="4" borderId="3" xfId="11" applyNumberFormat="1" applyFont="1" applyFill="1" applyBorder="1"/>
    <xf numFmtId="2" fontId="3" fillId="4" borderId="3" xfId="11" applyNumberFormat="1" applyFont="1" applyFill="1" applyBorder="1" applyAlignment="1">
      <alignment horizontal="center"/>
    </xf>
    <xf numFmtId="2" fontId="3" fillId="4" borderId="3" xfId="11" applyNumberFormat="1" applyFont="1" applyFill="1" applyBorder="1" applyAlignment="1">
      <alignment horizontal="left" indent="3"/>
    </xf>
    <xf numFmtId="2" fontId="3" fillId="4" borderId="9" xfId="11" applyNumberFormat="1" applyFont="1" applyFill="1" applyBorder="1" applyAlignment="1">
      <alignment horizontal="left" indent="3"/>
    </xf>
    <xf numFmtId="0" fontId="3" fillId="12" borderId="7" xfId="5" applyFont="1" applyFill="1" applyBorder="1"/>
    <xf numFmtId="0" fontId="3" fillId="12" borderId="7" xfId="5" applyFont="1" applyFill="1" applyBorder="1" applyAlignment="1">
      <alignment horizontal="center"/>
    </xf>
    <xf numFmtId="167" fontId="3" fillId="12" borderId="7" xfId="5" applyNumberFormat="1" applyFont="1" applyFill="1" applyBorder="1"/>
    <xf numFmtId="167" fontId="3" fillId="12" borderId="7" xfId="5" applyNumberFormat="1" applyFont="1" applyFill="1" applyBorder="1" applyAlignment="1">
      <alignment horizontal="center"/>
    </xf>
    <xf numFmtId="168" fontId="3" fillId="12" borderId="7" xfId="5" applyNumberFormat="1" applyFont="1" applyFill="1" applyBorder="1"/>
    <xf numFmtId="2" fontId="3" fillId="12" borderId="7" xfId="5" applyNumberFormat="1" applyFont="1" applyFill="1" applyBorder="1"/>
    <xf numFmtId="2" fontId="3" fillId="12" borderId="7" xfId="5" applyNumberFormat="1" applyFont="1" applyFill="1" applyBorder="1" applyAlignment="1">
      <alignment horizontal="center"/>
    </xf>
    <xf numFmtId="167" fontId="3" fillId="12" borderId="7" xfId="5" applyNumberFormat="1" applyFont="1" applyFill="1" applyBorder="1" applyAlignment="1">
      <alignment horizontal="left" indent="3"/>
    </xf>
    <xf numFmtId="2" fontId="3" fillId="12" borderId="10" xfId="5" applyNumberFormat="1" applyFont="1" applyFill="1" applyBorder="1" applyAlignment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Protection="1">
      <protection locked="0"/>
    </xf>
    <xf numFmtId="166" fontId="3" fillId="2" borderId="7" xfId="0" applyNumberFormat="1" applyFont="1" applyFill="1" applyBorder="1" applyAlignment="1" applyProtection="1">
      <alignment horizontal="left" indent="4"/>
      <protection locked="0"/>
    </xf>
    <xf numFmtId="2" fontId="3" fillId="14" borderId="12" xfId="0" applyNumberFormat="1" applyFont="1" applyFill="1" applyBorder="1" applyAlignment="1" applyProtection="1">
      <alignment horizontal="left" indent="3"/>
    </xf>
    <xf numFmtId="0" fontId="3" fillId="14" borderId="3" xfId="0" applyFont="1" applyFill="1" applyBorder="1" applyProtection="1">
      <protection locked="0"/>
    </xf>
    <xf numFmtId="0" fontId="3" fillId="14" borderId="3" xfId="0" applyFont="1" applyFill="1" applyBorder="1" applyAlignment="1" applyProtection="1">
      <alignment horizontal="center"/>
      <protection locked="0"/>
    </xf>
    <xf numFmtId="2" fontId="3" fillId="14" borderId="3" xfId="0" applyNumberFormat="1" applyFont="1" applyFill="1" applyBorder="1" applyProtection="1">
      <protection locked="0"/>
    </xf>
    <xf numFmtId="168" fontId="3" fillId="14" borderId="3" xfId="0" applyNumberFormat="1" applyFont="1" applyFill="1" applyBorder="1" applyProtection="1"/>
    <xf numFmtId="2" fontId="3" fillId="14" borderId="9" xfId="0" applyNumberFormat="1" applyFont="1" applyFill="1" applyBorder="1" applyAlignment="1" applyProtection="1">
      <alignment horizontal="left" indent="3"/>
    </xf>
    <xf numFmtId="0" fontId="3" fillId="14" borderId="7" xfId="0" applyFont="1" applyFill="1" applyBorder="1" applyProtection="1">
      <protection locked="0"/>
    </xf>
    <xf numFmtId="0" fontId="3" fillId="14" borderId="7" xfId="0" applyFont="1" applyFill="1" applyBorder="1" applyAlignment="1" applyProtection="1">
      <alignment horizontal="center"/>
      <protection locked="0"/>
    </xf>
    <xf numFmtId="2" fontId="3" fillId="14" borderId="7" xfId="0" applyNumberFormat="1" applyFont="1" applyFill="1" applyBorder="1" applyProtection="1">
      <protection locked="0"/>
    </xf>
    <xf numFmtId="168" fontId="3" fillId="14" borderId="7" xfId="0" applyNumberFormat="1" applyFont="1" applyFill="1" applyBorder="1" applyProtection="1"/>
    <xf numFmtId="2" fontId="3" fillId="14" borderId="7" xfId="0" applyNumberFormat="1" applyFont="1" applyFill="1" applyBorder="1" applyAlignment="1" applyProtection="1">
      <alignment horizontal="left" indent="3"/>
    </xf>
    <xf numFmtId="2" fontId="3" fillId="14" borderId="10" xfId="0" applyNumberFormat="1" applyFont="1" applyFill="1" applyBorder="1" applyAlignment="1" applyProtection="1">
      <alignment horizontal="left" indent="3"/>
    </xf>
    <xf numFmtId="167" fontId="3" fillId="2" borderId="12" xfId="0" applyNumberFormat="1" applyFont="1" applyFill="1" applyBorder="1" applyAlignment="1" applyProtection="1">
      <alignment horizontal="center"/>
      <protection locked="0"/>
    </xf>
    <xf numFmtId="168" fontId="3" fillId="2" borderId="12" xfId="0" applyNumberFormat="1" applyFont="1" applyFill="1" applyBorder="1" applyAlignment="1" applyProtection="1">
      <alignment horizontal="center"/>
    </xf>
    <xf numFmtId="167" fontId="3" fillId="2" borderId="3" xfId="0" applyNumberFormat="1" applyFont="1" applyFill="1" applyBorder="1" applyAlignment="1" applyProtection="1">
      <alignment horizontal="center"/>
      <protection locked="0"/>
    </xf>
    <xf numFmtId="168" fontId="3" fillId="2" borderId="3" xfId="0" applyNumberFormat="1" applyFont="1" applyFill="1" applyBorder="1" applyAlignment="1" applyProtection="1">
      <alignment horizontal="center"/>
    </xf>
    <xf numFmtId="167" fontId="3" fillId="8" borderId="5" xfId="0" applyNumberFormat="1" applyFont="1" applyFill="1" applyBorder="1" applyAlignment="1" applyProtection="1">
      <alignment horizontal="center"/>
      <protection locked="0"/>
    </xf>
    <xf numFmtId="167" fontId="3" fillId="8" borderId="12" xfId="0" applyNumberFormat="1" applyFont="1" applyFill="1" applyBorder="1" applyAlignment="1" applyProtection="1">
      <alignment horizontal="center"/>
      <protection locked="0"/>
    </xf>
    <xf numFmtId="168" fontId="3" fillId="8" borderId="12" xfId="0" applyNumberFormat="1" applyFont="1" applyFill="1" applyBorder="1" applyAlignment="1" applyProtection="1">
      <alignment horizontal="center"/>
    </xf>
    <xf numFmtId="2" fontId="3" fillId="8" borderId="12" xfId="0" applyNumberFormat="1" applyFont="1" applyFill="1" applyBorder="1" applyAlignment="1" applyProtection="1">
      <alignment horizontal="center"/>
      <protection locked="0"/>
    </xf>
    <xf numFmtId="167" fontId="3" fillId="8" borderId="3" xfId="0" applyNumberFormat="1" applyFont="1" applyFill="1" applyBorder="1" applyAlignment="1" applyProtection="1">
      <alignment horizontal="center"/>
      <protection locked="0"/>
    </xf>
    <xf numFmtId="168" fontId="3" fillId="8" borderId="3" xfId="0" applyNumberFormat="1" applyFont="1" applyFill="1" applyBorder="1" applyAlignment="1" applyProtection="1">
      <alignment horizontal="center"/>
    </xf>
    <xf numFmtId="167" fontId="3" fillId="14" borderId="5" xfId="0" applyNumberFormat="1" applyFont="1" applyFill="1" applyBorder="1" applyAlignment="1" applyProtection="1">
      <alignment horizontal="center"/>
      <protection locked="0"/>
    </xf>
    <xf numFmtId="167" fontId="3" fillId="14" borderId="3" xfId="0" applyNumberFormat="1" applyFont="1" applyFill="1" applyBorder="1" applyAlignment="1" applyProtection="1">
      <alignment horizontal="center"/>
      <protection locked="0"/>
    </xf>
    <xf numFmtId="168" fontId="3" fillId="14" borderId="12" xfId="0" applyNumberFormat="1" applyFont="1" applyFill="1" applyBorder="1" applyAlignment="1" applyProtection="1">
      <alignment horizontal="center"/>
    </xf>
    <xf numFmtId="2" fontId="3" fillId="14" borderId="12" xfId="0" applyNumberFormat="1" applyFont="1" applyFill="1" applyBorder="1" applyAlignment="1" applyProtection="1">
      <alignment horizontal="center"/>
      <protection locked="0"/>
    </xf>
    <xf numFmtId="168" fontId="3" fillId="14" borderId="3" xfId="0" applyNumberFormat="1" applyFont="1" applyFill="1" applyBorder="1" applyAlignment="1" applyProtection="1">
      <alignment horizontal="center"/>
    </xf>
    <xf numFmtId="167" fontId="3" fillId="14" borderId="3" xfId="0" applyNumberFormat="1" applyFont="1" applyFill="1" applyBorder="1" applyProtection="1">
      <protection locked="0"/>
    </xf>
    <xf numFmtId="167" fontId="3" fillId="14" borderId="3" xfId="0" applyNumberFormat="1" applyFont="1" applyFill="1" applyBorder="1" applyAlignment="1" applyProtection="1">
      <alignment horizontal="left" indent="4"/>
      <protection locked="0"/>
    </xf>
    <xf numFmtId="2" fontId="3" fillId="14" borderId="3" xfId="0" applyNumberFormat="1" applyFont="1" applyFill="1" applyBorder="1" applyAlignment="1" applyProtection="1">
      <alignment horizontal="left" indent="3"/>
    </xf>
    <xf numFmtId="167" fontId="3" fillId="14" borderId="7" xfId="0" applyNumberFormat="1" applyFont="1" applyFill="1" applyBorder="1" applyProtection="1">
      <protection locked="0"/>
    </xf>
    <xf numFmtId="167" fontId="3" fillId="14" borderId="7" xfId="0" applyNumberFormat="1" applyFont="1" applyFill="1" applyBorder="1" applyAlignment="1" applyProtection="1">
      <alignment horizontal="left" indent="4"/>
      <protection locked="0"/>
    </xf>
    <xf numFmtId="0" fontId="3" fillId="78" borderId="5" xfId="0" applyFont="1" applyFill="1" applyBorder="1" applyAlignment="1">
      <alignment horizontal="center"/>
    </xf>
    <xf numFmtId="0" fontId="3" fillId="78" borderId="3" xfId="0" applyFont="1" applyFill="1" applyBorder="1" applyProtection="1">
      <protection locked="0"/>
    </xf>
    <xf numFmtId="0" fontId="3" fillId="78" borderId="3" xfId="0" applyFont="1" applyFill="1" applyBorder="1" applyAlignment="1" applyProtection="1">
      <alignment horizontal="center"/>
      <protection locked="0"/>
    </xf>
    <xf numFmtId="167" fontId="3" fillId="78" borderId="5" xfId="0" applyNumberFormat="1" applyFont="1" applyFill="1" applyBorder="1" applyAlignment="1" applyProtection="1">
      <alignment horizontal="center"/>
      <protection locked="0"/>
    </xf>
    <xf numFmtId="167" fontId="3" fillId="78" borderId="3" xfId="0" applyNumberFormat="1" applyFont="1" applyFill="1" applyBorder="1" applyAlignment="1" applyProtection="1">
      <alignment horizontal="center"/>
      <protection locked="0"/>
    </xf>
    <xf numFmtId="168" fontId="3" fillId="78" borderId="12" xfId="0" applyNumberFormat="1" applyFont="1" applyFill="1" applyBorder="1" applyAlignment="1" applyProtection="1">
      <alignment horizontal="center"/>
    </xf>
    <xf numFmtId="2" fontId="3" fillId="78" borderId="12" xfId="0" applyNumberFormat="1" applyFont="1" applyFill="1" applyBorder="1" applyAlignment="1" applyProtection="1">
      <alignment horizontal="center"/>
      <protection locked="0"/>
    </xf>
    <xf numFmtId="2" fontId="3" fillId="78" borderId="12" xfId="0" applyNumberFormat="1" applyFont="1" applyFill="1" applyBorder="1" applyAlignment="1" applyProtection="1">
      <alignment horizontal="center"/>
    </xf>
    <xf numFmtId="2" fontId="3" fillId="78" borderId="22" xfId="0" applyNumberFormat="1" applyFont="1" applyFill="1" applyBorder="1" applyAlignment="1" applyProtection="1">
      <alignment horizontal="center"/>
    </xf>
    <xf numFmtId="0" fontId="3" fillId="78" borderId="3" xfId="0" applyFont="1" applyFill="1" applyBorder="1" applyAlignment="1">
      <alignment horizontal="center" vertical="top"/>
    </xf>
    <xf numFmtId="2" fontId="3" fillId="78" borderId="3" xfId="0" applyNumberFormat="1" applyFont="1" applyFill="1" applyBorder="1" applyAlignment="1" applyProtection="1">
      <alignment horizontal="center"/>
      <protection locked="0"/>
    </xf>
    <xf numFmtId="0" fontId="3" fillId="78" borderId="3" xfId="0" applyFont="1" applyFill="1" applyBorder="1" applyAlignment="1">
      <alignment horizontal="center"/>
    </xf>
    <xf numFmtId="168" fontId="3" fillId="78" borderId="3" xfId="0" applyNumberFormat="1" applyFont="1" applyFill="1" applyBorder="1" applyAlignment="1" applyProtection="1">
      <alignment horizontal="center"/>
    </xf>
    <xf numFmtId="2" fontId="3" fillId="78" borderId="9" xfId="0" applyNumberFormat="1" applyFont="1" applyFill="1" applyBorder="1" applyAlignment="1" applyProtection="1">
      <alignment horizontal="center"/>
    </xf>
    <xf numFmtId="0" fontId="3" fillId="78" borderId="8" xfId="0" applyFont="1" applyFill="1" applyBorder="1" applyAlignment="1" applyProtection="1">
      <alignment horizontal="center"/>
      <protection locked="0"/>
    </xf>
    <xf numFmtId="167" fontId="3" fillId="78" borderId="3" xfId="0" applyNumberFormat="1" applyFont="1" applyFill="1" applyBorder="1" applyProtection="1">
      <protection locked="0"/>
    </xf>
    <xf numFmtId="167" fontId="3" fillId="78" borderId="26" xfId="0" applyNumberFormat="1" applyFont="1" applyFill="1" applyBorder="1" applyProtection="1">
      <protection locked="0"/>
    </xf>
    <xf numFmtId="167" fontId="3" fillId="78" borderId="3" xfId="0" applyNumberFormat="1" applyFont="1" applyFill="1" applyBorder="1" applyAlignment="1" applyProtection="1">
      <alignment horizontal="left" indent="4"/>
      <protection locked="0"/>
    </xf>
    <xf numFmtId="168" fontId="3" fillId="78" borderId="3" xfId="0" applyNumberFormat="1" applyFont="1" applyFill="1" applyBorder="1" applyProtection="1"/>
    <xf numFmtId="2" fontId="3" fillId="78" borderId="3" xfId="0" applyNumberFormat="1" applyFont="1" applyFill="1" applyBorder="1" applyProtection="1">
      <protection locked="0"/>
    </xf>
    <xf numFmtId="2" fontId="3" fillId="78" borderId="3" xfId="0" applyNumberFormat="1" applyFont="1" applyFill="1" applyBorder="1" applyAlignment="1" applyProtection="1">
      <alignment horizontal="left" indent="3"/>
    </xf>
    <xf numFmtId="2" fontId="3" fillId="78" borderId="12" xfId="0" applyNumberFormat="1" applyFont="1" applyFill="1" applyBorder="1" applyAlignment="1" applyProtection="1">
      <alignment horizontal="left" indent="3"/>
    </xf>
    <xf numFmtId="2" fontId="3" fillId="78" borderId="9" xfId="0" applyNumberFormat="1" applyFont="1" applyFill="1" applyBorder="1" applyAlignment="1" applyProtection="1">
      <alignment horizontal="left" indent="3"/>
    </xf>
    <xf numFmtId="0" fontId="3" fillId="78" borderId="1" xfId="0" applyFont="1" applyFill="1" applyBorder="1" applyAlignment="1">
      <alignment horizontal="center"/>
    </xf>
    <xf numFmtId="0" fontId="3" fillId="78" borderId="7" xfId="0" applyFont="1" applyFill="1" applyBorder="1" applyAlignment="1">
      <alignment horizontal="center"/>
    </xf>
    <xf numFmtId="0" fontId="3" fillId="78" borderId="7" xfId="0" applyFont="1" applyFill="1" applyBorder="1" applyProtection="1">
      <protection locked="0"/>
    </xf>
    <xf numFmtId="0" fontId="3" fillId="78" borderId="7" xfId="0" applyFont="1" applyFill="1" applyBorder="1" applyAlignment="1" applyProtection="1">
      <alignment horizontal="center"/>
      <protection locked="0"/>
    </xf>
    <xf numFmtId="167" fontId="3" fillId="78" borderId="4" xfId="0" applyNumberFormat="1" applyFont="1" applyFill="1" applyBorder="1" applyProtection="1">
      <protection locked="0"/>
    </xf>
    <xf numFmtId="167" fontId="3" fillId="78" borderId="7" xfId="0" applyNumberFormat="1" applyFont="1" applyFill="1" applyBorder="1" applyProtection="1">
      <protection locked="0"/>
    </xf>
    <xf numFmtId="167" fontId="3" fillId="78" borderId="7" xfId="0" applyNumberFormat="1" applyFont="1" applyFill="1" applyBorder="1" applyAlignment="1" applyProtection="1">
      <alignment horizontal="left" indent="4"/>
      <protection locked="0"/>
    </xf>
    <xf numFmtId="168" fontId="3" fillId="78" borderId="7" xfId="0" applyNumberFormat="1" applyFont="1" applyFill="1" applyBorder="1" applyProtection="1"/>
    <xf numFmtId="2" fontId="3" fillId="78" borderId="7" xfId="0" applyNumberFormat="1" applyFont="1" applyFill="1" applyBorder="1" applyProtection="1">
      <protection locked="0"/>
    </xf>
    <xf numFmtId="2" fontId="3" fillId="78" borderId="7" xfId="0" applyNumberFormat="1" applyFont="1" applyFill="1" applyBorder="1" applyAlignment="1" applyProtection="1">
      <alignment horizontal="left" indent="3"/>
    </xf>
    <xf numFmtId="2" fontId="3" fillId="78" borderId="10" xfId="0" applyNumberFormat="1" applyFont="1" applyFill="1" applyBorder="1" applyAlignment="1" applyProtection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2" fontId="3" fillId="60" borderId="5" xfId="0" applyNumberFormat="1" applyFont="1" applyFill="1" applyBorder="1" applyAlignment="1">
      <alignment horizontal="center"/>
    </xf>
    <xf numFmtId="2" fontId="3" fillId="60" borderId="3" xfId="0" applyNumberFormat="1" applyFont="1" applyFill="1" applyBorder="1" applyAlignment="1">
      <alignment horizontal="center"/>
    </xf>
    <xf numFmtId="2" fontId="3" fillId="15" borderId="3" xfId="0" applyNumberFormat="1" applyFont="1" applyFill="1" applyBorder="1" applyAlignment="1">
      <alignment horizontal="center"/>
    </xf>
    <xf numFmtId="2" fontId="3" fillId="15" borderId="5" xfId="0" applyNumberFormat="1" applyFont="1" applyFill="1" applyBorder="1" applyAlignment="1">
      <alignment horizontal="center"/>
    </xf>
    <xf numFmtId="166" fontId="3" fillId="15" borderId="5" xfId="3" applyNumberFormat="1" applyFont="1" applyFill="1" applyBorder="1" applyAlignment="1">
      <alignment horizontal="center" vertical="top"/>
    </xf>
    <xf numFmtId="166" fontId="3" fillId="15" borderId="3" xfId="3" applyNumberFormat="1" applyFont="1" applyFill="1" applyBorder="1" applyAlignment="1">
      <alignment horizontal="center" vertical="top"/>
    </xf>
    <xf numFmtId="166" fontId="3" fillId="15" borderId="3" xfId="0" applyNumberFormat="1" applyFont="1" applyFill="1" applyBorder="1" applyAlignment="1">
      <alignment horizontal="center"/>
    </xf>
    <xf numFmtId="167" fontId="3" fillId="15" borderId="5" xfId="0" applyNumberFormat="1" applyFont="1" applyFill="1" applyBorder="1"/>
    <xf numFmtId="166" fontId="3" fillId="15" borderId="5" xfId="0" applyNumberFormat="1" applyFont="1" applyFill="1" applyBorder="1" applyAlignment="1">
      <alignment horizontal="center"/>
    </xf>
    <xf numFmtId="167" fontId="3" fillId="15" borderId="5" xfId="0" applyNumberFormat="1" applyFont="1" applyFill="1" applyBorder="1" applyAlignment="1">
      <alignment horizontal="center"/>
    </xf>
    <xf numFmtId="168" fontId="3" fillId="15" borderId="5" xfId="0" applyNumberFormat="1" applyFont="1" applyFill="1" applyBorder="1" applyAlignment="1">
      <alignment horizontal="center"/>
    </xf>
    <xf numFmtId="2" fontId="3" fillId="15" borderId="5" xfId="0" applyNumberFormat="1" applyFont="1" applyFill="1" applyBorder="1" applyAlignment="1">
      <alignment horizontal="left" indent="3"/>
    </xf>
    <xf numFmtId="2" fontId="3" fillId="15" borderId="21" xfId="0" applyNumberFormat="1" applyFont="1" applyFill="1" applyBorder="1" applyAlignment="1">
      <alignment horizontal="left" indent="3"/>
    </xf>
    <xf numFmtId="167" fontId="3" fillId="15" borderId="3" xfId="0" applyNumberFormat="1" applyFont="1" applyFill="1" applyBorder="1"/>
    <xf numFmtId="167" fontId="3" fillId="15" borderId="3" xfId="0" applyNumberFormat="1" applyFont="1" applyFill="1" applyBorder="1" applyAlignment="1">
      <alignment horizontal="center"/>
    </xf>
    <xf numFmtId="168" fontId="3" fillId="15" borderId="3" xfId="0" applyNumberFormat="1" applyFont="1" applyFill="1" applyBorder="1" applyAlignment="1">
      <alignment horizontal="center"/>
    </xf>
    <xf numFmtId="2" fontId="3" fillId="15" borderId="3" xfId="0" applyNumberFormat="1" applyFont="1" applyFill="1" applyBorder="1" applyAlignment="1">
      <alignment horizontal="left" indent="3"/>
    </xf>
    <xf numFmtId="2" fontId="3" fillId="15" borderId="9" xfId="0" applyNumberFormat="1" applyFont="1" applyFill="1" applyBorder="1" applyAlignment="1">
      <alignment horizontal="left" indent="3"/>
    </xf>
    <xf numFmtId="0" fontId="3" fillId="3" borderId="1" xfId="110" applyFont="1" applyFill="1" applyBorder="1" applyAlignment="1">
      <alignment horizontal="center"/>
    </xf>
    <xf numFmtId="166" fontId="3" fillId="5" borderId="5" xfId="0" applyNumberFormat="1" applyFont="1" applyFill="1" applyBorder="1" applyAlignment="1" applyProtection="1">
      <alignment horizontal="center"/>
      <protection locked="0"/>
    </xf>
    <xf numFmtId="0" fontId="3" fillId="5" borderId="5" xfId="5" applyFont="1" applyFill="1" applyBorder="1"/>
    <xf numFmtId="0" fontId="3" fillId="5" borderId="5" xfId="5" applyFont="1" applyFill="1" applyBorder="1" applyAlignment="1">
      <alignment horizontal="center"/>
    </xf>
    <xf numFmtId="167" fontId="3" fillId="5" borderId="3" xfId="5" applyNumberFormat="1" applyFont="1" applyFill="1" applyBorder="1"/>
    <xf numFmtId="167" fontId="3" fillId="5" borderId="5" xfId="5" applyNumberFormat="1" applyFont="1" applyFill="1" applyBorder="1"/>
    <xf numFmtId="167" fontId="3" fillId="5" borderId="5" xfId="5" applyNumberFormat="1" applyFont="1" applyFill="1" applyBorder="1" applyAlignment="1">
      <alignment horizontal="left" indent="4"/>
    </xf>
    <xf numFmtId="0" fontId="3" fillId="5" borderId="3" xfId="5" applyFont="1" applyFill="1" applyBorder="1"/>
    <xf numFmtId="0" fontId="3" fillId="5" borderId="3" xfId="5" applyFont="1" applyFill="1" applyBorder="1" applyAlignment="1">
      <alignment horizontal="center"/>
    </xf>
    <xf numFmtId="167" fontId="3" fillId="5" borderId="3" xfId="5" applyNumberFormat="1" applyFont="1" applyFill="1" applyBorder="1" applyAlignment="1">
      <alignment horizontal="left" indent="4"/>
    </xf>
    <xf numFmtId="0" fontId="3" fillId="3" borderId="3" xfId="5" applyFont="1" applyFill="1" applyBorder="1"/>
    <xf numFmtId="0" fontId="3" fillId="3" borderId="3" xfId="5" applyFont="1" applyFill="1" applyBorder="1" applyAlignment="1">
      <alignment horizontal="center"/>
    </xf>
    <xf numFmtId="167" fontId="3" fillId="3" borderId="3" xfId="5" applyNumberFormat="1" applyFont="1" applyFill="1" applyBorder="1"/>
    <xf numFmtId="167" fontId="3" fillId="3" borderId="3" xfId="5" applyNumberFormat="1" applyFont="1" applyFill="1" applyBorder="1" applyAlignment="1">
      <alignment horizontal="left" indent="4"/>
    </xf>
    <xf numFmtId="167" fontId="3" fillId="4" borderId="3" xfId="5" applyNumberFormat="1" applyFont="1" applyFill="1" applyBorder="1" applyAlignment="1">
      <alignment horizontal="left" indent="4"/>
    </xf>
    <xf numFmtId="166" fontId="3" fillId="2" borderId="12" xfId="0" applyNumberFormat="1" applyFont="1" applyFill="1" applyBorder="1" applyAlignment="1" applyProtection="1">
      <alignment horizontal="left" indent="4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17" borderId="89" xfId="12" applyFont="1" applyFill="1" applyBorder="1" applyProtection="1">
      <protection locked="0"/>
    </xf>
    <xf numFmtId="0" fontId="3" fillId="17" borderId="90" xfId="12" applyFont="1" applyFill="1" applyBorder="1" applyProtection="1">
      <protection locked="0"/>
    </xf>
    <xf numFmtId="167" fontId="3" fillId="17" borderId="89" xfId="12" applyNumberFormat="1" applyFont="1" applyFill="1" applyBorder="1" applyProtection="1">
      <protection locked="0"/>
    </xf>
    <xf numFmtId="2" fontId="3" fillId="77" borderId="22" xfId="8" applyNumberFormat="1" applyFont="1" applyFill="1" applyBorder="1" applyAlignment="1">
      <alignment horizontal="center" vertical="center"/>
    </xf>
    <xf numFmtId="0" fontId="10" fillId="9" borderId="12" xfId="8" applyFont="1" applyFill="1" applyBorder="1" applyAlignment="1">
      <alignment horizontal="center" vertical="center"/>
    </xf>
    <xf numFmtId="167" fontId="3" fillId="9" borderId="12" xfId="8" applyNumberFormat="1" applyFont="1" applyFill="1" applyBorder="1" applyAlignment="1">
      <alignment horizontal="center" vertical="center"/>
    </xf>
    <xf numFmtId="168" fontId="3" fillId="9" borderId="12" xfId="8" applyNumberFormat="1" applyFont="1" applyFill="1" applyBorder="1" applyAlignment="1">
      <alignment horizontal="center" vertical="center"/>
    </xf>
    <xf numFmtId="2" fontId="3" fillId="9" borderId="12" xfId="8" applyNumberFormat="1" applyFont="1" applyFill="1" applyBorder="1" applyAlignment="1">
      <alignment horizontal="center" vertical="center"/>
    </xf>
    <xf numFmtId="2" fontId="3" fillId="9" borderId="22" xfId="8" applyNumberFormat="1" applyFont="1" applyFill="1" applyBorder="1" applyAlignment="1">
      <alignment horizontal="center" vertical="center"/>
    </xf>
    <xf numFmtId="0" fontId="3" fillId="12" borderId="12" xfId="8" applyFont="1" applyFill="1" applyBorder="1" applyAlignment="1">
      <alignment horizontal="center" vertical="center"/>
    </xf>
    <xf numFmtId="167" fontId="3" fillId="12" borderId="12" xfId="8" applyNumberFormat="1" applyFont="1" applyFill="1" applyBorder="1" applyAlignment="1">
      <alignment horizontal="center" vertical="center"/>
    </xf>
    <xf numFmtId="168" fontId="3" fillId="12" borderId="12" xfId="8" applyNumberFormat="1" applyFont="1" applyFill="1" applyBorder="1" applyAlignment="1">
      <alignment horizontal="center" vertical="center"/>
    </xf>
    <xf numFmtId="2" fontId="3" fillId="12" borderId="12" xfId="8" applyNumberFormat="1" applyFont="1" applyFill="1" applyBorder="1" applyAlignment="1">
      <alignment horizontal="center" vertical="center"/>
    </xf>
    <xf numFmtId="2" fontId="3" fillId="12" borderId="22" xfId="8" applyNumberFormat="1" applyFont="1" applyFill="1" applyBorder="1" applyAlignment="1">
      <alignment horizontal="center" vertical="center"/>
    </xf>
    <xf numFmtId="0" fontId="3" fillId="77" borderId="24" xfId="8" applyFont="1" applyFill="1" applyBorder="1" applyAlignment="1">
      <alignment horizontal="center" vertical="center"/>
    </xf>
    <xf numFmtId="0" fontId="3" fillId="77" borderId="5" xfId="8" applyFont="1" applyFill="1" applyBorder="1" applyAlignment="1">
      <alignment horizontal="left" vertical="center"/>
    </xf>
    <xf numFmtId="0" fontId="3" fillId="77" borderId="5" xfId="8" applyFont="1" applyFill="1" applyBorder="1" applyAlignment="1">
      <alignment horizontal="center" vertical="center"/>
    </xf>
    <xf numFmtId="167" fontId="3" fillId="77" borderId="5" xfId="8" applyNumberFormat="1" applyFont="1" applyFill="1" applyBorder="1" applyAlignment="1">
      <alignment horizontal="center" vertical="center"/>
    </xf>
    <xf numFmtId="168" fontId="3" fillId="77" borderId="5" xfId="8" applyNumberFormat="1" applyFont="1" applyFill="1" applyBorder="1" applyAlignment="1">
      <alignment horizontal="center" vertical="center"/>
    </xf>
    <xf numFmtId="2" fontId="3" fillId="77" borderId="5" xfId="8" applyNumberFormat="1" applyFont="1" applyFill="1" applyBorder="1" applyAlignment="1">
      <alignment horizontal="center" vertical="center"/>
    </xf>
    <xf numFmtId="2" fontId="3" fillId="77" borderId="21" xfId="8" applyNumberFormat="1" applyFont="1" applyFill="1" applyBorder="1" applyAlignment="1">
      <alignment horizontal="center" vertical="center"/>
    </xf>
    <xf numFmtId="0" fontId="3" fillId="77" borderId="25" xfId="8" applyFont="1" applyFill="1" applyBorder="1" applyAlignment="1">
      <alignment horizontal="center" vertical="center"/>
    </xf>
    <xf numFmtId="0" fontId="3" fillId="77" borderId="3" xfId="8" applyFont="1" applyFill="1" applyBorder="1" applyAlignment="1">
      <alignment horizontal="left" vertical="center"/>
    </xf>
    <xf numFmtId="0" fontId="3" fillId="77" borderId="3" xfId="8" applyFont="1" applyFill="1" applyBorder="1" applyAlignment="1">
      <alignment horizontal="center" vertical="center"/>
    </xf>
    <xf numFmtId="167" fontId="3" fillId="77" borderId="3" xfId="8" applyNumberFormat="1" applyFont="1" applyFill="1" applyBorder="1" applyAlignment="1">
      <alignment horizontal="center" vertical="center"/>
    </xf>
    <xf numFmtId="168" fontId="3" fillId="77" borderId="3" xfId="8" applyNumberFormat="1" applyFont="1" applyFill="1" applyBorder="1" applyAlignment="1">
      <alignment horizontal="center" vertical="center"/>
    </xf>
    <xf numFmtId="2" fontId="3" fillId="77" borderId="3" xfId="8" applyNumberFormat="1" applyFont="1" applyFill="1" applyBorder="1" applyAlignment="1">
      <alignment horizontal="center" vertical="center"/>
    </xf>
    <xf numFmtId="2" fontId="3" fillId="77" borderId="9" xfId="8" applyNumberFormat="1" applyFont="1" applyFill="1" applyBorder="1" applyAlignment="1">
      <alignment horizontal="center" vertical="center"/>
    </xf>
    <xf numFmtId="2" fontId="3" fillId="6" borderId="1" xfId="4" applyNumberFormat="1" applyFont="1" applyFill="1" applyBorder="1" applyAlignment="1">
      <alignment horizontal="left" vertical="center"/>
    </xf>
    <xf numFmtId="2" fontId="3" fillId="6" borderId="1" xfId="4" applyNumberFormat="1" applyFont="1" applyFill="1" applyBorder="1" applyAlignment="1">
      <alignment horizontal="center" vertical="center"/>
    </xf>
    <xf numFmtId="2" fontId="3" fillId="6" borderId="2" xfId="4" applyNumberFormat="1" applyFont="1" applyFill="1" applyBorder="1" applyAlignment="1">
      <alignment horizontal="center" vertical="center"/>
    </xf>
    <xf numFmtId="2" fontId="3" fillId="12" borderId="12" xfId="8" applyNumberFormat="1" applyFont="1" applyFill="1" applyBorder="1" applyAlignment="1">
      <alignment horizontal="left" vertical="center"/>
    </xf>
    <xf numFmtId="2" fontId="3" fillId="12" borderId="3" xfId="8" applyNumberFormat="1" applyFont="1" applyFill="1" applyBorder="1" applyAlignment="1">
      <alignment horizontal="left" vertical="center"/>
    </xf>
    <xf numFmtId="1" fontId="3" fillId="12" borderId="3" xfId="8" applyNumberFormat="1" applyFont="1" applyFill="1" applyBorder="1" applyAlignment="1">
      <alignment horizontal="center" vertical="center"/>
    </xf>
    <xf numFmtId="0" fontId="3" fillId="77" borderId="5" xfId="8" applyFont="1" applyFill="1" applyBorder="1" applyAlignment="1">
      <alignment vertical="center"/>
    </xf>
    <xf numFmtId="167" fontId="3" fillId="77" borderId="5" xfId="8" applyNumberFormat="1" applyFont="1" applyFill="1" applyBorder="1" applyAlignment="1">
      <alignment vertical="center"/>
    </xf>
    <xf numFmtId="165" fontId="3" fillId="77" borderId="5" xfId="8" applyNumberFormat="1" applyFont="1" applyFill="1" applyBorder="1" applyAlignment="1">
      <alignment horizontal="center" vertical="center"/>
    </xf>
    <xf numFmtId="2" fontId="3" fillId="77" borderId="5" xfId="8" applyNumberFormat="1" applyFont="1" applyFill="1" applyBorder="1" applyAlignment="1">
      <alignment vertical="center"/>
    </xf>
    <xf numFmtId="0" fontId="3" fillId="77" borderId="3" xfId="8" applyFont="1" applyFill="1" applyBorder="1" applyAlignment="1">
      <alignment vertical="center"/>
    </xf>
    <xf numFmtId="167" fontId="3" fillId="77" borderId="3" xfId="8" applyNumberFormat="1" applyFont="1" applyFill="1" applyBorder="1" applyAlignment="1">
      <alignment vertical="center"/>
    </xf>
    <xf numFmtId="0" fontId="3" fillId="77" borderId="12" xfId="8" applyFont="1" applyFill="1" applyBorder="1" applyAlignment="1">
      <alignment vertical="center"/>
    </xf>
    <xf numFmtId="165" fontId="3" fillId="77" borderId="3" xfId="8" applyNumberFormat="1" applyFont="1" applyFill="1" applyBorder="1" applyAlignment="1">
      <alignment horizontal="center" vertical="center"/>
    </xf>
    <xf numFmtId="2" fontId="3" fillId="77" borderId="3" xfId="8" applyNumberFormat="1" applyFont="1" applyFill="1" applyBorder="1" applyAlignment="1">
      <alignment vertical="center"/>
    </xf>
    <xf numFmtId="0" fontId="10" fillId="9" borderId="12" xfId="8" applyFont="1" applyFill="1" applyBorder="1"/>
    <xf numFmtId="0" fontId="10" fillId="9" borderId="12" xfId="8" applyFont="1" applyFill="1" applyBorder="1" applyAlignment="1">
      <alignment horizontal="center"/>
    </xf>
    <xf numFmtId="167" fontId="3" fillId="9" borderId="12" xfId="8" applyNumberFormat="1" applyFont="1" applyFill="1" applyBorder="1"/>
    <xf numFmtId="167" fontId="3" fillId="9" borderId="12" xfId="8" applyNumberFormat="1" applyFont="1" applyFill="1" applyBorder="1" applyAlignment="1">
      <alignment horizontal="center"/>
    </xf>
    <xf numFmtId="168" fontId="3" fillId="9" borderId="12" xfId="8" applyNumberFormat="1" applyFont="1" applyFill="1" applyBorder="1"/>
    <xf numFmtId="2" fontId="3" fillId="9" borderId="12" xfId="8" applyNumberFormat="1" applyFont="1" applyFill="1" applyBorder="1"/>
    <xf numFmtId="2" fontId="3" fillId="9" borderId="12" xfId="8" applyNumberFormat="1" applyFont="1" applyFill="1" applyBorder="1" applyAlignment="1">
      <alignment horizontal="center"/>
    </xf>
    <xf numFmtId="2" fontId="3" fillId="9" borderId="12" xfId="8" applyNumberFormat="1" applyFont="1" applyFill="1" applyBorder="1" applyAlignment="1">
      <alignment horizontal="left" indent="3"/>
    </xf>
    <xf numFmtId="2" fontId="3" fillId="9" borderId="22" xfId="8" applyNumberFormat="1" applyFont="1" applyFill="1" applyBorder="1" applyAlignment="1">
      <alignment horizontal="left" indent="3"/>
    </xf>
    <xf numFmtId="0" fontId="3" fillId="12" borderId="5" xfId="8" applyFont="1" applyFill="1" applyBorder="1"/>
    <xf numFmtId="0" fontId="3" fillId="12" borderId="5" xfId="8" applyFont="1" applyFill="1" applyBorder="1" applyAlignment="1">
      <alignment horizontal="center"/>
    </xf>
    <xf numFmtId="167" fontId="3" fillId="12" borderId="5" xfId="8" applyNumberFormat="1" applyFont="1" applyFill="1" applyBorder="1"/>
    <xf numFmtId="167" fontId="3" fillId="12" borderId="5" xfId="8" applyNumberFormat="1" applyFont="1" applyFill="1" applyBorder="1" applyAlignment="1">
      <alignment horizontal="center"/>
    </xf>
    <xf numFmtId="168" fontId="3" fillId="12" borderId="5" xfId="8" applyNumberFormat="1" applyFont="1" applyFill="1" applyBorder="1"/>
    <xf numFmtId="2" fontId="3" fillId="12" borderId="5" xfId="8" applyNumberFormat="1" applyFont="1" applyFill="1" applyBorder="1"/>
    <xf numFmtId="2" fontId="3" fillId="12" borderId="5" xfId="8" applyNumberFormat="1" applyFont="1" applyFill="1" applyBorder="1" applyAlignment="1">
      <alignment horizontal="center"/>
    </xf>
    <xf numFmtId="2" fontId="3" fillId="12" borderId="21" xfId="8" applyNumberFormat="1" applyFont="1" applyFill="1" applyBorder="1" applyAlignment="1">
      <alignment horizontal="left" indent="3"/>
    </xf>
    <xf numFmtId="168" fontId="3" fillId="77" borderId="3" xfId="8" applyNumberFormat="1" applyFont="1" applyFill="1" applyBorder="1" applyAlignment="1">
      <alignment vertical="center"/>
    </xf>
    <xf numFmtId="0" fontId="3" fillId="9" borderId="12" xfId="8" applyFont="1" applyFill="1" applyBorder="1"/>
    <xf numFmtId="0" fontId="3" fillId="9" borderId="12" xfId="8" applyFont="1" applyFill="1" applyBorder="1" applyAlignment="1">
      <alignment horizontal="center"/>
    </xf>
    <xf numFmtId="2" fontId="3" fillId="12" borderId="5" xfId="8" applyNumberFormat="1" applyFont="1" applyFill="1" applyBorder="1" applyAlignment="1">
      <alignment horizontal="left" indent="3"/>
    </xf>
    <xf numFmtId="0" fontId="3" fillId="4" borderId="5" xfId="8" applyFont="1" applyFill="1" applyBorder="1"/>
    <xf numFmtId="0" fontId="3" fillId="4" borderId="5" xfId="8" applyFont="1" applyFill="1" applyBorder="1" applyAlignment="1">
      <alignment horizontal="center"/>
    </xf>
    <xf numFmtId="167" fontId="3" fillId="4" borderId="5" xfId="8" applyNumberFormat="1" applyFont="1" applyFill="1" applyBorder="1"/>
    <xf numFmtId="167" fontId="3" fillId="4" borderId="5" xfId="8" applyNumberFormat="1" applyFont="1" applyFill="1" applyBorder="1" applyAlignment="1">
      <alignment horizontal="center"/>
    </xf>
    <xf numFmtId="168" fontId="3" fillId="4" borderId="5" xfId="8" applyNumberFormat="1" applyFont="1" applyFill="1" applyBorder="1"/>
    <xf numFmtId="2" fontId="3" fillId="4" borderId="5" xfId="8" applyNumberFormat="1" applyFont="1" applyFill="1" applyBorder="1"/>
    <xf numFmtId="2" fontId="3" fillId="4" borderId="5" xfId="8" applyNumberFormat="1" applyFont="1" applyFill="1" applyBorder="1" applyAlignment="1">
      <alignment horizontal="center"/>
    </xf>
    <xf numFmtId="2" fontId="3" fillId="4" borderId="5" xfId="8" applyNumberFormat="1" applyFont="1" applyFill="1" applyBorder="1" applyAlignment="1">
      <alignment horizontal="left" indent="3"/>
    </xf>
    <xf numFmtId="2" fontId="3" fillId="4" borderId="21" xfId="8" applyNumberFormat="1" applyFont="1" applyFill="1" applyBorder="1" applyAlignment="1">
      <alignment horizontal="left" indent="3"/>
    </xf>
    <xf numFmtId="0" fontId="3" fillId="77" borderId="5" xfId="8" applyFont="1" applyFill="1" applyBorder="1" applyAlignment="1">
      <alignment horizontal="left"/>
    </xf>
    <xf numFmtId="0" fontId="3" fillId="77" borderId="5" xfId="8" applyFont="1" applyFill="1" applyBorder="1" applyAlignment="1">
      <alignment horizontal="center"/>
    </xf>
    <xf numFmtId="167" fontId="3" fillId="77" borderId="5" xfId="8" applyNumberFormat="1" applyFont="1" applyFill="1" applyBorder="1" applyAlignment="1">
      <alignment horizontal="center"/>
    </xf>
    <xf numFmtId="168" fontId="3" fillId="77" borderId="5" xfId="8" applyNumberFormat="1" applyFont="1" applyFill="1" applyBorder="1" applyAlignment="1">
      <alignment horizontal="center"/>
    </xf>
    <xf numFmtId="2" fontId="3" fillId="77" borderId="5" xfId="8" applyNumberFormat="1" applyFont="1" applyFill="1" applyBorder="1" applyAlignment="1">
      <alignment horizontal="center"/>
    </xf>
    <xf numFmtId="2" fontId="3" fillId="77" borderId="21" xfId="8" applyNumberFormat="1" applyFont="1" applyFill="1" applyBorder="1" applyAlignment="1">
      <alignment horizontal="center"/>
    </xf>
    <xf numFmtId="0" fontId="3" fillId="77" borderId="3" xfId="8" applyFont="1" applyFill="1" applyBorder="1" applyAlignment="1">
      <alignment horizontal="left"/>
    </xf>
    <xf numFmtId="0" fontId="3" fillId="77" borderId="3" xfId="8" applyFont="1" applyFill="1" applyBorder="1" applyAlignment="1">
      <alignment horizontal="center"/>
    </xf>
    <xf numFmtId="167" fontId="3" fillId="77" borderId="3" xfId="8" applyNumberFormat="1" applyFont="1" applyFill="1" applyBorder="1" applyAlignment="1">
      <alignment horizontal="center"/>
    </xf>
    <xf numFmtId="168" fontId="3" fillId="77" borderId="3" xfId="8" applyNumberFormat="1" applyFont="1" applyFill="1" applyBorder="1" applyAlignment="1">
      <alignment horizontal="center"/>
    </xf>
    <xf numFmtId="2" fontId="3" fillId="77" borderId="3" xfId="8" applyNumberFormat="1" applyFont="1" applyFill="1" applyBorder="1" applyAlignment="1">
      <alignment horizontal="center"/>
    </xf>
    <xf numFmtId="2" fontId="3" fillId="77" borderId="9" xfId="8" applyNumberFormat="1" applyFont="1" applyFill="1" applyBorder="1" applyAlignment="1">
      <alignment horizontal="center"/>
    </xf>
    <xf numFmtId="167" fontId="3" fillId="4" borderId="5" xfId="8" applyNumberFormat="1" applyFont="1" applyFill="1" applyBorder="1" applyAlignment="1">
      <alignment horizontal="right"/>
    </xf>
    <xf numFmtId="167" fontId="3" fillId="4" borderId="12" xfId="8" applyNumberFormat="1" applyFont="1" applyFill="1" applyBorder="1"/>
    <xf numFmtId="0" fontId="3" fillId="77" borderId="0" xfId="11" applyFont="1" applyFill="1" applyAlignment="1">
      <alignment vertical="center"/>
    </xf>
    <xf numFmtId="0" fontId="7" fillId="0" borderId="0" xfId="11" applyFont="1" applyAlignment="1">
      <alignment vertical="center"/>
    </xf>
    <xf numFmtId="2" fontId="3" fillId="77" borderId="22" xfId="11" applyNumberFormat="1" applyFont="1" applyFill="1" applyBorder="1" applyAlignment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19" xfId="0" applyFont="1" applyBorder="1" applyAlignment="1"/>
    <xf numFmtId="0" fontId="69" fillId="0" borderId="19" xfId="0" applyFont="1" applyBorder="1" applyAlignment="1">
      <alignment horizontal="left"/>
    </xf>
    <xf numFmtId="0" fontId="70" fillId="0" borderId="0" xfId="0" applyFont="1" applyAlignment="1">
      <alignment vertical="center"/>
    </xf>
    <xf numFmtId="2" fontId="3" fillId="14" borderId="12" xfId="0" applyNumberFormat="1" applyFont="1" applyFill="1" applyBorder="1" applyProtection="1">
      <protection locked="0"/>
    </xf>
    <xf numFmtId="2" fontId="3" fillId="14" borderId="22" xfId="0" applyNumberFormat="1" applyFont="1" applyFill="1" applyBorder="1" applyAlignment="1" applyProtection="1">
      <alignment horizontal="left" indent="3"/>
    </xf>
    <xf numFmtId="2" fontId="3" fillId="6" borderId="12" xfId="0" applyNumberFormat="1" applyFont="1" applyFill="1" applyBorder="1" applyAlignment="1" applyProtection="1">
      <alignment horizontal="left" indent="3"/>
    </xf>
    <xf numFmtId="2" fontId="3" fillId="8" borderId="5" xfId="0" applyNumberFormat="1" applyFont="1" applyFill="1" applyBorder="1" applyProtection="1"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2" xfId="5" applyFont="1" applyFill="1" applyBorder="1"/>
    <xf numFmtId="0" fontId="3" fillId="6" borderId="12" xfId="5" applyFont="1" applyFill="1" applyBorder="1" applyAlignment="1">
      <alignment horizontal="center"/>
    </xf>
    <xf numFmtId="167" fontId="3" fillId="6" borderId="12" xfId="5" applyNumberFormat="1" applyFont="1" applyFill="1" applyBorder="1"/>
    <xf numFmtId="167" fontId="3" fillId="6" borderId="12" xfId="5" applyNumberFormat="1" applyFont="1" applyFill="1" applyBorder="1" applyAlignment="1">
      <alignment horizontal="left" indent="4"/>
    </xf>
    <xf numFmtId="168" fontId="3" fillId="6" borderId="12" xfId="0" applyNumberFormat="1" applyFont="1" applyFill="1" applyBorder="1" applyProtection="1"/>
    <xf numFmtId="0" fontId="3" fillId="0" borderId="3" xfId="0" applyFont="1" applyFill="1" applyBorder="1" applyAlignment="1">
      <alignment horizontal="center" vertical="center" wrapText="1"/>
    </xf>
    <xf numFmtId="2" fontId="3" fillId="8" borderId="22" xfId="0" applyNumberFormat="1" applyFont="1" applyFill="1" applyBorder="1" applyAlignment="1" applyProtection="1">
      <alignment horizontal="left" indent="3"/>
    </xf>
    <xf numFmtId="0" fontId="3" fillId="5" borderId="5" xfId="0" applyFont="1" applyFill="1" applyBorder="1" applyProtection="1">
      <protection locked="0"/>
    </xf>
    <xf numFmtId="0" fontId="3" fillId="4" borderId="5" xfId="110" applyFont="1" applyFill="1" applyBorder="1" applyProtection="1">
      <protection locked="0"/>
    </xf>
    <xf numFmtId="0" fontId="3" fillId="4" borderId="5" xfId="110" applyFont="1" applyFill="1" applyBorder="1" applyAlignment="1" applyProtection="1">
      <alignment horizontal="center"/>
      <protection locked="0"/>
    </xf>
    <xf numFmtId="0" fontId="5" fillId="4" borderId="3" xfId="110" applyFont="1" applyFill="1" applyBorder="1" applyProtection="1">
      <protection locked="0"/>
    </xf>
    <xf numFmtId="0" fontId="5" fillId="4" borderId="7" xfId="110" applyFont="1" applyFill="1" applyBorder="1" applyProtection="1">
      <protection locked="0"/>
    </xf>
    <xf numFmtId="0" fontId="3" fillId="16" borderId="3" xfId="0" applyFont="1" applyFill="1" applyBorder="1" applyAlignment="1" applyProtection="1">
      <alignment horizontal="center"/>
      <protection locked="0"/>
    </xf>
    <xf numFmtId="167" fontId="3" fillId="16" borderId="5" xfId="0" applyNumberFormat="1" applyFont="1" applyFill="1" applyBorder="1" applyProtection="1">
      <protection locked="0"/>
    </xf>
    <xf numFmtId="167" fontId="3" fillId="16" borderId="12" xfId="0" applyNumberFormat="1" applyFont="1" applyFill="1" applyBorder="1" applyProtection="1">
      <protection locked="0"/>
    </xf>
    <xf numFmtId="167" fontId="3" fillId="16" borderId="12" xfId="0" applyNumberFormat="1" applyFont="1" applyFill="1" applyBorder="1" applyAlignment="1" applyProtection="1">
      <alignment horizontal="left" indent="4"/>
      <protection locked="0"/>
    </xf>
    <xf numFmtId="168" fontId="3" fillId="16" borderId="12" xfId="0" applyNumberFormat="1" applyFont="1" applyFill="1" applyBorder="1" applyProtection="1"/>
    <xf numFmtId="2" fontId="3" fillId="16" borderId="12" xfId="0" applyNumberFormat="1" applyFont="1" applyFill="1" applyBorder="1" applyProtection="1">
      <protection locked="0"/>
    </xf>
    <xf numFmtId="2" fontId="3" fillId="16" borderId="12" xfId="0" applyNumberFormat="1" applyFont="1" applyFill="1" applyBorder="1" applyAlignment="1" applyProtection="1">
      <alignment horizontal="left" indent="3"/>
    </xf>
    <xf numFmtId="2" fontId="3" fillId="16" borderId="22" xfId="0" applyNumberFormat="1" applyFont="1" applyFill="1" applyBorder="1" applyAlignment="1" applyProtection="1">
      <alignment horizontal="left" indent="3"/>
    </xf>
    <xf numFmtId="167" fontId="3" fillId="16" borderId="3" xfId="0" applyNumberFormat="1" applyFont="1" applyFill="1" applyBorder="1" applyProtection="1">
      <protection locked="0"/>
    </xf>
    <xf numFmtId="168" fontId="3" fillId="16" borderId="3" xfId="0" applyNumberFormat="1" applyFont="1" applyFill="1" applyBorder="1" applyProtection="1"/>
    <xf numFmtId="2" fontId="3" fillId="16" borderId="9" xfId="0" applyNumberFormat="1" applyFont="1" applyFill="1" applyBorder="1" applyAlignment="1" applyProtection="1">
      <alignment horizontal="left" indent="3"/>
    </xf>
    <xf numFmtId="2" fontId="3" fillId="16" borderId="3" xfId="0" applyNumberFormat="1" applyFont="1" applyFill="1" applyBorder="1" applyAlignment="1" applyProtection="1">
      <alignment horizontal="left" indent="3"/>
    </xf>
    <xf numFmtId="0" fontId="3" fillId="16" borderId="7" xfId="0" applyFont="1" applyFill="1" applyBorder="1" applyAlignment="1" applyProtection="1">
      <alignment horizontal="center"/>
      <protection locked="0"/>
    </xf>
    <xf numFmtId="167" fontId="3" fillId="16" borderId="7" xfId="0" applyNumberFormat="1" applyFont="1" applyFill="1" applyBorder="1" applyProtection="1">
      <protection locked="0"/>
    </xf>
    <xf numFmtId="168" fontId="3" fillId="16" borderId="7" xfId="0" applyNumberFormat="1" applyFont="1" applyFill="1" applyBorder="1" applyProtection="1"/>
    <xf numFmtId="2" fontId="3" fillId="16" borderId="7" xfId="0" applyNumberFormat="1" applyFont="1" applyFill="1" applyBorder="1" applyAlignment="1" applyProtection="1">
      <alignment horizontal="left" indent="3"/>
    </xf>
    <xf numFmtId="2" fontId="3" fillId="16" borderId="10" xfId="0" applyNumberFormat="1" applyFont="1" applyFill="1" applyBorder="1" applyAlignment="1" applyProtection="1">
      <alignment horizontal="left" indent="3"/>
    </xf>
    <xf numFmtId="0" fontId="3" fillId="14" borderId="5" xfId="0" applyFont="1" applyFill="1" applyBorder="1" applyAlignment="1" applyProtection="1">
      <alignment horizontal="center"/>
      <protection locked="0"/>
    </xf>
    <xf numFmtId="167" fontId="3" fillId="14" borderId="5" xfId="0" applyNumberFormat="1" applyFont="1" applyFill="1" applyBorder="1" applyProtection="1">
      <protection locked="0"/>
    </xf>
    <xf numFmtId="167" fontId="3" fillId="14" borderId="12" xfId="0" applyNumberFormat="1" applyFont="1" applyFill="1" applyBorder="1" applyProtection="1">
      <protection locked="0"/>
    </xf>
    <xf numFmtId="167" fontId="3" fillId="14" borderId="12" xfId="0" applyNumberFormat="1" applyFont="1" applyFill="1" applyBorder="1" applyAlignment="1" applyProtection="1">
      <alignment horizontal="left" indent="4"/>
      <protection locked="0"/>
    </xf>
    <xf numFmtId="0" fontId="3" fillId="20" borderId="5" xfId="0" applyFont="1" applyFill="1" applyBorder="1" applyAlignment="1" applyProtection="1">
      <alignment horizontal="center"/>
      <protection locked="0"/>
    </xf>
    <xf numFmtId="167" fontId="3" fillId="20" borderId="5" xfId="0" applyNumberFormat="1" applyFont="1" applyFill="1" applyBorder="1" applyProtection="1">
      <protection locked="0"/>
    </xf>
    <xf numFmtId="167" fontId="3" fillId="20" borderId="12" xfId="0" applyNumberFormat="1" applyFont="1" applyFill="1" applyBorder="1" applyProtection="1">
      <protection locked="0"/>
    </xf>
    <xf numFmtId="167" fontId="3" fillId="20" borderId="12" xfId="0" applyNumberFormat="1" applyFont="1" applyFill="1" applyBorder="1" applyAlignment="1" applyProtection="1">
      <alignment horizontal="left" indent="4"/>
      <protection locked="0"/>
    </xf>
    <xf numFmtId="2" fontId="3" fillId="20" borderId="12" xfId="0" applyNumberFormat="1" applyFont="1" applyFill="1" applyBorder="1" applyProtection="1">
      <protection locked="0"/>
    </xf>
    <xf numFmtId="2" fontId="3" fillId="20" borderId="12" xfId="0" applyNumberFormat="1" applyFont="1" applyFill="1" applyBorder="1" applyAlignment="1" applyProtection="1">
      <alignment horizontal="left" indent="3"/>
    </xf>
    <xf numFmtId="0" fontId="3" fillId="20" borderId="3" xfId="0" applyFont="1" applyFill="1" applyBorder="1" applyProtection="1">
      <protection locked="0"/>
    </xf>
    <xf numFmtId="0" fontId="3" fillId="20" borderId="3" xfId="0" applyFont="1" applyFill="1" applyBorder="1" applyAlignment="1" applyProtection="1">
      <alignment horizontal="center"/>
      <protection locked="0"/>
    </xf>
    <xf numFmtId="167" fontId="3" fillId="20" borderId="3" xfId="0" applyNumberFormat="1" applyFont="1" applyFill="1" applyBorder="1" applyProtection="1">
      <protection locked="0"/>
    </xf>
    <xf numFmtId="168" fontId="3" fillId="20" borderId="3" xfId="0" applyNumberFormat="1" applyFont="1" applyFill="1" applyBorder="1" applyProtection="1"/>
    <xf numFmtId="2" fontId="3" fillId="20" borderId="3" xfId="0" applyNumberFormat="1" applyFont="1" applyFill="1" applyBorder="1" applyAlignment="1" applyProtection="1">
      <alignment horizontal="left" indent="3"/>
    </xf>
    <xf numFmtId="2" fontId="3" fillId="20" borderId="9" xfId="0" applyNumberFormat="1" applyFont="1" applyFill="1" applyBorder="1" applyAlignment="1" applyProtection="1">
      <alignment horizontal="left" indent="3"/>
    </xf>
    <xf numFmtId="0" fontId="3" fillId="20" borderId="7" xfId="0" applyFont="1" applyFill="1" applyBorder="1" applyAlignment="1" applyProtection="1">
      <alignment horizontal="center"/>
      <protection locked="0"/>
    </xf>
    <xf numFmtId="0" fontId="3" fillId="20" borderId="7" xfId="0" applyFont="1" applyFill="1" applyBorder="1" applyProtection="1">
      <protection locked="0"/>
    </xf>
    <xf numFmtId="168" fontId="3" fillId="20" borderId="7" xfId="0" applyNumberFormat="1" applyFont="1" applyFill="1" applyBorder="1" applyProtection="1"/>
    <xf numFmtId="2" fontId="3" fillId="20" borderId="7" xfId="0" applyNumberFormat="1" applyFont="1" applyFill="1" applyBorder="1" applyAlignment="1" applyProtection="1">
      <alignment horizontal="left" indent="3"/>
    </xf>
    <xf numFmtId="2" fontId="3" fillId="20" borderId="10" xfId="0" applyNumberFormat="1" applyFont="1" applyFill="1" applyBorder="1" applyAlignment="1" applyProtection="1">
      <alignment horizontal="left" indent="3"/>
    </xf>
    <xf numFmtId="167" fontId="3" fillId="5" borderId="12" xfId="0" applyNumberFormat="1" applyFont="1" applyFill="1" applyBorder="1" applyProtection="1">
      <protection locked="0"/>
    </xf>
    <xf numFmtId="166" fontId="3" fillId="2" borderId="12" xfId="0" applyNumberFormat="1" applyFont="1" applyFill="1" applyBorder="1" applyAlignment="1" applyProtection="1">
      <alignment horizontal="center" vertical="center"/>
      <protection locked="0"/>
    </xf>
    <xf numFmtId="166" fontId="3" fillId="2" borderId="3" xfId="0" applyNumberFormat="1" applyFont="1" applyFill="1" applyBorder="1" applyAlignment="1" applyProtection="1">
      <alignment horizontal="center" vertical="center"/>
      <protection locked="0"/>
    </xf>
    <xf numFmtId="166" fontId="3" fillId="2" borderId="7" xfId="0" applyNumberFormat="1" applyFont="1" applyFill="1" applyBorder="1" applyAlignment="1" applyProtection="1">
      <alignment horizontal="center" vertical="center"/>
      <protection locked="0"/>
    </xf>
    <xf numFmtId="166" fontId="3" fillId="5" borderId="3" xfId="0" applyNumberFormat="1" applyFont="1" applyFill="1" applyBorder="1" applyAlignment="1" applyProtection="1">
      <alignment horizontal="center" vertical="center"/>
      <protection locked="0"/>
    </xf>
    <xf numFmtId="166" fontId="3" fillId="5" borderId="5" xfId="0" applyNumberFormat="1" applyFont="1" applyFill="1" applyBorder="1" applyAlignment="1" applyProtection="1">
      <alignment horizontal="center" vertical="center"/>
      <protection locked="0"/>
    </xf>
    <xf numFmtId="166" fontId="3" fillId="5" borderId="7" xfId="0" applyNumberFormat="1" applyFont="1" applyFill="1" applyBorder="1" applyAlignment="1" applyProtection="1">
      <alignment horizontal="center" vertical="center"/>
      <protection locked="0"/>
    </xf>
    <xf numFmtId="166" fontId="3" fillId="3" borderId="5" xfId="0" applyNumberFormat="1" applyFont="1" applyFill="1" applyBorder="1" applyAlignment="1" applyProtection="1">
      <alignment horizontal="center" vertical="center"/>
      <protection locked="0"/>
    </xf>
    <xf numFmtId="166" fontId="3" fillId="3" borderId="3" xfId="0" applyNumberFormat="1" applyFont="1" applyFill="1" applyBorder="1" applyAlignment="1" applyProtection="1">
      <alignment horizontal="center" vertical="center"/>
      <protection locked="0"/>
    </xf>
    <xf numFmtId="166" fontId="3" fillId="3" borderId="7" xfId="0" applyNumberFormat="1" applyFont="1" applyFill="1" applyBorder="1" applyAlignment="1" applyProtection="1">
      <alignment horizontal="center" vertical="center"/>
      <protection locked="0"/>
    </xf>
    <xf numFmtId="166" fontId="3" fillId="4" borderId="5" xfId="0" applyNumberFormat="1" applyFont="1" applyFill="1" applyBorder="1" applyAlignment="1" applyProtection="1">
      <alignment horizontal="center" vertical="center"/>
      <protection locked="0"/>
    </xf>
    <xf numFmtId="166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6" borderId="5" xfId="5" applyFont="1" applyFill="1" applyBorder="1" applyAlignment="1" applyProtection="1">
      <alignment horizontal="center" vertical="center" wrapText="1"/>
      <protection locked="0"/>
    </xf>
    <xf numFmtId="0" fontId="3" fillId="6" borderId="5" xfId="5" applyFont="1" applyFill="1" applyBorder="1" applyAlignment="1" applyProtection="1">
      <alignment horizontal="center" vertical="center"/>
      <protection locked="0"/>
    </xf>
    <xf numFmtId="4" fontId="3" fillId="6" borderId="5" xfId="0" applyNumberFormat="1" applyFont="1" applyFill="1" applyBorder="1" applyAlignment="1" applyProtection="1">
      <alignment vertical="top" wrapText="1"/>
      <protection locked="0"/>
    </xf>
    <xf numFmtId="4" fontId="3" fillId="6" borderId="5" xfId="5" applyNumberFormat="1" applyFont="1" applyFill="1" applyBorder="1" applyAlignment="1" applyProtection="1">
      <alignment horizontal="right" vertical="center" wrapText="1"/>
      <protection locked="0"/>
    </xf>
    <xf numFmtId="2" fontId="3" fillId="6" borderId="5" xfId="0" applyNumberFormat="1" applyFont="1" applyFill="1" applyBorder="1" applyProtection="1">
      <protection locked="0"/>
    </xf>
    <xf numFmtId="0" fontId="3" fillId="6" borderId="3" xfId="5" applyFont="1" applyFill="1" applyBorder="1" applyAlignment="1" applyProtection="1">
      <alignment vertical="center" wrapText="1"/>
      <protection locked="0"/>
    </xf>
    <xf numFmtId="0" fontId="3" fillId="6" borderId="3" xfId="5" applyFont="1" applyFill="1" applyBorder="1" applyAlignment="1" applyProtection="1">
      <alignment horizontal="center" vertical="center" wrapText="1"/>
      <protection locked="0"/>
    </xf>
    <xf numFmtId="0" fontId="3" fillId="6" borderId="3" xfId="5" applyFont="1" applyFill="1" applyBorder="1" applyAlignment="1" applyProtection="1">
      <alignment horizontal="center" vertical="center"/>
      <protection locked="0"/>
    </xf>
    <xf numFmtId="4" fontId="3" fillId="6" borderId="3" xfId="0" applyNumberFormat="1" applyFont="1" applyFill="1" applyBorder="1" applyAlignment="1" applyProtection="1">
      <alignment vertical="top" wrapText="1"/>
      <protection locked="0"/>
    </xf>
    <xf numFmtId="4" fontId="3" fillId="6" borderId="3" xfId="5" applyNumberFormat="1" applyFont="1" applyFill="1" applyBorder="1" applyAlignment="1" applyProtection="1">
      <alignment horizontal="right" vertical="center" wrapText="1"/>
      <protection locked="0"/>
    </xf>
    <xf numFmtId="2" fontId="3" fillId="6" borderId="3" xfId="0" applyNumberFormat="1" applyFont="1" applyFill="1" applyBorder="1" applyProtection="1">
      <protection locked="0"/>
    </xf>
    <xf numFmtId="0" fontId="3" fillId="6" borderId="3" xfId="0" applyFont="1" applyFill="1" applyBorder="1" applyAlignment="1" applyProtection="1">
      <alignment vertical="center" wrapText="1"/>
      <protection locked="0"/>
    </xf>
    <xf numFmtId="4" fontId="3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7" xfId="5" applyFont="1" applyFill="1" applyBorder="1" applyAlignment="1" applyProtection="1">
      <alignment vertical="center" wrapText="1"/>
      <protection locked="0"/>
    </xf>
    <xf numFmtId="0" fontId="3" fillId="6" borderId="7" xfId="5" applyFont="1" applyFill="1" applyBorder="1" applyAlignment="1" applyProtection="1">
      <alignment horizontal="center" vertical="center" wrapText="1"/>
      <protection locked="0"/>
    </xf>
    <xf numFmtId="0" fontId="3" fillId="6" borderId="7" xfId="5" applyFont="1" applyFill="1" applyBorder="1" applyAlignment="1" applyProtection="1">
      <alignment horizontal="center" vertical="center"/>
      <protection locked="0"/>
    </xf>
    <xf numFmtId="4" fontId="3" fillId="6" borderId="7" xfId="0" applyNumberFormat="1" applyFont="1" applyFill="1" applyBorder="1" applyAlignment="1" applyProtection="1">
      <alignment vertical="top" wrapText="1"/>
      <protection locked="0"/>
    </xf>
    <xf numFmtId="4" fontId="3" fillId="6" borderId="7" xfId="5" applyNumberFormat="1" applyFont="1" applyFill="1" applyBorder="1" applyAlignment="1" applyProtection="1">
      <alignment horizontal="right" vertical="center" wrapText="1"/>
      <protection locked="0"/>
    </xf>
    <xf numFmtId="2" fontId="3" fillId="6" borderId="7" xfId="0" applyNumberFormat="1" applyFont="1" applyFill="1" applyBorder="1" applyProtection="1">
      <protection locked="0"/>
    </xf>
    <xf numFmtId="0" fontId="3" fillId="16" borderId="5" xfId="0" applyFont="1" applyFill="1" applyBorder="1" applyAlignment="1" applyProtection="1">
      <alignment vertical="center" wrapText="1"/>
      <protection locked="0"/>
    </xf>
    <xf numFmtId="0" fontId="3" fillId="16" borderId="5" xfId="5" applyFont="1" applyFill="1" applyBorder="1" applyAlignment="1" applyProtection="1">
      <alignment horizontal="center" vertical="center"/>
      <protection locked="0"/>
    </xf>
    <xf numFmtId="4" fontId="3" fillId="16" borderId="5" xfId="0" applyNumberFormat="1" applyFont="1" applyFill="1" applyBorder="1" applyAlignment="1" applyProtection="1">
      <alignment vertical="top" wrapText="1"/>
      <protection locked="0"/>
    </xf>
    <xf numFmtId="2" fontId="3" fillId="16" borderId="5" xfId="0" applyNumberFormat="1" applyFont="1" applyFill="1" applyBorder="1" applyProtection="1">
      <protection locked="0"/>
    </xf>
    <xf numFmtId="0" fontId="3" fillId="16" borderId="3" xfId="0" applyFont="1" applyFill="1" applyBorder="1" applyAlignment="1" applyProtection="1">
      <alignment vertical="center" wrapText="1"/>
      <protection locked="0"/>
    </xf>
    <xf numFmtId="0" fontId="3" fillId="16" borderId="3" xfId="5" applyFont="1" applyFill="1" applyBorder="1" applyAlignment="1" applyProtection="1">
      <alignment horizontal="center" vertical="center" wrapText="1"/>
      <protection locked="0"/>
    </xf>
    <xf numFmtId="0" fontId="3" fillId="16" borderId="3" xfId="5" applyFont="1" applyFill="1" applyBorder="1" applyAlignment="1" applyProtection="1">
      <alignment horizontal="center" vertical="center"/>
      <protection locked="0"/>
    </xf>
    <xf numFmtId="4" fontId="3" fillId="16" borderId="3" xfId="0" applyNumberFormat="1" applyFont="1" applyFill="1" applyBorder="1" applyAlignment="1" applyProtection="1">
      <alignment vertical="top" wrapText="1"/>
      <protection locked="0"/>
    </xf>
    <xf numFmtId="4" fontId="3" fillId="16" borderId="3" xfId="5" applyNumberFormat="1" applyFont="1" applyFill="1" applyBorder="1" applyAlignment="1" applyProtection="1">
      <alignment horizontal="right" vertical="center" wrapText="1"/>
      <protection locked="0"/>
    </xf>
    <xf numFmtId="2" fontId="3" fillId="16" borderId="3" xfId="0" applyNumberFormat="1" applyFont="1" applyFill="1" applyBorder="1" applyProtection="1">
      <protection locked="0"/>
    </xf>
    <xf numFmtId="0" fontId="3" fillId="16" borderId="7" xfId="0" applyFont="1" applyFill="1" applyBorder="1" applyAlignment="1" applyProtection="1">
      <alignment vertical="center" wrapText="1"/>
      <protection locked="0"/>
    </xf>
    <xf numFmtId="0" fontId="3" fillId="16" borderId="7" xfId="5" applyFont="1" applyFill="1" applyBorder="1" applyAlignment="1" applyProtection="1">
      <alignment horizontal="center" vertical="center" wrapText="1"/>
      <protection locked="0"/>
    </xf>
    <xf numFmtId="0" fontId="3" fillId="16" borderId="7" xfId="5" applyFont="1" applyFill="1" applyBorder="1" applyAlignment="1" applyProtection="1">
      <alignment horizontal="center" vertical="center"/>
      <protection locked="0"/>
    </xf>
    <xf numFmtId="4" fontId="3" fillId="16" borderId="7" xfId="0" applyNumberFormat="1" applyFont="1" applyFill="1" applyBorder="1" applyAlignment="1" applyProtection="1">
      <alignment vertical="top" wrapText="1"/>
      <protection locked="0"/>
    </xf>
    <xf numFmtId="4" fontId="3" fillId="16" borderId="7" xfId="5" applyNumberFormat="1" applyFont="1" applyFill="1" applyBorder="1" applyAlignment="1" applyProtection="1">
      <alignment horizontal="right" vertical="center" wrapText="1"/>
      <protection locked="0"/>
    </xf>
    <xf numFmtId="2" fontId="3" fillId="16" borderId="7" xfId="0" applyNumberFormat="1" applyFont="1" applyFill="1" applyBorder="1" applyProtection="1">
      <protection locked="0"/>
    </xf>
    <xf numFmtId="0" fontId="3" fillId="9" borderId="5" xfId="5" applyFont="1" applyFill="1" applyBorder="1" applyAlignment="1" applyProtection="1">
      <alignment horizontal="center" vertical="center" wrapText="1"/>
      <protection locked="0"/>
    </xf>
    <xf numFmtId="0" fontId="3" fillId="9" borderId="5" xfId="5" applyFont="1" applyFill="1" applyBorder="1" applyAlignment="1" applyProtection="1">
      <alignment horizontal="center" vertical="center"/>
      <protection locked="0"/>
    </xf>
    <xf numFmtId="4" fontId="3" fillId="9" borderId="5" xfId="0" applyNumberFormat="1" applyFont="1" applyFill="1" applyBorder="1" applyAlignment="1" applyProtection="1">
      <alignment vertical="top" wrapText="1"/>
      <protection locked="0"/>
    </xf>
    <xf numFmtId="4" fontId="3" fillId="9" borderId="5" xfId="5" applyNumberFormat="1" applyFont="1" applyFill="1" applyBorder="1" applyAlignment="1" applyProtection="1">
      <alignment horizontal="right" vertical="center" wrapText="1"/>
      <protection locked="0"/>
    </xf>
    <xf numFmtId="2" fontId="3" fillId="9" borderId="5" xfId="0" applyNumberFormat="1" applyFont="1" applyFill="1" applyBorder="1" applyProtection="1">
      <protection locked="0"/>
    </xf>
    <xf numFmtId="0" fontId="3" fillId="9" borderId="3" xfId="5" applyFont="1" applyFill="1" applyBorder="1" applyAlignment="1" applyProtection="1">
      <alignment horizontal="center" vertical="center" wrapText="1"/>
      <protection locked="0"/>
    </xf>
    <xf numFmtId="0" fontId="3" fillId="9" borderId="3" xfId="5" applyFont="1" applyFill="1" applyBorder="1" applyAlignment="1" applyProtection="1">
      <alignment horizontal="center" vertical="center"/>
      <protection locked="0"/>
    </xf>
    <xf numFmtId="4" fontId="3" fillId="9" borderId="3" xfId="0" applyNumberFormat="1" applyFont="1" applyFill="1" applyBorder="1" applyAlignment="1" applyProtection="1">
      <alignment vertical="top" wrapText="1"/>
      <protection locked="0"/>
    </xf>
    <xf numFmtId="4" fontId="3" fillId="9" borderId="3" xfId="5" applyNumberFormat="1" applyFont="1" applyFill="1" applyBorder="1" applyAlignment="1" applyProtection="1">
      <alignment horizontal="right" vertical="center" wrapText="1"/>
      <protection locked="0"/>
    </xf>
    <xf numFmtId="2" fontId="3" fillId="9" borderId="3" xfId="0" applyNumberFormat="1" applyFont="1" applyFill="1" applyBorder="1" applyProtection="1"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4" fontId="3" fillId="9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9" borderId="3" xfId="5" applyNumberFormat="1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vertical="center" wrapText="1"/>
      <protection locked="0"/>
    </xf>
    <xf numFmtId="0" fontId="3" fillId="9" borderId="7" xfId="5" applyFont="1" applyFill="1" applyBorder="1" applyAlignment="1" applyProtection="1">
      <alignment horizontal="center" vertical="center" wrapText="1"/>
      <protection locked="0"/>
    </xf>
    <xf numFmtId="4" fontId="3" fillId="9" borderId="7" xfId="0" applyNumberFormat="1" applyFont="1" applyFill="1" applyBorder="1" applyAlignment="1" applyProtection="1">
      <alignment vertical="top" wrapText="1"/>
      <protection locked="0"/>
    </xf>
    <xf numFmtId="4" fontId="3" fillId="9" borderId="7" xfId="5" applyNumberFormat="1" applyFont="1" applyFill="1" applyBorder="1" applyAlignment="1" applyProtection="1">
      <alignment horizontal="right" vertical="center" wrapText="1"/>
      <protection locked="0"/>
    </xf>
    <xf numFmtId="2" fontId="3" fillId="9" borderId="7" xfId="0" applyNumberFormat="1" applyFont="1" applyFill="1" applyBorder="1" applyProtection="1"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4" fontId="3" fillId="8" borderId="5" xfId="5" applyNumberFormat="1" applyFont="1" applyFill="1" applyBorder="1" applyAlignment="1" applyProtection="1">
      <alignment horizontal="center" vertical="center"/>
      <protection locked="0"/>
    </xf>
    <xf numFmtId="4" fontId="3" fillId="8" borderId="5" xfId="0" applyNumberFormat="1" applyFont="1" applyFill="1" applyBorder="1" applyAlignment="1" applyProtection="1">
      <alignment vertical="top" wrapText="1"/>
      <protection locked="0"/>
    </xf>
    <xf numFmtId="4" fontId="3" fillId="8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4" fontId="3" fillId="8" borderId="3" xfId="5" applyNumberFormat="1" applyFont="1" applyFill="1" applyBorder="1" applyAlignment="1" applyProtection="1">
      <alignment horizontal="center" vertical="center"/>
      <protection locked="0"/>
    </xf>
    <xf numFmtId="4" fontId="3" fillId="8" borderId="3" xfId="0" applyNumberFormat="1" applyFont="1" applyFill="1" applyBorder="1" applyAlignment="1" applyProtection="1">
      <alignment vertical="top" wrapText="1"/>
      <protection locked="0"/>
    </xf>
    <xf numFmtId="4" fontId="3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3" xfId="5" applyFont="1" applyFill="1" applyBorder="1" applyAlignment="1" applyProtection="1">
      <alignment horizontal="center" vertical="center" wrapText="1"/>
      <protection locked="0"/>
    </xf>
    <xf numFmtId="4" fontId="3" fillId="8" borderId="3" xfId="5" applyNumberFormat="1" applyFont="1" applyFill="1" applyBorder="1" applyAlignment="1" applyProtection="1">
      <alignment horizontal="right" vertical="center" wrapText="1"/>
      <protection locked="0"/>
    </xf>
    <xf numFmtId="0" fontId="3" fillId="8" borderId="3" xfId="5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7" xfId="5" applyFont="1" applyFill="1" applyBorder="1" applyAlignment="1" applyProtection="1">
      <alignment horizontal="center" vertical="center" wrapText="1"/>
      <protection locked="0"/>
    </xf>
    <xf numFmtId="4" fontId="3" fillId="8" borderId="7" xfId="5" applyNumberFormat="1" applyFont="1" applyFill="1" applyBorder="1" applyAlignment="1" applyProtection="1">
      <alignment horizontal="center" vertical="center"/>
      <protection locked="0"/>
    </xf>
    <xf numFmtId="4" fontId="3" fillId="8" borderId="7" xfId="0" applyNumberFormat="1" applyFont="1" applyFill="1" applyBorder="1" applyAlignment="1" applyProtection="1">
      <alignment vertical="top" wrapText="1"/>
      <protection locked="0"/>
    </xf>
    <xf numFmtId="4" fontId="3" fillId="8" borderId="7" xfId="5" applyNumberFormat="1" applyFont="1" applyFill="1" applyBorder="1" applyAlignment="1" applyProtection="1">
      <alignment horizontal="right" vertical="center" wrapText="1"/>
      <protection locked="0"/>
    </xf>
    <xf numFmtId="2" fontId="3" fillId="8" borderId="7" xfId="0" applyNumberFormat="1" applyFont="1" applyFill="1" applyBorder="1" applyProtection="1">
      <protection locked="0"/>
    </xf>
    <xf numFmtId="0" fontId="3" fillId="2" borderId="37" xfId="0" applyFont="1" applyFill="1" applyBorder="1"/>
    <xf numFmtId="0" fontId="3" fillId="2" borderId="26" xfId="0" applyFont="1" applyFill="1" applyBorder="1"/>
    <xf numFmtId="0" fontId="3" fillId="2" borderId="20" xfId="0" applyFont="1" applyFill="1" applyBorder="1"/>
    <xf numFmtId="0" fontId="3" fillId="5" borderId="37" xfId="0" applyFont="1" applyFill="1" applyBorder="1"/>
    <xf numFmtId="0" fontId="3" fillId="5" borderId="26" xfId="0" applyFont="1" applyFill="1" applyBorder="1"/>
    <xf numFmtId="0" fontId="3" fillId="5" borderId="20" xfId="0" applyFont="1" applyFill="1" applyBorder="1"/>
    <xf numFmtId="0" fontId="3" fillId="3" borderId="37" xfId="0" applyFont="1" applyFill="1" applyBorder="1"/>
    <xf numFmtId="0" fontId="3" fillId="3" borderId="26" xfId="0" applyFont="1" applyFill="1" applyBorder="1"/>
    <xf numFmtId="0" fontId="3" fillId="2" borderId="12" xfId="110" applyFont="1" applyFill="1" applyBorder="1" applyProtection="1">
      <protection locked="0"/>
    </xf>
    <xf numFmtId="0" fontId="3" fillId="2" borderId="12" xfId="110" applyFont="1" applyFill="1" applyBorder="1" applyAlignment="1" applyProtection="1">
      <alignment horizontal="center"/>
      <protection locked="0"/>
    </xf>
    <xf numFmtId="0" fontId="3" fillId="5" borderId="3" xfId="110" applyFont="1" applyFill="1" applyBorder="1" applyProtection="1">
      <protection locked="0"/>
    </xf>
    <xf numFmtId="0" fontId="3" fillId="5" borderId="3" xfId="110" applyFont="1" applyFill="1" applyBorder="1" applyAlignment="1" applyProtection="1">
      <alignment horizontal="center"/>
      <protection locked="0"/>
    </xf>
    <xf numFmtId="0" fontId="3" fillId="5" borderId="7" xfId="110" applyFont="1" applyFill="1" applyBorder="1" applyProtection="1">
      <protection locked="0"/>
    </xf>
    <xf numFmtId="0" fontId="3" fillId="5" borderId="7" xfId="110" applyFont="1" applyFill="1" applyBorder="1" applyAlignment="1" applyProtection="1">
      <alignment horizontal="center"/>
      <protection locked="0"/>
    </xf>
    <xf numFmtId="0" fontId="3" fillId="3" borderId="5" xfId="110" applyFont="1" applyFill="1" applyBorder="1" applyProtection="1">
      <protection locked="0"/>
    </xf>
    <xf numFmtId="0" fontId="3" fillId="3" borderId="5" xfId="110" applyFont="1" applyFill="1" applyBorder="1" applyAlignment="1" applyProtection="1">
      <alignment horizontal="center"/>
      <protection locked="0"/>
    </xf>
    <xf numFmtId="0" fontId="3" fillId="3" borderId="3" xfId="110" applyFont="1" applyFill="1" applyBorder="1" applyProtection="1">
      <protection locked="0"/>
    </xf>
    <xf numFmtId="0" fontId="3" fillId="3" borderId="3" xfId="110" applyFont="1" applyFill="1" applyBorder="1" applyAlignment="1" applyProtection="1">
      <alignment horizontal="center"/>
      <protection locked="0"/>
    </xf>
    <xf numFmtId="0" fontId="3" fillId="4" borderId="3" xfId="110" applyFont="1" applyFill="1" applyBorder="1" applyProtection="1">
      <protection locked="0"/>
    </xf>
    <xf numFmtId="0" fontId="3" fillId="4" borderId="3" xfId="110" applyFont="1" applyFill="1" applyBorder="1" applyAlignment="1" applyProtection="1">
      <alignment horizontal="center"/>
      <protection locked="0"/>
    </xf>
    <xf numFmtId="0" fontId="3" fillId="3" borderId="7" xfId="110" applyFont="1" applyFill="1" applyBorder="1" applyProtection="1">
      <protection locked="0"/>
    </xf>
    <xf numFmtId="0" fontId="3" fillId="3" borderId="7" xfId="110" applyFont="1" applyFill="1" applyBorder="1" applyAlignment="1" applyProtection="1">
      <alignment horizontal="center"/>
      <protection locked="0"/>
    </xf>
    <xf numFmtId="0" fontId="3" fillId="4" borderId="7" xfId="110" applyFont="1" applyFill="1" applyBorder="1" applyAlignment="1" applyProtection="1">
      <alignment horizontal="center"/>
      <protection locked="0"/>
    </xf>
    <xf numFmtId="2" fontId="3" fillId="17" borderId="91" xfId="12" applyNumberFormat="1" applyFont="1" applyFill="1" applyBorder="1" applyAlignment="1" applyProtection="1">
      <alignment horizontal="left" indent="3"/>
    </xf>
    <xf numFmtId="0" fontId="3" fillId="79" borderId="48" xfId="12" applyFont="1" applyFill="1" applyBorder="1" applyProtection="1">
      <protection locked="0"/>
    </xf>
    <xf numFmtId="0" fontId="3" fillId="79" borderId="48" xfId="12" applyFont="1" applyFill="1" applyBorder="1" applyAlignment="1" applyProtection="1">
      <alignment horizontal="center"/>
      <protection locked="0"/>
    </xf>
    <xf numFmtId="0" fontId="3" fillId="79" borderId="57" xfId="12" applyFont="1" applyFill="1" applyBorder="1" applyAlignment="1" applyProtection="1">
      <alignment horizontal="center"/>
      <protection locked="0"/>
    </xf>
    <xf numFmtId="167" fontId="3" fillId="79" borderId="12" xfId="12" applyNumberFormat="1" applyFont="1" applyFill="1" applyBorder="1" applyProtection="1">
      <protection locked="0"/>
    </xf>
    <xf numFmtId="167" fontId="3" fillId="79" borderId="58" xfId="12" applyNumberFormat="1" applyFont="1" applyFill="1" applyBorder="1" applyProtection="1">
      <protection locked="0"/>
    </xf>
    <xf numFmtId="167" fontId="3" fillId="79" borderId="59" xfId="12" applyNumberFormat="1" applyFont="1" applyFill="1" applyBorder="1" applyProtection="1">
      <protection locked="0"/>
    </xf>
    <xf numFmtId="167" fontId="3" fillId="79" borderId="48" xfId="12" applyNumberFormat="1" applyFont="1" applyFill="1" applyBorder="1" applyProtection="1">
      <protection locked="0"/>
    </xf>
    <xf numFmtId="167" fontId="3" fillId="79" borderId="57" xfId="12" applyNumberFormat="1" applyFont="1" applyFill="1" applyBorder="1" applyProtection="1">
      <protection locked="0"/>
    </xf>
    <xf numFmtId="167" fontId="3" fillId="79" borderId="12" xfId="12" applyNumberFormat="1" applyFont="1" applyFill="1" applyBorder="1" applyAlignment="1" applyProtection="1">
      <alignment horizontal="left" indent="3"/>
      <protection locked="0"/>
    </xf>
    <xf numFmtId="168" fontId="3" fillId="79" borderId="61" xfId="12" applyNumberFormat="1" applyFont="1" applyFill="1" applyBorder="1" applyProtection="1"/>
    <xf numFmtId="2" fontId="3" fillId="79" borderId="49" xfId="12" applyNumberFormat="1" applyFont="1" applyFill="1" applyBorder="1" applyProtection="1">
      <protection locked="0"/>
    </xf>
    <xf numFmtId="2" fontId="3" fillId="79" borderId="49" xfId="12" applyNumberFormat="1" applyFont="1" applyFill="1" applyBorder="1" applyAlignment="1" applyProtection="1">
      <alignment horizontal="left" indent="3"/>
    </xf>
    <xf numFmtId="2" fontId="3" fillId="79" borderId="62" xfId="12" applyNumberFormat="1" applyFont="1" applyFill="1" applyBorder="1" applyAlignment="1" applyProtection="1">
      <alignment horizontal="left" indent="3"/>
    </xf>
    <xf numFmtId="167" fontId="3" fillId="79" borderId="3" xfId="12" applyNumberFormat="1" applyFont="1" applyFill="1" applyBorder="1" applyProtection="1">
      <protection locked="0"/>
    </xf>
    <xf numFmtId="167" fontId="3" fillId="79" borderId="63" xfId="12" applyNumberFormat="1" applyFont="1" applyFill="1" applyBorder="1" applyProtection="1">
      <protection locked="0"/>
    </xf>
    <xf numFmtId="167" fontId="3" fillId="79" borderId="3" xfId="12" applyNumberFormat="1" applyFont="1" applyFill="1" applyBorder="1" applyAlignment="1" applyProtection="1">
      <alignment horizontal="left" indent="3"/>
      <protection locked="0"/>
    </xf>
    <xf numFmtId="2" fontId="3" fillId="79" borderId="51" xfId="12" applyNumberFormat="1" applyFont="1" applyFill="1" applyBorder="1" applyAlignment="1" applyProtection="1">
      <alignment horizontal="left" indent="3"/>
    </xf>
    <xf numFmtId="168" fontId="3" fillId="79" borderId="63" xfId="12" applyNumberFormat="1" applyFont="1" applyFill="1" applyBorder="1" applyProtection="1"/>
    <xf numFmtId="2" fontId="3" fillId="79" borderId="48" xfId="12" applyNumberFormat="1" applyFont="1" applyFill="1" applyBorder="1" applyAlignment="1" applyProtection="1">
      <alignment horizontal="left" indent="3"/>
    </xf>
    <xf numFmtId="0" fontId="3" fillId="79" borderId="67" xfId="12" applyFont="1" applyFill="1" applyBorder="1" applyProtection="1">
      <protection locked="0"/>
    </xf>
    <xf numFmtId="0" fontId="3" fillId="79" borderId="49" xfId="12" applyFont="1" applyFill="1" applyBorder="1" applyProtection="1">
      <protection locked="0"/>
    </xf>
    <xf numFmtId="0" fontId="3" fillId="79" borderId="52" xfId="12" applyFont="1" applyFill="1" applyBorder="1" applyProtection="1">
      <protection locked="0"/>
    </xf>
    <xf numFmtId="0" fontId="3" fillId="79" borderId="52" xfId="12" applyFont="1" applyFill="1" applyBorder="1" applyAlignment="1" applyProtection="1">
      <alignment horizontal="center"/>
      <protection locked="0"/>
    </xf>
    <xf numFmtId="167" fontId="3" fillId="79" borderId="54" xfId="12" applyNumberFormat="1" applyFont="1" applyFill="1" applyBorder="1" applyProtection="1">
      <protection locked="0"/>
    </xf>
    <xf numFmtId="167" fontId="3" fillId="79" borderId="52" xfId="12" applyNumberFormat="1" applyFont="1" applyFill="1" applyBorder="1" applyProtection="1">
      <protection locked="0"/>
    </xf>
    <xf numFmtId="167" fontId="3" fillId="79" borderId="55" xfId="12" applyNumberFormat="1" applyFont="1" applyFill="1" applyBorder="1" applyProtection="1">
      <protection locked="0"/>
    </xf>
    <xf numFmtId="167" fontId="3" fillId="79" borderId="7" xfId="12" applyNumberFormat="1" applyFont="1" applyFill="1" applyBorder="1" applyAlignment="1" applyProtection="1">
      <alignment horizontal="left" indent="3"/>
      <protection locked="0"/>
    </xf>
    <xf numFmtId="167" fontId="3" fillId="79" borderId="7" xfId="12" applyNumberFormat="1" applyFont="1" applyFill="1" applyBorder="1" applyProtection="1">
      <protection locked="0"/>
    </xf>
    <xf numFmtId="168" fontId="3" fillId="79" borderId="64" xfId="12" applyNumberFormat="1" applyFont="1" applyFill="1" applyBorder="1" applyProtection="1"/>
    <xf numFmtId="2" fontId="3" fillId="79" borderId="53" xfId="12" applyNumberFormat="1" applyFont="1" applyFill="1" applyBorder="1" applyProtection="1">
      <protection locked="0"/>
    </xf>
    <xf numFmtId="2" fontId="3" fillId="79" borderId="52" xfId="12" applyNumberFormat="1" applyFont="1" applyFill="1" applyBorder="1" applyAlignment="1" applyProtection="1">
      <alignment horizontal="left" indent="3"/>
    </xf>
    <xf numFmtId="2" fontId="3" fillId="79" borderId="56" xfId="12" applyNumberFormat="1" applyFont="1" applyFill="1" applyBorder="1" applyAlignment="1" applyProtection="1">
      <alignment horizontal="left" indent="3"/>
    </xf>
    <xf numFmtId="2" fontId="3" fillId="19" borderId="53" xfId="12" applyNumberFormat="1" applyFont="1" applyFill="1" applyBorder="1" applyProtection="1">
      <protection locked="0"/>
    </xf>
    <xf numFmtId="0" fontId="10" fillId="9" borderId="12" xfId="8" applyFont="1" applyFill="1" applyBorder="1" applyAlignment="1">
      <alignment horizontal="left" vertical="center"/>
    </xf>
    <xf numFmtId="167" fontId="3" fillId="10" borderId="3" xfId="11" applyNumberFormat="1" applyFont="1" applyFill="1" applyBorder="1" applyAlignment="1">
      <alignment horizontal="left" indent="3"/>
    </xf>
    <xf numFmtId="167" fontId="3" fillId="6" borderId="5" xfId="11" applyNumberFormat="1" applyFont="1" applyFill="1" applyBorder="1" applyAlignment="1">
      <alignment horizontal="left" indent="3"/>
    </xf>
    <xf numFmtId="167" fontId="3" fillId="6" borderId="3" xfId="11" applyNumberFormat="1" applyFont="1" applyFill="1" applyBorder="1" applyAlignment="1">
      <alignment horizontal="left" indent="3"/>
    </xf>
    <xf numFmtId="167" fontId="3" fillId="11" borderId="5" xfId="11" applyNumberFormat="1" applyFont="1" applyFill="1" applyBorder="1" applyAlignment="1">
      <alignment horizontal="left" indent="3"/>
    </xf>
    <xf numFmtId="0" fontId="10" fillId="9" borderId="12" xfId="11" applyFont="1" applyFill="1" applyBorder="1"/>
    <xf numFmtId="0" fontId="10" fillId="9" borderId="12" xfId="11" applyFont="1" applyFill="1" applyBorder="1" applyAlignment="1">
      <alignment horizontal="center"/>
    </xf>
    <xf numFmtId="167" fontId="3" fillId="9" borderId="12" xfId="11" applyNumberFormat="1" applyFont="1" applyFill="1" applyBorder="1" applyAlignment="1">
      <alignment horizontal="left" indent="3"/>
    </xf>
    <xf numFmtId="0" fontId="10" fillId="9" borderId="18" xfId="11" applyFont="1" applyFill="1" applyBorder="1"/>
    <xf numFmtId="0" fontId="10" fillId="9" borderId="18" xfId="11" applyFont="1" applyFill="1" applyBorder="1" applyAlignment="1">
      <alignment horizontal="center"/>
    </xf>
    <xf numFmtId="167" fontId="3" fillId="9" borderId="18" xfId="11" applyNumberFormat="1" applyFont="1" applyFill="1" applyBorder="1"/>
    <xf numFmtId="167" fontId="3" fillId="9" borderId="18" xfId="11" applyNumberFormat="1" applyFont="1" applyFill="1" applyBorder="1" applyAlignment="1">
      <alignment horizontal="center"/>
    </xf>
    <xf numFmtId="168" fontId="3" fillId="9" borderId="18" xfId="11" applyNumberFormat="1" applyFont="1" applyFill="1" applyBorder="1"/>
    <xf numFmtId="2" fontId="3" fillId="9" borderId="18" xfId="11" applyNumberFormat="1" applyFont="1" applyFill="1" applyBorder="1"/>
    <xf numFmtId="2" fontId="3" fillId="9" borderId="18" xfId="11" applyNumberFormat="1" applyFont="1" applyFill="1" applyBorder="1" applyAlignment="1">
      <alignment horizontal="center"/>
    </xf>
    <xf numFmtId="167" fontId="3" fillId="9" borderId="18" xfId="11" applyNumberFormat="1" applyFont="1" applyFill="1" applyBorder="1" applyAlignment="1">
      <alignment horizontal="left" indent="3"/>
    </xf>
    <xf numFmtId="2" fontId="3" fillId="9" borderId="23" xfId="11" applyNumberFormat="1" applyFont="1" applyFill="1" applyBorder="1" applyAlignment="1">
      <alignment horizontal="left" indent="3"/>
    </xf>
    <xf numFmtId="0" fontId="3" fillId="12" borderId="5" xfId="11" applyFont="1" applyFill="1" applyBorder="1"/>
    <xf numFmtId="0" fontId="3" fillId="12" borderId="5" xfId="11" applyFont="1" applyFill="1" applyBorder="1" applyAlignment="1">
      <alignment horizontal="center"/>
    </xf>
    <xf numFmtId="167" fontId="3" fillId="12" borderId="5" xfId="11" applyNumberFormat="1" applyFont="1" applyFill="1" applyBorder="1"/>
    <xf numFmtId="167" fontId="3" fillId="12" borderId="5" xfId="11" applyNumberFormat="1" applyFont="1" applyFill="1" applyBorder="1" applyAlignment="1">
      <alignment horizontal="center"/>
    </xf>
    <xf numFmtId="168" fontId="3" fillId="12" borderId="5" xfId="11" applyNumberFormat="1" applyFont="1" applyFill="1" applyBorder="1"/>
    <xf numFmtId="2" fontId="3" fillId="12" borderId="5" xfId="11" applyNumberFormat="1" applyFont="1" applyFill="1" applyBorder="1"/>
    <xf numFmtId="2" fontId="3" fillId="12" borderId="5" xfId="11" applyNumberFormat="1" applyFont="1" applyFill="1" applyBorder="1" applyAlignment="1">
      <alignment horizontal="center"/>
    </xf>
    <xf numFmtId="167" fontId="3" fillId="12" borderId="5" xfId="11" applyNumberFormat="1" applyFont="1" applyFill="1" applyBorder="1" applyAlignment="1">
      <alignment horizontal="left" indent="3"/>
    </xf>
    <xf numFmtId="2" fontId="3" fillId="12" borderId="21" xfId="11" applyNumberFormat="1" applyFont="1" applyFill="1" applyBorder="1" applyAlignment="1">
      <alignment horizontal="left" indent="3"/>
    </xf>
    <xf numFmtId="167" fontId="3" fillId="12" borderId="3" xfId="11" applyNumberFormat="1" applyFont="1" applyFill="1" applyBorder="1" applyAlignment="1">
      <alignment horizontal="left" indent="3"/>
    </xf>
    <xf numFmtId="0" fontId="3" fillId="12" borderId="1" xfId="11" applyFont="1" applyFill="1" applyBorder="1"/>
    <xf numFmtId="0" fontId="3" fillId="12" borderId="1" xfId="11" applyFont="1" applyFill="1" applyBorder="1" applyAlignment="1">
      <alignment horizontal="center"/>
    </xf>
    <xf numFmtId="167" fontId="3" fillId="12" borderId="1" xfId="11" applyNumberFormat="1" applyFont="1" applyFill="1" applyBorder="1"/>
    <xf numFmtId="167" fontId="3" fillId="12" borderId="1" xfId="11" applyNumberFormat="1" applyFont="1" applyFill="1" applyBorder="1" applyAlignment="1">
      <alignment horizontal="center"/>
    </xf>
    <xf numFmtId="168" fontId="3" fillId="12" borderId="1" xfId="11" applyNumberFormat="1" applyFont="1" applyFill="1" applyBorder="1"/>
    <xf numFmtId="2" fontId="3" fillId="12" borderId="1" xfId="11" applyNumberFormat="1" applyFont="1" applyFill="1" applyBorder="1"/>
    <xf numFmtId="2" fontId="3" fillId="12" borderId="1" xfId="11" applyNumberFormat="1" applyFont="1" applyFill="1" applyBorder="1" applyAlignment="1">
      <alignment horizontal="center"/>
    </xf>
    <xf numFmtId="167" fontId="3" fillId="12" borderId="1" xfId="11" applyNumberFormat="1" applyFont="1" applyFill="1" applyBorder="1" applyAlignment="1">
      <alignment horizontal="left" indent="3"/>
    </xf>
    <xf numFmtId="2" fontId="3" fillId="12" borderId="2" xfId="11" applyNumberFormat="1" applyFont="1" applyFill="1" applyBorder="1" applyAlignment="1">
      <alignment horizontal="left" indent="3"/>
    </xf>
    <xf numFmtId="0" fontId="3" fillId="76" borderId="5" xfId="0" applyFont="1" applyFill="1" applyBorder="1" applyAlignment="1">
      <alignment horizontal="center"/>
    </xf>
    <xf numFmtId="0" fontId="3" fillId="10" borderId="5" xfId="11" applyFont="1" applyFill="1" applyBorder="1" applyAlignment="1">
      <alignment horizontal="left"/>
    </xf>
    <xf numFmtId="0" fontId="3" fillId="10" borderId="5" xfId="11" applyFont="1" applyFill="1" applyBorder="1" applyAlignment="1">
      <alignment horizontal="center"/>
    </xf>
    <xf numFmtId="167" fontId="3" fillId="10" borderId="5" xfId="11" applyNumberFormat="1" applyFont="1" applyFill="1" applyBorder="1" applyAlignment="1">
      <alignment horizontal="right"/>
    </xf>
    <xf numFmtId="167" fontId="3" fillId="10" borderId="5" xfId="11" applyNumberFormat="1" applyFont="1" applyFill="1" applyBorder="1"/>
    <xf numFmtId="167" fontId="3" fillId="10" borderId="5" xfId="11" applyNumberFormat="1" applyFont="1" applyFill="1" applyBorder="1" applyAlignment="1">
      <alignment horizontal="center"/>
    </xf>
    <xf numFmtId="168" fontId="3" fillId="10" borderId="5" xfId="11" applyNumberFormat="1" applyFont="1" applyFill="1" applyBorder="1"/>
    <xf numFmtId="2" fontId="3" fillId="10" borderId="5" xfId="11" applyNumberFormat="1" applyFont="1" applyFill="1" applyBorder="1"/>
    <xf numFmtId="2" fontId="3" fillId="10" borderId="5" xfId="11" applyNumberFormat="1" applyFont="1" applyFill="1" applyBorder="1" applyAlignment="1">
      <alignment horizontal="center"/>
    </xf>
    <xf numFmtId="2" fontId="3" fillId="10" borderId="5" xfId="11" applyNumberFormat="1" applyFont="1" applyFill="1" applyBorder="1" applyAlignment="1">
      <alignment horizontal="left" indent="3"/>
    </xf>
    <xf numFmtId="0" fontId="3" fillId="10" borderId="7" xfId="11" applyFont="1" applyFill="1" applyBorder="1" applyAlignment="1">
      <alignment horizontal="left"/>
    </xf>
    <xf numFmtId="0" fontId="3" fillId="10" borderId="7" xfId="11" applyFont="1" applyFill="1" applyBorder="1" applyAlignment="1">
      <alignment horizontal="center"/>
    </xf>
    <xf numFmtId="167" fontId="3" fillId="10" borderId="7" xfId="11" applyNumberFormat="1" applyFont="1" applyFill="1" applyBorder="1" applyAlignment="1">
      <alignment horizontal="right"/>
    </xf>
    <xf numFmtId="167" fontId="3" fillId="10" borderId="7" xfId="11" applyNumberFormat="1" applyFont="1" applyFill="1" applyBorder="1"/>
    <xf numFmtId="167" fontId="3" fillId="10" borderId="7" xfId="11" applyNumberFormat="1" applyFont="1" applyFill="1" applyBorder="1" applyAlignment="1">
      <alignment horizontal="center"/>
    </xf>
    <xf numFmtId="168" fontId="3" fillId="10" borderId="7" xfId="11" applyNumberFormat="1" applyFont="1" applyFill="1" applyBorder="1"/>
    <xf numFmtId="2" fontId="3" fillId="10" borderId="7" xfId="11" applyNumberFormat="1" applyFont="1" applyFill="1" applyBorder="1"/>
    <xf numFmtId="2" fontId="3" fillId="10" borderId="7" xfId="11" applyNumberFormat="1" applyFont="1" applyFill="1" applyBorder="1" applyAlignment="1">
      <alignment horizontal="center"/>
    </xf>
    <xf numFmtId="167" fontId="3" fillId="10" borderId="7" xfId="11" applyNumberFormat="1" applyFont="1" applyFill="1" applyBorder="1" applyAlignment="1">
      <alignment horizontal="left" indent="3"/>
    </xf>
    <xf numFmtId="2" fontId="3" fillId="10" borderId="16" xfId="11" applyNumberFormat="1" applyFont="1" applyFill="1" applyBorder="1" applyAlignment="1">
      <alignment horizontal="left" indent="3"/>
    </xf>
    <xf numFmtId="0" fontId="3" fillId="10" borderId="1" xfId="0" applyFont="1" applyFill="1" applyBorder="1" applyAlignment="1">
      <alignment horizontal="center"/>
    </xf>
    <xf numFmtId="0" fontId="3" fillId="10" borderId="1" xfId="6" applyFont="1" applyFill="1" applyBorder="1" applyAlignment="1">
      <alignment horizontal="left"/>
    </xf>
    <xf numFmtId="0" fontId="3" fillId="10" borderId="1" xfId="6" applyFont="1" applyFill="1" applyBorder="1" applyAlignment="1">
      <alignment horizontal="center"/>
    </xf>
    <xf numFmtId="167" fontId="3" fillId="10" borderId="1" xfId="6" applyNumberFormat="1" applyFont="1" applyFill="1" applyBorder="1" applyAlignment="1">
      <alignment horizontal="right"/>
    </xf>
    <xf numFmtId="167" fontId="3" fillId="10" borderId="1" xfId="6" applyNumberFormat="1" applyFont="1" applyFill="1" applyBorder="1"/>
    <xf numFmtId="167" fontId="3" fillId="10" borderId="1" xfId="6" applyNumberFormat="1" applyFont="1" applyFill="1" applyBorder="1" applyAlignment="1">
      <alignment horizontal="center"/>
    </xf>
    <xf numFmtId="168" fontId="3" fillId="10" borderId="1" xfId="6" applyNumberFormat="1" applyFont="1" applyFill="1" applyBorder="1"/>
    <xf numFmtId="2" fontId="3" fillId="10" borderId="1" xfId="6" applyNumberFormat="1" applyFont="1" applyFill="1" applyBorder="1"/>
    <xf numFmtId="2" fontId="3" fillId="10" borderId="1" xfId="6" applyNumberFormat="1" applyFont="1" applyFill="1" applyBorder="1" applyAlignment="1">
      <alignment horizontal="center"/>
    </xf>
    <xf numFmtId="2" fontId="3" fillId="10" borderId="1" xfId="6" applyNumberFormat="1" applyFont="1" applyFill="1" applyBorder="1" applyAlignment="1">
      <alignment horizontal="left" indent="3"/>
    </xf>
    <xf numFmtId="2" fontId="3" fillId="10" borderId="23" xfId="6" applyNumberFormat="1" applyFont="1" applyFill="1" applyBorder="1" applyAlignment="1">
      <alignment horizontal="left" indent="3"/>
    </xf>
    <xf numFmtId="0" fontId="3" fillId="0" borderId="3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167" fontId="3" fillId="3" borderId="12" xfId="0" applyNumberFormat="1" applyFont="1" applyFill="1" applyBorder="1" applyAlignment="1" applyProtection="1">
      <alignment horizontal="left" indent="4"/>
      <protection locked="0"/>
    </xf>
    <xf numFmtId="0" fontId="3" fillId="15" borderId="5" xfId="0" applyFont="1" applyFill="1" applyBorder="1" applyAlignment="1">
      <alignment horizontal="center" vertical="top"/>
    </xf>
    <xf numFmtId="0" fontId="3" fillId="16" borderId="5" xfId="0" applyFont="1" applyFill="1" applyBorder="1" applyProtection="1">
      <protection locked="0"/>
    </xf>
    <xf numFmtId="2" fontId="3" fillId="5" borderId="4" xfId="0" applyNumberFormat="1" applyFont="1" applyFill="1" applyBorder="1" applyAlignment="1" applyProtection="1">
      <alignment horizontal="left" indent="3"/>
    </xf>
    <xf numFmtId="2" fontId="3" fillId="2" borderId="15" xfId="0" applyNumberFormat="1" applyFont="1" applyFill="1" applyBorder="1" applyAlignment="1" applyProtection="1">
      <alignment horizontal="center"/>
    </xf>
    <xf numFmtId="2" fontId="3" fillId="2" borderId="21" xfId="0" applyNumberFormat="1" applyFont="1" applyFill="1" applyBorder="1" applyAlignment="1" applyProtection="1">
      <alignment horizontal="center"/>
    </xf>
    <xf numFmtId="2" fontId="3" fillId="2" borderId="3" xfId="0" applyNumberFormat="1" applyFont="1" applyFill="1" applyBorder="1" applyAlignment="1" applyProtection="1">
      <alignment horizontal="center"/>
    </xf>
    <xf numFmtId="2" fontId="3" fillId="2" borderId="9" xfId="0" applyNumberFormat="1" applyFont="1" applyFill="1" applyBorder="1" applyAlignment="1" applyProtection="1">
      <alignment horizontal="center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167" fontId="3" fillId="5" borderId="12" xfId="0" applyNumberFormat="1" applyFont="1" applyFill="1" applyBorder="1" applyAlignment="1" applyProtection="1">
      <alignment horizontal="left" indent="4"/>
      <protection locked="0"/>
    </xf>
    <xf numFmtId="2" fontId="3" fillId="5" borderId="1" xfId="0" applyNumberFormat="1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7" fontId="3" fillId="3" borderId="1" xfId="0" applyNumberFormat="1" applyFont="1" applyFill="1" applyBorder="1" applyProtection="1">
      <protection locked="0"/>
    </xf>
    <xf numFmtId="167" fontId="3" fillId="3" borderId="1" xfId="0" applyNumberFormat="1" applyFont="1" applyFill="1" applyBorder="1" applyAlignment="1" applyProtection="1">
      <alignment horizontal="left" indent="4"/>
      <protection locked="0"/>
    </xf>
    <xf numFmtId="168" fontId="3" fillId="3" borderId="1" xfId="0" applyNumberFormat="1" applyFont="1" applyFill="1" applyBorder="1" applyProtection="1"/>
    <xf numFmtId="2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left" indent="3"/>
    </xf>
    <xf numFmtId="2" fontId="3" fillId="3" borderId="2" xfId="0" applyNumberFormat="1" applyFont="1" applyFill="1" applyBorder="1" applyAlignment="1" applyProtection="1">
      <alignment horizontal="left" indent="3"/>
    </xf>
    <xf numFmtId="0" fontId="3" fillId="6" borderId="3" xfId="0" applyFont="1" applyFill="1" applyBorder="1"/>
    <xf numFmtId="0" fontId="3" fillId="6" borderId="5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 applyAlignment="1">
      <alignment horizontal="center"/>
    </xf>
    <xf numFmtId="166" fontId="3" fillId="6" borderId="1" xfId="3" applyNumberFormat="1" applyFont="1" applyFill="1" applyBorder="1" applyAlignment="1">
      <alignment horizontal="center" vertical="top"/>
    </xf>
    <xf numFmtId="167" fontId="3" fillId="6" borderId="1" xfId="0" applyNumberFormat="1" applyFont="1" applyFill="1" applyBorder="1"/>
    <xf numFmtId="166" fontId="3" fillId="6" borderId="1" xfId="0" applyNumberFormat="1" applyFont="1" applyFill="1" applyBorder="1" applyAlignment="1">
      <alignment horizontal="center"/>
    </xf>
    <xf numFmtId="167" fontId="3" fillId="6" borderId="1" xfId="0" applyNumberFormat="1" applyFont="1" applyFill="1" applyBorder="1" applyAlignment="1">
      <alignment horizontal="center"/>
    </xf>
    <xf numFmtId="168" fontId="3" fillId="6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left" indent="3"/>
    </xf>
    <xf numFmtId="2" fontId="3" fillId="6" borderId="2" xfId="0" applyNumberFormat="1" applyFont="1" applyFill="1" applyBorder="1" applyAlignment="1">
      <alignment horizontal="left" indent="3"/>
    </xf>
    <xf numFmtId="0" fontId="3" fillId="15" borderId="3" xfId="0" applyFont="1" applyFill="1" applyBorder="1"/>
    <xf numFmtId="0" fontId="3" fillId="15" borderId="5" xfId="0" applyFont="1" applyFill="1" applyBorder="1"/>
    <xf numFmtId="0" fontId="3" fillId="15" borderId="1" xfId="0" applyFont="1" applyFill="1" applyBorder="1"/>
    <xf numFmtId="166" fontId="3" fillId="15" borderId="1" xfId="0" applyNumberFormat="1" applyFont="1" applyFill="1" applyBorder="1" applyAlignment="1">
      <alignment horizontal="center"/>
    </xf>
    <xf numFmtId="166" fontId="3" fillId="15" borderId="1" xfId="3" applyNumberFormat="1" applyFont="1" applyFill="1" applyBorder="1" applyAlignment="1">
      <alignment horizontal="center" vertical="top"/>
    </xf>
    <xf numFmtId="166" fontId="3" fillId="60" borderId="1" xfId="0" applyNumberFormat="1" applyFont="1" applyFill="1" applyBorder="1" applyAlignment="1">
      <alignment horizontal="center"/>
    </xf>
    <xf numFmtId="167" fontId="3" fillId="15" borderId="1" xfId="0" applyNumberFormat="1" applyFont="1" applyFill="1" applyBorder="1"/>
    <xf numFmtId="2" fontId="3" fillId="15" borderId="1" xfId="0" applyNumberFormat="1" applyFont="1" applyFill="1" applyBorder="1" applyAlignment="1">
      <alignment horizontal="center"/>
    </xf>
    <xf numFmtId="167" fontId="3" fillId="15" borderId="1" xfId="0" applyNumberFormat="1" applyFont="1" applyFill="1" applyBorder="1" applyAlignment="1">
      <alignment horizontal="center"/>
    </xf>
    <xf numFmtId="168" fontId="3" fillId="15" borderId="1" xfId="0" applyNumberFormat="1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left" indent="3"/>
    </xf>
    <xf numFmtId="2" fontId="3" fillId="15" borderId="2" xfId="0" applyNumberFormat="1" applyFont="1" applyFill="1" applyBorder="1" applyAlignment="1">
      <alignment horizontal="left" indent="3"/>
    </xf>
    <xf numFmtId="0" fontId="3" fillId="14" borderId="3" xfId="0" applyFont="1" applyFill="1" applyBorder="1"/>
    <xf numFmtId="0" fontId="3" fillId="14" borderId="5" xfId="0" applyFont="1" applyFill="1" applyBorder="1"/>
    <xf numFmtId="0" fontId="3" fillId="14" borderId="1" xfId="0" applyFont="1" applyFill="1" applyBorder="1"/>
    <xf numFmtId="2" fontId="3" fillId="14" borderId="1" xfId="0" applyNumberFormat="1" applyFont="1" applyFill="1" applyBorder="1" applyAlignment="1">
      <alignment horizontal="center"/>
    </xf>
    <xf numFmtId="166" fontId="3" fillId="14" borderId="1" xfId="3" applyNumberFormat="1" applyFont="1" applyFill="1" applyBorder="1" applyAlignment="1">
      <alignment horizontal="center" vertical="top"/>
    </xf>
    <xf numFmtId="167" fontId="3" fillId="14" borderId="1" xfId="0" applyNumberFormat="1" applyFont="1" applyFill="1" applyBorder="1"/>
    <xf numFmtId="167" fontId="3" fillId="14" borderId="1" xfId="0" applyNumberFormat="1" applyFont="1" applyFill="1" applyBorder="1" applyAlignment="1">
      <alignment horizontal="center"/>
    </xf>
    <xf numFmtId="168" fontId="3" fillId="14" borderId="1" xfId="0" applyNumberFormat="1" applyFont="1" applyFill="1" applyBorder="1" applyAlignment="1">
      <alignment horizontal="center"/>
    </xf>
    <xf numFmtId="2" fontId="3" fillId="14" borderId="1" xfId="0" applyNumberFormat="1" applyFont="1" applyFill="1" applyBorder="1" applyAlignment="1">
      <alignment horizontal="left" indent="3"/>
    </xf>
    <xf numFmtId="2" fontId="3" fillId="14" borderId="2" xfId="0" applyNumberFormat="1" applyFont="1" applyFill="1" applyBorder="1" applyAlignment="1">
      <alignment horizontal="left" indent="3"/>
    </xf>
    <xf numFmtId="0" fontId="3" fillId="8" borderId="5" xfId="0" applyFont="1" applyFill="1" applyBorder="1"/>
    <xf numFmtId="167" fontId="3" fillId="2" borderId="18" xfId="0" applyNumberFormat="1" applyFont="1" applyFill="1" applyBorder="1" applyAlignment="1" applyProtection="1">
      <alignment horizontal="left" indent="4"/>
      <protection locked="0"/>
    </xf>
    <xf numFmtId="2" fontId="3" fillId="2" borderId="18" xfId="0" applyNumberFormat="1" applyFont="1" applyFill="1" applyBorder="1" applyProtection="1">
      <protection locked="0"/>
    </xf>
    <xf numFmtId="0" fontId="3" fillId="16" borderId="24" xfId="0" applyFont="1" applyFill="1" applyBorder="1" applyProtection="1">
      <protection locked="0"/>
    </xf>
    <xf numFmtId="0" fontId="3" fillId="16" borderId="5" xfId="0" applyFont="1" applyFill="1" applyBorder="1" applyAlignment="1" applyProtection="1">
      <alignment horizontal="center"/>
      <protection locked="0"/>
    </xf>
    <xf numFmtId="167" fontId="3" fillId="16" borderId="5" xfId="0" applyNumberFormat="1" applyFont="1" applyFill="1" applyBorder="1" applyAlignment="1" applyProtection="1">
      <alignment horizontal="left" indent="4"/>
      <protection locked="0"/>
    </xf>
    <xf numFmtId="168" fontId="3" fillId="16" borderId="5" xfId="0" applyNumberFormat="1" applyFont="1" applyFill="1" applyBorder="1" applyProtection="1"/>
    <xf numFmtId="2" fontId="3" fillId="16" borderId="5" xfId="0" applyNumberFormat="1" applyFont="1" applyFill="1" applyBorder="1" applyAlignment="1" applyProtection="1">
      <alignment horizontal="left" indent="3"/>
    </xf>
    <xf numFmtId="2" fontId="3" fillId="16" borderId="21" xfId="0" applyNumberFormat="1" applyFont="1" applyFill="1" applyBorder="1" applyAlignment="1" applyProtection="1">
      <alignment horizontal="left" indent="3"/>
    </xf>
    <xf numFmtId="0" fontId="3" fillId="16" borderId="25" xfId="0" applyFont="1" applyFill="1" applyBorder="1" applyProtection="1">
      <protection locked="0"/>
    </xf>
    <xf numFmtId="0" fontId="3" fillId="16" borderId="27" xfId="0" applyFont="1" applyFill="1" applyBorder="1" applyProtection="1">
      <protection locked="0"/>
    </xf>
    <xf numFmtId="167" fontId="3" fillId="16" borderId="4" xfId="0" applyNumberFormat="1" applyFont="1" applyFill="1" applyBorder="1" applyProtection="1">
      <protection locked="0"/>
    </xf>
    <xf numFmtId="167" fontId="3" fillId="16" borderId="4" xfId="0" applyNumberFormat="1" applyFont="1" applyFill="1" applyBorder="1" applyAlignment="1" applyProtection="1">
      <alignment horizontal="left" indent="4"/>
      <protection locked="0"/>
    </xf>
    <xf numFmtId="2" fontId="3" fillId="16" borderId="4" xfId="0" applyNumberFormat="1" applyFont="1" applyFill="1" applyBorder="1" applyProtection="1">
      <protection locked="0"/>
    </xf>
    <xf numFmtId="0" fontId="3" fillId="14" borderId="24" xfId="0" applyFont="1" applyFill="1" applyBorder="1" applyProtection="1">
      <protection locked="0"/>
    </xf>
    <xf numFmtId="167" fontId="3" fillId="14" borderId="5" xfId="0" applyNumberFormat="1" applyFont="1" applyFill="1" applyBorder="1" applyAlignment="1" applyProtection="1">
      <alignment horizontal="left" indent="4"/>
      <protection locked="0"/>
    </xf>
    <xf numFmtId="168" fontId="3" fillId="14" borderId="5" xfId="0" applyNumberFormat="1" applyFont="1" applyFill="1" applyBorder="1" applyProtection="1"/>
    <xf numFmtId="2" fontId="3" fillId="14" borderId="5" xfId="0" applyNumberFormat="1" applyFont="1" applyFill="1" applyBorder="1" applyProtection="1">
      <protection locked="0"/>
    </xf>
    <xf numFmtId="2" fontId="3" fillId="14" borderId="5" xfId="0" applyNumberFormat="1" applyFont="1" applyFill="1" applyBorder="1" applyAlignment="1" applyProtection="1">
      <alignment horizontal="left" indent="3"/>
    </xf>
    <xf numFmtId="2" fontId="3" fillId="14" borderId="21" xfId="0" applyNumberFormat="1" applyFont="1" applyFill="1" applyBorder="1" applyAlignment="1" applyProtection="1">
      <alignment horizontal="left" indent="3"/>
    </xf>
    <xf numFmtId="0" fontId="3" fillId="14" borderId="25" xfId="0" applyFont="1" applyFill="1" applyBorder="1" applyProtection="1">
      <protection locked="0"/>
    </xf>
    <xf numFmtId="0" fontId="3" fillId="14" borderId="27" xfId="0" applyFont="1" applyFill="1" applyBorder="1" applyProtection="1">
      <protection locked="0"/>
    </xf>
    <xf numFmtId="167" fontId="3" fillId="14" borderId="4" xfId="0" applyNumberFormat="1" applyFont="1" applyFill="1" applyBorder="1" applyProtection="1">
      <protection locked="0"/>
    </xf>
    <xf numFmtId="167" fontId="3" fillId="14" borderId="4" xfId="0" applyNumberFormat="1" applyFont="1" applyFill="1" applyBorder="1" applyAlignment="1" applyProtection="1">
      <alignment horizontal="left" indent="4"/>
      <protection locked="0"/>
    </xf>
    <xf numFmtId="2" fontId="3" fillId="14" borderId="4" xfId="0" applyNumberFormat="1" applyFont="1" applyFill="1" applyBorder="1" applyProtection="1">
      <protection locked="0"/>
    </xf>
    <xf numFmtId="0" fontId="3" fillId="20" borderId="24" xfId="0" applyFont="1" applyFill="1" applyBorder="1" applyProtection="1">
      <protection locked="0"/>
    </xf>
    <xf numFmtId="167" fontId="3" fillId="20" borderId="5" xfId="0" applyNumberFormat="1" applyFont="1" applyFill="1" applyBorder="1" applyAlignment="1" applyProtection="1">
      <alignment horizontal="left" indent="4"/>
      <protection locked="0"/>
    </xf>
    <xf numFmtId="168" fontId="3" fillId="20" borderId="5" xfId="0" applyNumberFormat="1" applyFont="1" applyFill="1" applyBorder="1" applyProtection="1"/>
    <xf numFmtId="2" fontId="3" fillId="20" borderId="5" xfId="0" applyNumberFormat="1" applyFont="1" applyFill="1" applyBorder="1" applyProtection="1">
      <protection locked="0"/>
    </xf>
    <xf numFmtId="2" fontId="3" fillId="20" borderId="5" xfId="0" applyNumberFormat="1" applyFont="1" applyFill="1" applyBorder="1" applyAlignment="1" applyProtection="1">
      <alignment horizontal="left" indent="3"/>
    </xf>
    <xf numFmtId="2" fontId="3" fillId="20" borderId="21" xfId="0" applyNumberFormat="1" applyFont="1" applyFill="1" applyBorder="1" applyAlignment="1" applyProtection="1">
      <alignment horizontal="left" indent="3"/>
    </xf>
    <xf numFmtId="0" fontId="3" fillId="20" borderId="25" xfId="0" applyFont="1" applyFill="1" applyBorder="1" applyProtection="1">
      <protection locked="0"/>
    </xf>
    <xf numFmtId="0" fontId="5" fillId="20" borderId="25" xfId="0" applyFont="1" applyFill="1" applyBorder="1" applyProtection="1">
      <protection locked="0"/>
    </xf>
    <xf numFmtId="0" fontId="5" fillId="20" borderId="27" xfId="0" applyFont="1" applyFill="1" applyBorder="1" applyProtection="1">
      <protection locked="0"/>
    </xf>
    <xf numFmtId="167" fontId="3" fillId="20" borderId="4" xfId="0" applyNumberFormat="1" applyFont="1" applyFill="1" applyBorder="1" applyProtection="1">
      <protection locked="0"/>
    </xf>
    <xf numFmtId="167" fontId="3" fillId="20" borderId="4" xfId="0" applyNumberFormat="1" applyFont="1" applyFill="1" applyBorder="1" applyAlignment="1" applyProtection="1">
      <alignment horizontal="left" indent="4"/>
      <protection locked="0"/>
    </xf>
    <xf numFmtId="2" fontId="3" fillId="20" borderId="4" xfId="0" applyNumberFormat="1" applyFont="1" applyFill="1" applyBorder="1" applyProtection="1"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7" fontId="3" fillId="2" borderId="3" xfId="0" applyNumberFormat="1" applyFont="1" applyFill="1" applyBorder="1" applyAlignment="1" applyProtection="1">
      <alignment horizontal="center" vertical="center"/>
      <protection locked="0"/>
    </xf>
    <xf numFmtId="167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7" fontId="3" fillId="2" borderId="7" xfId="0" applyNumberFormat="1" applyFont="1" applyFill="1" applyBorder="1" applyAlignment="1" applyProtection="1">
      <alignment horizontal="center" vertical="center"/>
      <protection locked="0"/>
    </xf>
    <xf numFmtId="167" fontId="3" fillId="2" borderId="7" xfId="0" applyNumberFormat="1" applyFont="1" applyFill="1" applyBorder="1" applyAlignment="1" applyProtection="1">
      <alignment vertic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167" fontId="3" fillId="5" borderId="5" xfId="0" applyNumberFormat="1" applyFont="1" applyFill="1" applyBorder="1" applyAlignment="1" applyProtection="1">
      <alignment horizontal="center" vertical="center"/>
      <protection locked="0"/>
    </xf>
    <xf numFmtId="167" fontId="3" fillId="5" borderId="5" xfId="0" applyNumberFormat="1" applyFont="1" applyFill="1" applyBorder="1" applyAlignment="1" applyProtection="1">
      <alignment vertical="center"/>
      <protection locked="0"/>
    </xf>
    <xf numFmtId="2" fontId="3" fillId="5" borderId="12" xfId="0" applyNumberFormat="1" applyFont="1" applyFill="1" applyBorder="1" applyAlignment="1" applyProtection="1">
      <alignment horizontal="center"/>
      <protection locked="0"/>
    </xf>
    <xf numFmtId="167" fontId="3" fillId="5" borderId="3" xfId="0" applyNumberFormat="1" applyFont="1" applyFill="1" applyBorder="1" applyAlignment="1" applyProtection="1">
      <alignment horizontal="center" vertical="center"/>
      <protection locked="0"/>
    </xf>
    <xf numFmtId="167" fontId="3" fillId="5" borderId="3" xfId="0" applyNumberFormat="1" applyFont="1" applyFill="1" applyBorder="1" applyAlignment="1" applyProtection="1">
      <alignment vertical="center"/>
      <protection locked="0"/>
    </xf>
    <xf numFmtId="2" fontId="3" fillId="5" borderId="3" xfId="0" applyNumberFormat="1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167" fontId="3" fillId="5" borderId="7" xfId="0" applyNumberFormat="1" applyFont="1" applyFill="1" applyBorder="1" applyAlignment="1" applyProtection="1">
      <alignment horizontal="center" vertical="center"/>
      <protection locked="0"/>
    </xf>
    <xf numFmtId="167" fontId="3" fillId="5" borderId="7" xfId="0" applyNumberFormat="1" applyFont="1" applyFill="1" applyBorder="1" applyAlignment="1" applyProtection="1">
      <alignment vertical="center"/>
      <protection locked="0"/>
    </xf>
    <xf numFmtId="2" fontId="3" fillId="5" borderId="7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7" fontId="3" fillId="3" borderId="5" xfId="0" applyNumberFormat="1" applyFont="1" applyFill="1" applyBorder="1" applyAlignment="1" applyProtection="1">
      <alignment horizontal="center" vertical="center"/>
      <protection locked="0"/>
    </xf>
    <xf numFmtId="167" fontId="3" fillId="3" borderId="12" xfId="0" applyNumberFormat="1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67" fontId="3" fillId="3" borderId="3" xfId="0" applyNumberFormat="1" applyFont="1" applyFill="1" applyBorder="1" applyAlignment="1" applyProtection="1">
      <alignment horizontal="center" vertical="center"/>
      <protection locked="0"/>
    </xf>
    <xf numFmtId="167" fontId="3" fillId="3" borderId="3" xfId="0" applyNumberFormat="1" applyFont="1" applyFill="1" applyBorder="1" applyAlignment="1" applyProtection="1">
      <alignment vertic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167" fontId="3" fillId="3" borderId="7" xfId="0" applyNumberFormat="1" applyFont="1" applyFill="1" applyBorder="1" applyAlignment="1" applyProtection="1">
      <alignment horizontal="center" vertical="center"/>
      <protection locked="0"/>
    </xf>
    <xf numFmtId="167" fontId="3" fillId="3" borderId="7" xfId="0" applyNumberFormat="1" applyFont="1" applyFill="1" applyBorder="1" applyAlignment="1" applyProtection="1">
      <alignment vertic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7" fontId="3" fillId="4" borderId="5" xfId="0" applyNumberFormat="1" applyFont="1" applyFill="1" applyBorder="1" applyAlignment="1" applyProtection="1">
      <alignment horizontal="center" vertical="center"/>
      <protection locked="0"/>
    </xf>
    <xf numFmtId="167" fontId="3" fillId="4" borderId="12" xfId="0" applyNumberFormat="1" applyFont="1" applyFill="1" applyBorder="1" applyAlignment="1" applyProtection="1">
      <alignment vertic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167" fontId="3" fillId="4" borderId="3" xfId="0" applyNumberFormat="1" applyFont="1" applyFill="1" applyBorder="1" applyAlignment="1" applyProtection="1">
      <alignment horizontal="center" vertical="center"/>
      <protection locked="0"/>
    </xf>
    <xf numFmtId="167" fontId="3" fillId="4" borderId="3" xfId="0" applyNumberFormat="1" applyFont="1" applyFill="1" applyBorder="1" applyAlignment="1" applyProtection="1">
      <alignment vertical="center"/>
      <protection locked="0"/>
    </xf>
    <xf numFmtId="2" fontId="3" fillId="4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66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6" borderId="5" xfId="5" applyFont="1" applyFill="1" applyBorder="1" applyAlignment="1" applyProtection="1">
      <alignment vertical="center" wrapText="1"/>
      <protection locked="0"/>
    </xf>
    <xf numFmtId="4" fontId="71" fillId="6" borderId="5" xfId="0" applyNumberFormat="1" applyFont="1" applyFill="1" applyBorder="1" applyAlignment="1" applyProtection="1">
      <alignment vertical="top" wrapText="1"/>
      <protection locked="0"/>
    </xf>
    <xf numFmtId="4" fontId="71" fillId="6" borderId="3" xfId="0" applyNumberFormat="1" applyFont="1" applyFill="1" applyBorder="1" applyAlignment="1" applyProtection="1">
      <alignment vertical="top" wrapText="1"/>
      <protection locked="0"/>
    </xf>
    <xf numFmtId="4" fontId="71" fillId="6" borderId="7" xfId="0" applyNumberFormat="1" applyFont="1" applyFill="1" applyBorder="1" applyAlignment="1" applyProtection="1">
      <alignment vertical="top" wrapText="1"/>
      <protection locked="0"/>
    </xf>
    <xf numFmtId="0" fontId="3" fillId="16" borderId="5" xfId="5" applyFont="1" applyFill="1" applyBorder="1" applyAlignment="1" applyProtection="1">
      <alignment horizontal="center" vertical="center" wrapText="1"/>
      <protection locked="0"/>
    </xf>
    <xf numFmtId="4" fontId="71" fillId="16" borderId="5" xfId="0" applyNumberFormat="1" applyFont="1" applyFill="1" applyBorder="1" applyAlignment="1" applyProtection="1">
      <alignment vertical="top" wrapText="1"/>
      <protection locked="0"/>
    </xf>
    <xf numFmtId="4" fontId="3" fillId="16" borderId="5" xfId="5" applyNumberFormat="1" applyFont="1" applyFill="1" applyBorder="1" applyAlignment="1" applyProtection="1">
      <alignment horizontal="right" vertical="center" wrapText="1"/>
      <protection locked="0"/>
    </xf>
    <xf numFmtId="4" fontId="71" fillId="16" borderId="3" xfId="0" applyNumberFormat="1" applyFont="1" applyFill="1" applyBorder="1" applyAlignment="1" applyProtection="1">
      <alignment vertical="top" wrapText="1"/>
      <protection locked="0"/>
    </xf>
    <xf numFmtId="0" fontId="3" fillId="16" borderId="3" xfId="0" applyFont="1" applyFill="1" applyBorder="1" applyAlignment="1" applyProtection="1">
      <alignment horizontal="center" vertical="center" wrapText="1"/>
      <protection locked="0"/>
    </xf>
    <xf numFmtId="4" fontId="3" fillId="16" borderId="3" xfId="0" applyNumberFormat="1" applyFont="1" applyFill="1" applyBorder="1" applyAlignment="1" applyProtection="1">
      <alignment horizontal="right" vertical="center" wrapText="1"/>
      <protection locked="0"/>
    </xf>
    <xf numFmtId="4" fontId="71" fillId="16" borderId="7" xfId="0" applyNumberFormat="1" applyFont="1" applyFill="1" applyBorder="1" applyAlignment="1" applyProtection="1">
      <alignment vertical="top" wrapText="1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4" fontId="71" fillId="9" borderId="5" xfId="0" applyNumberFormat="1" applyFont="1" applyFill="1" applyBorder="1" applyAlignment="1" applyProtection="1">
      <alignment vertical="top" wrapText="1"/>
      <protection locked="0"/>
    </xf>
    <xf numFmtId="4" fontId="71" fillId="9" borderId="3" xfId="0" applyNumberFormat="1" applyFont="1" applyFill="1" applyBorder="1" applyAlignment="1" applyProtection="1">
      <alignment vertical="top" wrapText="1"/>
      <protection locked="0"/>
    </xf>
    <xf numFmtId="0" fontId="3" fillId="9" borderId="7" xfId="5" applyFont="1" applyFill="1" applyBorder="1" applyAlignment="1" applyProtection="1">
      <alignment horizontal="center" vertical="center"/>
      <protection locked="0"/>
    </xf>
    <xf numFmtId="4" fontId="71" fillId="9" borderId="7" xfId="0" applyNumberFormat="1" applyFont="1" applyFill="1" applyBorder="1" applyAlignment="1" applyProtection="1">
      <alignment vertical="top" wrapText="1"/>
      <protection locked="0"/>
    </xf>
    <xf numFmtId="4" fontId="71" fillId="8" borderId="5" xfId="0" applyNumberFormat="1" applyFont="1" applyFill="1" applyBorder="1" applyAlignment="1" applyProtection="1">
      <alignment vertical="top" wrapText="1"/>
      <protection locked="0"/>
    </xf>
    <xf numFmtId="0" fontId="3" fillId="8" borderId="12" xfId="0" applyFont="1" applyFill="1" applyBorder="1" applyAlignment="1" applyProtection="1">
      <alignment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4" fontId="3" fillId="8" borderId="12" xfId="5" applyNumberFormat="1" applyFont="1" applyFill="1" applyBorder="1" applyAlignment="1" applyProtection="1">
      <alignment horizontal="center" vertical="center"/>
      <protection locked="0"/>
    </xf>
    <xf numFmtId="4" fontId="71" fillId="8" borderId="12" xfId="0" applyNumberFormat="1" applyFont="1" applyFill="1" applyBorder="1" applyAlignment="1" applyProtection="1">
      <alignment vertical="top" wrapText="1"/>
      <protection locked="0"/>
    </xf>
    <xf numFmtId="4" fontId="3" fillId="8" borderId="12" xfId="0" applyNumberFormat="1" applyFont="1" applyFill="1" applyBorder="1" applyAlignment="1" applyProtection="1">
      <alignment vertical="top" wrapText="1"/>
      <protection locked="0"/>
    </xf>
    <xf numFmtId="4" fontId="3" fillId="8" borderId="12" xfId="5" applyNumberFormat="1" applyFont="1" applyFill="1" applyBorder="1" applyAlignment="1" applyProtection="1">
      <alignment horizontal="right" vertical="center" wrapText="1"/>
      <protection locked="0"/>
    </xf>
    <xf numFmtId="4" fontId="3" fillId="8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8" borderId="12" xfId="0" applyNumberFormat="1" applyFont="1" applyFill="1" applyBorder="1" applyProtection="1">
      <protection locked="0"/>
    </xf>
    <xf numFmtId="4" fontId="71" fillId="8" borderId="3" xfId="0" applyNumberFormat="1" applyFont="1" applyFill="1" applyBorder="1" applyAlignment="1" applyProtection="1">
      <alignment vertical="top" wrapText="1"/>
      <protection locked="0"/>
    </xf>
    <xf numFmtId="4" fontId="71" fillId="8" borderId="7" xfId="0" applyNumberFormat="1" applyFont="1" applyFill="1" applyBorder="1" applyAlignment="1" applyProtection="1">
      <alignment vertical="top" wrapText="1"/>
      <protection locked="0"/>
    </xf>
    <xf numFmtId="0" fontId="3" fillId="3" borderId="4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165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70" fontId="3" fillId="3" borderId="1" xfId="0" applyNumberFormat="1" applyFont="1" applyFill="1" applyBorder="1"/>
    <xf numFmtId="166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left" indent="3"/>
    </xf>
    <xf numFmtId="2" fontId="3" fillId="3" borderId="2" xfId="0" applyNumberFormat="1" applyFont="1" applyFill="1" applyBorder="1" applyAlignment="1">
      <alignment horizontal="left" indent="3"/>
    </xf>
    <xf numFmtId="0" fontId="3" fillId="4" borderId="5" xfId="0" applyFont="1" applyFill="1" applyBorder="1"/>
    <xf numFmtId="165" fontId="3" fillId="2" borderId="12" xfId="0" applyNumberFormat="1" applyFont="1" applyFill="1" applyBorder="1" applyAlignment="1" applyProtection="1">
      <alignment horizontal="center"/>
    </xf>
    <xf numFmtId="165" fontId="3" fillId="2" borderId="3" xfId="0" applyNumberFormat="1" applyFont="1" applyFill="1" applyBorder="1" applyAlignment="1" applyProtection="1">
      <alignment horizontal="center"/>
    </xf>
    <xf numFmtId="165" fontId="3" fillId="2" borderId="7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left" indent="3"/>
    </xf>
    <xf numFmtId="2" fontId="3" fillId="2" borderId="7" xfId="0" applyNumberFormat="1" applyFont="1" applyFill="1" applyBorder="1" applyAlignment="1" applyProtection="1">
      <alignment horizontal="left" indent="3"/>
    </xf>
    <xf numFmtId="2" fontId="3" fillId="2" borderId="10" xfId="0" applyNumberFormat="1" applyFont="1" applyFill="1" applyBorder="1" applyAlignment="1" applyProtection="1">
      <alignment horizontal="left" indent="3"/>
    </xf>
    <xf numFmtId="0" fontId="3" fillId="5" borderId="12" xfId="0" applyFont="1" applyFill="1" applyBorder="1" applyProtection="1">
      <protection locked="0"/>
    </xf>
    <xf numFmtId="166" fontId="3" fillId="5" borderId="12" xfId="0" applyNumberFormat="1" applyFont="1" applyFill="1" applyBorder="1" applyAlignment="1" applyProtection="1">
      <alignment horizontal="center"/>
      <protection locked="0"/>
    </xf>
    <xf numFmtId="165" fontId="3" fillId="5" borderId="12" xfId="0" applyNumberFormat="1" applyFont="1" applyFill="1" applyBorder="1" applyAlignment="1" applyProtection="1">
      <alignment horizontal="center"/>
    </xf>
    <xf numFmtId="165" fontId="3" fillId="5" borderId="3" xfId="0" applyNumberFormat="1" applyFont="1" applyFill="1" applyBorder="1" applyAlignment="1" applyProtection="1">
      <alignment horizontal="center"/>
    </xf>
    <xf numFmtId="165" fontId="3" fillId="5" borderId="7" xfId="0" applyNumberFormat="1" applyFont="1" applyFill="1" applyBorder="1" applyAlignment="1" applyProtection="1">
      <alignment horizontal="center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5" fontId="3" fillId="3" borderId="12" xfId="0" applyNumberFormat="1" applyFont="1" applyFill="1" applyBorder="1" applyAlignment="1" applyProtection="1">
      <alignment horizontal="center"/>
    </xf>
    <xf numFmtId="165" fontId="3" fillId="3" borderId="3" xfId="0" applyNumberFormat="1" applyFont="1" applyFill="1" applyBorder="1" applyAlignment="1" applyProtection="1">
      <alignment horizontal="center"/>
    </xf>
    <xf numFmtId="165" fontId="3" fillId="3" borderId="7" xfId="0" applyNumberFormat="1" applyFont="1" applyFill="1" applyBorder="1" applyAlignment="1" applyProtection="1">
      <alignment horizontal="center"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165" fontId="3" fillId="4" borderId="12" xfId="0" applyNumberFormat="1" applyFont="1" applyFill="1" applyBorder="1" applyAlignment="1" applyProtection="1">
      <alignment horizontal="center"/>
    </xf>
    <xf numFmtId="166" fontId="3" fillId="4" borderId="26" xfId="0" applyNumberFormat="1" applyFont="1" applyFill="1" applyBorder="1" applyAlignment="1" applyProtection="1">
      <alignment horizontal="center"/>
      <protection locked="0"/>
    </xf>
    <xf numFmtId="165" fontId="3" fillId="4" borderId="3" xfId="0" applyNumberFormat="1" applyFont="1" applyFill="1" applyBorder="1" applyAlignment="1" applyProtection="1">
      <alignment horizontal="center"/>
    </xf>
    <xf numFmtId="2" fontId="3" fillId="4" borderId="7" xfId="0" applyNumberFormat="1" applyFont="1" applyFill="1" applyBorder="1" applyAlignment="1" applyProtection="1">
      <alignment horizontal="center"/>
      <protection locked="0"/>
    </xf>
    <xf numFmtId="165" fontId="3" fillId="4" borderId="7" xfId="0" applyNumberFormat="1" applyFont="1" applyFill="1" applyBorder="1" applyAlignment="1" applyProtection="1">
      <alignment horizontal="center"/>
    </xf>
    <xf numFmtId="2" fontId="3" fillId="17" borderId="53" xfId="12" applyNumberFormat="1" applyFont="1" applyFill="1" applyBorder="1" applyProtection="1">
      <protection locked="0"/>
    </xf>
    <xf numFmtId="0" fontId="3" fillId="19" borderId="92" xfId="12" applyFont="1" applyFill="1" applyBorder="1" applyProtection="1">
      <protection locked="0"/>
    </xf>
    <xf numFmtId="0" fontId="3" fillId="19" borderId="54" xfId="12" applyFont="1" applyFill="1" applyBorder="1" applyProtection="1">
      <protection locked="0"/>
    </xf>
    <xf numFmtId="0" fontId="3" fillId="3" borderId="31" xfId="0" applyFont="1" applyFill="1" applyBorder="1" applyProtection="1"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2" fontId="3" fillId="10" borderId="15" xfId="11" applyNumberFormat="1" applyFont="1" applyFill="1" applyBorder="1" applyAlignment="1">
      <alignment horizontal="left" indent="3"/>
    </xf>
    <xf numFmtId="2" fontId="3" fillId="6" borderId="10" xfId="11" applyNumberFormat="1" applyFont="1" applyFill="1" applyBorder="1" applyAlignment="1">
      <alignment horizontal="left" indent="3"/>
    </xf>
    <xf numFmtId="0" fontId="3" fillId="9" borderId="18" xfId="8" applyFont="1" applyFill="1" applyBorder="1"/>
    <xf numFmtId="0" fontId="3" fillId="9" borderId="18" xfId="8" applyFont="1" applyFill="1" applyBorder="1" applyAlignment="1">
      <alignment horizontal="center"/>
    </xf>
    <xf numFmtId="167" fontId="3" fillId="9" borderId="18" xfId="8" applyNumberFormat="1" applyFont="1" applyFill="1" applyBorder="1"/>
    <xf numFmtId="167" fontId="3" fillId="9" borderId="18" xfId="8" applyNumberFormat="1" applyFont="1" applyFill="1" applyBorder="1" applyAlignment="1">
      <alignment horizontal="center"/>
    </xf>
    <xf numFmtId="168" fontId="3" fillId="9" borderId="18" xfId="8" applyNumberFormat="1" applyFont="1" applyFill="1" applyBorder="1"/>
    <xf numFmtId="2" fontId="3" fillId="9" borderId="18" xfId="8" applyNumberFormat="1" applyFont="1" applyFill="1" applyBorder="1"/>
    <xf numFmtId="2" fontId="3" fillId="9" borderId="18" xfId="8" applyNumberFormat="1" applyFont="1" applyFill="1" applyBorder="1" applyAlignment="1">
      <alignment horizontal="center"/>
    </xf>
    <xf numFmtId="2" fontId="3" fillId="9" borderId="18" xfId="8" applyNumberFormat="1" applyFont="1" applyFill="1" applyBorder="1" applyAlignment="1">
      <alignment horizontal="left" indent="3"/>
    </xf>
    <xf numFmtId="2" fontId="3" fillId="9" borderId="23" xfId="8" applyNumberFormat="1" applyFont="1" applyFill="1" applyBorder="1" applyAlignment="1">
      <alignment horizontal="left" indent="3"/>
    </xf>
    <xf numFmtId="0" fontId="3" fillId="77" borderId="7" xfId="11" applyFont="1" applyFill="1" applyBorder="1" applyAlignment="1">
      <alignment horizontal="left"/>
    </xf>
    <xf numFmtId="0" fontId="3" fillId="77" borderId="7" xfId="11" applyFont="1" applyFill="1" applyBorder="1" applyAlignment="1">
      <alignment horizontal="center"/>
    </xf>
    <xf numFmtId="167" fontId="3" fillId="77" borderId="7" xfId="11" applyNumberFormat="1" applyFont="1" applyFill="1" applyBorder="1" applyAlignment="1">
      <alignment horizontal="right"/>
    </xf>
    <xf numFmtId="167" fontId="3" fillId="77" borderId="7" xfId="11" applyNumberFormat="1" applyFont="1" applyFill="1" applyBorder="1"/>
    <xf numFmtId="167" fontId="3" fillId="77" borderId="7" xfId="11" applyNumberFormat="1" applyFont="1" applyFill="1" applyBorder="1" applyAlignment="1">
      <alignment horizontal="center"/>
    </xf>
    <xf numFmtId="168" fontId="3" fillId="77" borderId="7" xfId="11" applyNumberFormat="1" applyFont="1" applyFill="1" applyBorder="1"/>
    <xf numFmtId="2" fontId="3" fillId="77" borderId="7" xfId="11" applyNumberFormat="1" applyFont="1" applyFill="1" applyBorder="1"/>
    <xf numFmtId="2" fontId="3" fillId="77" borderId="7" xfId="11" applyNumberFormat="1" applyFont="1" applyFill="1" applyBorder="1" applyAlignment="1">
      <alignment horizontal="center"/>
    </xf>
    <xf numFmtId="2" fontId="3" fillId="77" borderId="7" xfId="11" applyNumberFormat="1" applyFont="1" applyFill="1" applyBorder="1" applyAlignment="1">
      <alignment horizontal="left" indent="3"/>
    </xf>
    <xf numFmtId="2" fontId="3" fillId="77" borderId="16" xfId="11" applyNumberFormat="1" applyFont="1" applyFill="1" applyBorder="1" applyAlignment="1">
      <alignment horizontal="left" indent="3"/>
    </xf>
    <xf numFmtId="0" fontId="3" fillId="6" borderId="7" xfId="11" applyFont="1" applyFill="1" applyBorder="1"/>
    <xf numFmtId="0" fontId="3" fillId="6" borderId="7" xfId="11" applyFont="1" applyFill="1" applyBorder="1" applyAlignment="1">
      <alignment horizontal="center"/>
    </xf>
    <xf numFmtId="167" fontId="3" fillId="6" borderId="7" xfId="11" applyNumberFormat="1" applyFont="1" applyFill="1" applyBorder="1"/>
    <xf numFmtId="167" fontId="3" fillId="6" borderId="7" xfId="11" applyNumberFormat="1" applyFont="1" applyFill="1" applyBorder="1" applyAlignment="1">
      <alignment horizontal="center"/>
    </xf>
    <xf numFmtId="168" fontId="3" fillId="6" borderId="7" xfId="11" applyNumberFormat="1" applyFont="1" applyFill="1" applyBorder="1"/>
    <xf numFmtId="2" fontId="3" fillId="6" borderId="7" xfId="11" applyNumberFormat="1" applyFont="1" applyFill="1" applyBorder="1"/>
    <xf numFmtId="2" fontId="3" fillId="6" borderId="7" xfId="11" applyNumberFormat="1" applyFont="1" applyFill="1" applyBorder="1" applyAlignment="1">
      <alignment horizontal="center"/>
    </xf>
    <xf numFmtId="2" fontId="3" fillId="6" borderId="7" xfId="11" applyNumberFormat="1" applyFont="1" applyFill="1" applyBorder="1" applyAlignment="1">
      <alignment horizontal="left" indent="3"/>
    </xf>
    <xf numFmtId="0" fontId="7" fillId="6" borderId="2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5" borderId="40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3" fillId="15" borderId="46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19" fillId="0" borderId="19" xfId="0" applyFont="1" applyBorder="1" applyAlignment="1">
      <alignment horizontal="right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textRotation="90" wrapText="1"/>
      <protection locked="0"/>
    </xf>
    <xf numFmtId="0" fontId="3" fillId="2" borderId="25" xfId="0" applyFont="1" applyFill="1" applyBorder="1" applyAlignment="1" applyProtection="1">
      <alignment horizontal="center" vertical="center" textRotation="90" wrapText="1"/>
      <protection locked="0"/>
    </xf>
    <xf numFmtId="0" fontId="3" fillId="2" borderId="27" xfId="0" applyFont="1" applyFill="1" applyBorder="1" applyAlignment="1" applyProtection="1">
      <alignment horizontal="center" vertical="center" textRotation="90" wrapText="1"/>
      <protection locked="0"/>
    </xf>
    <xf numFmtId="0" fontId="7" fillId="5" borderId="24" xfId="0" applyFont="1" applyFill="1" applyBorder="1" applyAlignment="1" applyProtection="1">
      <alignment horizontal="center" vertical="center" textRotation="90" wrapText="1"/>
      <protection locked="0"/>
    </xf>
    <xf numFmtId="0" fontId="3" fillId="5" borderId="25" xfId="0" applyFont="1" applyFill="1" applyBorder="1" applyAlignment="1" applyProtection="1">
      <alignment horizontal="center" vertical="center" textRotation="90" wrapText="1"/>
      <protection locked="0"/>
    </xf>
    <xf numFmtId="0" fontId="3" fillId="5" borderId="27" xfId="0" applyFont="1" applyFill="1" applyBorder="1" applyAlignment="1" applyProtection="1">
      <alignment horizontal="center" vertical="center" textRotation="90" wrapText="1"/>
      <protection locked="0"/>
    </xf>
    <xf numFmtId="0" fontId="7" fillId="3" borderId="24" xfId="0" applyFont="1" applyFill="1" applyBorder="1" applyAlignment="1" applyProtection="1">
      <alignment horizontal="center" vertical="center" textRotation="90" wrapText="1"/>
      <protection locked="0"/>
    </xf>
    <xf numFmtId="0" fontId="3" fillId="3" borderId="25" xfId="0" applyFont="1" applyFill="1" applyBorder="1" applyAlignment="1" applyProtection="1">
      <alignment horizontal="center" vertical="center" textRotation="90" wrapText="1"/>
      <protection locked="0"/>
    </xf>
    <xf numFmtId="0" fontId="3" fillId="3" borderId="27" xfId="0" applyFont="1" applyFill="1" applyBorder="1" applyAlignment="1" applyProtection="1">
      <alignment horizontal="center" vertical="center" textRotation="90" wrapText="1"/>
      <protection locked="0"/>
    </xf>
    <xf numFmtId="0" fontId="7" fillId="4" borderId="24" xfId="0" applyFont="1" applyFill="1" applyBorder="1" applyAlignment="1" applyProtection="1">
      <alignment horizontal="center" vertical="center" textRotation="90" wrapText="1"/>
      <protection locked="0"/>
    </xf>
    <xf numFmtId="0" fontId="3" fillId="4" borderId="25" xfId="0" applyFont="1" applyFill="1" applyBorder="1" applyAlignment="1" applyProtection="1">
      <alignment horizontal="center" vertical="center" textRotation="90" wrapText="1"/>
      <protection locked="0"/>
    </xf>
    <xf numFmtId="0" fontId="3" fillId="4" borderId="27" xfId="0" applyFont="1" applyFill="1" applyBorder="1" applyAlignment="1" applyProtection="1">
      <alignment horizontal="center" vertical="center" textRotation="90" wrapText="1"/>
      <protection locked="0"/>
    </xf>
    <xf numFmtId="0" fontId="7" fillId="8" borderId="28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78" borderId="40" xfId="0" applyFont="1" applyFill="1" applyBorder="1" applyAlignment="1">
      <alignment horizontal="center" vertical="center" wrapText="1"/>
    </xf>
    <xf numFmtId="0" fontId="3" fillId="78" borderId="41" xfId="0" applyFont="1" applyFill="1" applyBorder="1" applyAlignment="1">
      <alignment horizontal="center" vertical="center" wrapText="1"/>
    </xf>
    <xf numFmtId="0" fontId="3" fillId="78" borderId="46" xfId="0" applyFont="1" applyFill="1" applyBorder="1" applyAlignment="1">
      <alignment horizontal="center" vertical="center" wrapText="1"/>
    </xf>
    <xf numFmtId="0" fontId="3" fillId="78" borderId="42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" fillId="6" borderId="3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15" borderId="2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14" borderId="28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left" vertical="top" wrapText="1"/>
    </xf>
    <xf numFmtId="0" fontId="3" fillId="12" borderId="25" xfId="0" applyFont="1" applyFill="1" applyBorder="1" applyAlignment="1">
      <alignment horizontal="left" vertical="top" wrapText="1"/>
    </xf>
    <xf numFmtId="0" fontId="3" fillId="12" borderId="27" xfId="0" applyFont="1" applyFill="1" applyBorder="1" applyAlignment="1">
      <alignment horizontal="left" vertical="top" wrapText="1"/>
    </xf>
    <xf numFmtId="0" fontId="7" fillId="10" borderId="34" xfId="0" applyFont="1" applyFill="1" applyBorder="1" applyAlignment="1">
      <alignment horizontal="left" vertical="top" wrapText="1"/>
    </xf>
    <xf numFmtId="0" fontId="3" fillId="10" borderId="38" xfId="0" applyFont="1" applyFill="1" applyBorder="1" applyAlignment="1">
      <alignment horizontal="left" vertical="top" wrapText="1"/>
    </xf>
    <xf numFmtId="0" fontId="3" fillId="6" borderId="24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left" vertical="top" wrapText="1"/>
    </xf>
    <xf numFmtId="0" fontId="3" fillId="6" borderId="27" xfId="0" applyFont="1" applyFill="1" applyBorder="1" applyAlignment="1">
      <alignment horizontal="left" vertical="top" wrapText="1"/>
    </xf>
    <xf numFmtId="0" fontId="7" fillId="9" borderId="38" xfId="0" applyFont="1" applyFill="1" applyBorder="1" applyAlignment="1">
      <alignment horizontal="left" vertical="top" wrapText="1"/>
    </xf>
    <xf numFmtId="0" fontId="3" fillId="9" borderId="38" xfId="0" applyFont="1" applyFill="1" applyBorder="1" applyAlignment="1">
      <alignment horizontal="left" vertical="top" wrapText="1"/>
    </xf>
    <xf numFmtId="0" fontId="3" fillId="9" borderId="24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top" wrapText="1"/>
    </xf>
    <xf numFmtId="0" fontId="3" fillId="6" borderId="29" xfId="0" applyFont="1" applyFill="1" applyBorder="1" applyAlignment="1">
      <alignment horizontal="left" vertical="top" wrapText="1"/>
    </xf>
    <xf numFmtId="0" fontId="7" fillId="8" borderId="32" xfId="0" applyFont="1" applyFill="1" applyBorder="1" applyAlignment="1">
      <alignment horizontal="center" vertical="top" wrapText="1"/>
    </xf>
    <xf numFmtId="0" fontId="7" fillId="8" borderId="44" xfId="0" applyFont="1" applyFill="1" applyBorder="1" applyAlignment="1">
      <alignment horizontal="center" vertical="top" wrapText="1"/>
    </xf>
    <xf numFmtId="0" fontId="7" fillId="8" borderId="17" xfId="0" applyFont="1" applyFill="1" applyBorder="1" applyAlignment="1">
      <alignment horizontal="center" vertical="top" wrapText="1"/>
    </xf>
    <xf numFmtId="0" fontId="3" fillId="8" borderId="3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7" fillId="76" borderId="34" xfId="0" applyFont="1" applyFill="1" applyBorder="1" applyAlignment="1">
      <alignment horizontal="left" vertical="top" wrapText="1"/>
    </xf>
    <xf numFmtId="0" fontId="7" fillId="76" borderId="38" xfId="0" applyFont="1" applyFill="1" applyBorder="1" applyAlignment="1">
      <alignment horizontal="left" vertical="top" wrapText="1"/>
    </xf>
    <xf numFmtId="0" fontId="7" fillId="76" borderId="39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0" fontId="3" fillId="6" borderId="38" xfId="0" applyFont="1" applyFill="1" applyBorder="1" applyAlignment="1">
      <alignment horizontal="left" vertical="top" wrapText="1"/>
    </xf>
    <xf numFmtId="0" fontId="3" fillId="6" borderId="39" xfId="0" applyFont="1" applyFill="1" applyBorder="1" applyAlignment="1">
      <alignment horizontal="left" vertical="top" wrapText="1"/>
    </xf>
    <xf numFmtId="0" fontId="3" fillId="11" borderId="34" xfId="0" applyFont="1" applyFill="1" applyBorder="1" applyAlignment="1">
      <alignment horizontal="left" vertical="top" wrapText="1"/>
    </xf>
    <xf numFmtId="0" fontId="3" fillId="11" borderId="38" xfId="0" applyFont="1" applyFill="1" applyBorder="1" applyAlignment="1">
      <alignment horizontal="left" vertical="top" wrapText="1"/>
    </xf>
    <xf numFmtId="0" fontId="3" fillId="11" borderId="39" xfId="0" applyFont="1" applyFill="1" applyBorder="1" applyAlignment="1">
      <alignment horizontal="left" vertical="top" wrapText="1"/>
    </xf>
    <xf numFmtId="0" fontId="7" fillId="9" borderId="34" xfId="0" applyFont="1" applyFill="1" applyBorder="1" applyAlignment="1">
      <alignment horizontal="left" vertical="top" wrapText="1"/>
    </xf>
    <xf numFmtId="0" fontId="7" fillId="9" borderId="39" xfId="0" applyFont="1" applyFill="1" applyBorder="1" applyAlignment="1">
      <alignment horizontal="left" vertical="top" wrapText="1"/>
    </xf>
    <xf numFmtId="0" fontId="7" fillId="12" borderId="34" xfId="0" applyFont="1" applyFill="1" applyBorder="1" applyAlignment="1">
      <alignment horizontal="left" vertical="top" wrapText="1"/>
    </xf>
    <xf numFmtId="0" fontId="7" fillId="12" borderId="38" xfId="0" applyFont="1" applyFill="1" applyBorder="1" applyAlignment="1">
      <alignment horizontal="left" vertical="top" wrapText="1"/>
    </xf>
    <xf numFmtId="0" fontId="7" fillId="8" borderId="24" xfId="0" applyFont="1" applyFill="1" applyBorder="1" applyAlignment="1">
      <alignment horizontal="center" vertical="top" wrapText="1"/>
    </xf>
    <xf numFmtId="0" fontId="7" fillId="8" borderId="25" xfId="0" applyFont="1" applyFill="1" applyBorder="1" applyAlignment="1">
      <alignment horizontal="center" vertical="top" wrapText="1"/>
    </xf>
    <xf numFmtId="0" fontId="7" fillId="8" borderId="27" xfId="0" applyFont="1" applyFill="1" applyBorder="1" applyAlignment="1">
      <alignment horizontal="center" vertical="top" wrapText="1"/>
    </xf>
    <xf numFmtId="0" fontId="3" fillId="10" borderId="39" xfId="0" applyFont="1" applyFill="1" applyBorder="1" applyAlignment="1">
      <alignment horizontal="left" vertical="top" wrapText="1"/>
    </xf>
    <xf numFmtId="0" fontId="3" fillId="9" borderId="39" xfId="0" applyFont="1" applyFill="1" applyBorder="1" applyAlignment="1">
      <alignment horizontal="left" vertical="top" wrapText="1"/>
    </xf>
    <xf numFmtId="0" fontId="7" fillId="12" borderId="28" xfId="0" applyFont="1" applyFill="1" applyBorder="1" applyAlignment="1">
      <alignment horizontal="left" vertical="top" wrapText="1"/>
    </xf>
    <xf numFmtId="0" fontId="7" fillId="10" borderId="24" xfId="0" applyFont="1" applyFill="1" applyBorder="1" applyAlignment="1">
      <alignment horizontal="left" vertical="top" wrapText="1"/>
    </xf>
    <xf numFmtId="0" fontId="3" fillId="10" borderId="25" xfId="0" applyFont="1" applyFill="1" applyBorder="1" applyAlignment="1">
      <alignment horizontal="left" vertical="top" wrapText="1"/>
    </xf>
    <xf numFmtId="0" fontId="3" fillId="10" borderId="27" xfId="0" applyFont="1" applyFill="1" applyBorder="1" applyAlignment="1">
      <alignment horizontal="left" vertical="top" wrapText="1"/>
    </xf>
    <xf numFmtId="0" fontId="7" fillId="9" borderId="24" xfId="0" applyFont="1" applyFill="1" applyBorder="1" applyAlignment="1">
      <alignment horizontal="left" vertical="top" wrapText="1"/>
    </xf>
    <xf numFmtId="0" fontId="3" fillId="9" borderId="25" xfId="0" applyFont="1" applyFill="1" applyBorder="1" applyAlignment="1">
      <alignment horizontal="left" vertical="top" wrapText="1"/>
    </xf>
    <xf numFmtId="0" fontId="3" fillId="9" borderId="27" xfId="0" applyFont="1" applyFill="1" applyBorder="1" applyAlignment="1">
      <alignment horizontal="left" vertical="top" wrapText="1"/>
    </xf>
    <xf numFmtId="0" fontId="7" fillId="15" borderId="24" xfId="0" applyFont="1" applyFill="1" applyBorder="1" applyAlignment="1">
      <alignment horizontal="center" vertical="top" wrapText="1"/>
    </xf>
    <xf numFmtId="0" fontId="3" fillId="15" borderId="25" xfId="0" applyFont="1" applyFill="1" applyBorder="1" applyAlignment="1">
      <alignment horizontal="center" vertical="top" wrapText="1"/>
    </xf>
    <xf numFmtId="0" fontId="3" fillId="15" borderId="29" xfId="0" applyFont="1" applyFill="1" applyBorder="1" applyAlignment="1">
      <alignment horizontal="center" vertical="top" wrapText="1"/>
    </xf>
    <xf numFmtId="0" fontId="7" fillId="14" borderId="24" xfId="0" applyFont="1" applyFill="1" applyBorder="1" applyAlignment="1">
      <alignment horizontal="center" vertical="top" wrapText="1"/>
    </xf>
    <xf numFmtId="0" fontId="3" fillId="14" borderId="25" xfId="0" applyFont="1" applyFill="1" applyBorder="1" applyAlignment="1">
      <alignment horizontal="center" vertical="top" wrapText="1"/>
    </xf>
    <xf numFmtId="0" fontId="3" fillId="14" borderId="29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11" borderId="40" xfId="0" applyFont="1" applyFill="1" applyBorder="1" applyAlignment="1">
      <alignment horizontal="left" vertical="top" wrapText="1"/>
    </xf>
    <xf numFmtId="0" fontId="3" fillId="11" borderId="41" xfId="0" applyFont="1" applyFill="1" applyBorder="1" applyAlignment="1">
      <alignment horizontal="left" vertical="top" wrapText="1"/>
    </xf>
    <xf numFmtId="0" fontId="3" fillId="11" borderId="42" xfId="0" applyFont="1" applyFill="1" applyBorder="1" applyAlignment="1">
      <alignment horizontal="left" vertical="top" wrapText="1"/>
    </xf>
    <xf numFmtId="0" fontId="7" fillId="7" borderId="2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right"/>
    </xf>
    <xf numFmtId="0" fontId="7" fillId="15" borderId="45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</cellXfs>
  <cellStyles count="168">
    <cellStyle name="20% - Accent1 2" xfId="46"/>
    <cellStyle name="20% - Accent1 3" xfId="47"/>
    <cellStyle name="20% - Accent1 4" xfId="124"/>
    <cellStyle name="20% - Accent2 2" xfId="48"/>
    <cellStyle name="20% - Accent2 3" xfId="49"/>
    <cellStyle name="20% - Accent2 4" xfId="125"/>
    <cellStyle name="20% - Accent3 2" xfId="50"/>
    <cellStyle name="20% - Accent3 3" xfId="51"/>
    <cellStyle name="20% - Accent3 4" xfId="126"/>
    <cellStyle name="20% - Accent4 2" xfId="52"/>
    <cellStyle name="20% - Accent4 3" xfId="53"/>
    <cellStyle name="20% - Accent4 4" xfId="127"/>
    <cellStyle name="20% - Accent5" xfId="39" builtinId="46" customBuiltin="1"/>
    <cellStyle name="20% - Accent5 2" xfId="54"/>
    <cellStyle name="20% - Accent5 3" xfId="55"/>
    <cellStyle name="20% - Accent5 4" xfId="128"/>
    <cellStyle name="20% - Accent6" xfId="43" builtinId="50" customBuiltin="1"/>
    <cellStyle name="20% - Accent6 2" xfId="56"/>
    <cellStyle name="20% - Accent6 3" xfId="57"/>
    <cellStyle name="20% - Accent6 4" xfId="129"/>
    <cellStyle name="40% - Accent1" xfId="30" builtinId="31" customBuiltin="1"/>
    <cellStyle name="40% - Accent1 2" xfId="58"/>
    <cellStyle name="40% - Accent1 3" xfId="59"/>
    <cellStyle name="40% - Accent1 4" xfId="130"/>
    <cellStyle name="40% - Accent2" xfId="33" builtinId="35" customBuiltin="1"/>
    <cellStyle name="40% - Accent2 2" xfId="60"/>
    <cellStyle name="40% - Accent2 3" xfId="61"/>
    <cellStyle name="40% - Accent2 4" xfId="131"/>
    <cellStyle name="40% - Accent3 2" xfId="62"/>
    <cellStyle name="40% - Accent3 3" xfId="63"/>
    <cellStyle name="40% - Accent3 4" xfId="132"/>
    <cellStyle name="40% - Accent4" xfId="37" builtinId="43" customBuiltin="1"/>
    <cellStyle name="40% - Accent4 2" xfId="64"/>
    <cellStyle name="40% - Accent4 3" xfId="65"/>
    <cellStyle name="40% - Accent4 4" xfId="133"/>
    <cellStyle name="40% - Accent5" xfId="40" builtinId="47" customBuiltin="1"/>
    <cellStyle name="40% - Accent5 2" xfId="66"/>
    <cellStyle name="40% - Accent5 3" xfId="67"/>
    <cellStyle name="40% - Accent5 4" xfId="134"/>
    <cellStyle name="40% - Accent6" xfId="44" builtinId="51" customBuiltin="1"/>
    <cellStyle name="40% - Accent6 2" xfId="68"/>
    <cellStyle name="40% - Accent6 3" xfId="69"/>
    <cellStyle name="40% - Accent6 4" xfId="135"/>
    <cellStyle name="60% - Accent1" xfId="31" builtinId="32" customBuiltin="1"/>
    <cellStyle name="60% - Accent1 2" xfId="70"/>
    <cellStyle name="60% - Accent1 3" xfId="71"/>
    <cellStyle name="60% - Accent1 4" xfId="136"/>
    <cellStyle name="60% - Accent2" xfId="34" builtinId="36" customBuiltin="1"/>
    <cellStyle name="60% - Accent2 2" xfId="72"/>
    <cellStyle name="60% - Accent2 3" xfId="73"/>
    <cellStyle name="60% - Accent2 4" xfId="137"/>
    <cellStyle name="60% - Accent3 2" xfId="74"/>
    <cellStyle name="60% - Accent3 3" xfId="75"/>
    <cellStyle name="60% - Accent3 4" xfId="138"/>
    <cellStyle name="60% - Accent4 2" xfId="76"/>
    <cellStyle name="60% - Accent4 3" xfId="77"/>
    <cellStyle name="60% - Accent4 4" xfId="139"/>
    <cellStyle name="60% - Accent5" xfId="41" builtinId="48" customBuiltin="1"/>
    <cellStyle name="60% - Accent5 2" xfId="78"/>
    <cellStyle name="60% - Accent5 3" xfId="79"/>
    <cellStyle name="60% - Accent5 4" xfId="140"/>
    <cellStyle name="60% - Accent6 2" xfId="80"/>
    <cellStyle name="60% - Accent6 3" xfId="81"/>
    <cellStyle name="60% - Accent6 4" xfId="141"/>
    <cellStyle name="Accent1" xfId="29" builtinId="29" customBuiltin="1"/>
    <cellStyle name="Accent1 2" xfId="82"/>
    <cellStyle name="Accent1 3" xfId="83"/>
    <cellStyle name="Accent1 4" xfId="142"/>
    <cellStyle name="Accent2" xfId="32" builtinId="33" customBuiltin="1"/>
    <cellStyle name="Accent2 2" xfId="84"/>
    <cellStyle name="Accent2 3" xfId="85"/>
    <cellStyle name="Accent2 4" xfId="143"/>
    <cellStyle name="Accent3" xfId="35" builtinId="37" customBuiltin="1"/>
    <cellStyle name="Accent3 2" xfId="86"/>
    <cellStyle name="Accent3 3" xfId="87"/>
    <cellStyle name="Accent3 4" xfId="144"/>
    <cellStyle name="Accent4" xfId="36" builtinId="41" customBuiltin="1"/>
    <cellStyle name="Accent4 2" xfId="88"/>
    <cellStyle name="Accent4 3" xfId="89"/>
    <cellStyle name="Accent4 4" xfId="145"/>
    <cellStyle name="Accent5" xfId="38" builtinId="45" customBuiltin="1"/>
    <cellStyle name="Accent5 2" xfId="90"/>
    <cellStyle name="Accent5 3" xfId="91"/>
    <cellStyle name="Accent5 4" xfId="146"/>
    <cellStyle name="Accent6" xfId="42" builtinId="49" customBuiltin="1"/>
    <cellStyle name="Accent6 2" xfId="92"/>
    <cellStyle name="Accent6 3" xfId="93"/>
    <cellStyle name="Accent6 4" xfId="147"/>
    <cellStyle name="Bad" xfId="19" builtinId="27" customBuiltin="1"/>
    <cellStyle name="Bad 2" xfId="94"/>
    <cellStyle name="Bad 3" xfId="95"/>
    <cellStyle name="Bad 4" xfId="148"/>
    <cellStyle name="Calculation" xfId="23" builtinId="22" customBuiltin="1"/>
    <cellStyle name="Calculation 2" xfId="96"/>
    <cellStyle name="Calculation 3" xfId="97"/>
    <cellStyle name="Calculation 4" xfId="149"/>
    <cellStyle name="Check Cell" xfId="25" builtinId="23" customBuiltin="1"/>
    <cellStyle name="Check Cell 2" xfId="98"/>
    <cellStyle name="Check Cell 3" xfId="99"/>
    <cellStyle name="Check Cell 4" xfId="150"/>
    <cellStyle name="Comma" xfId="1" builtinId="3"/>
    <cellStyle name="Comma 2" xfId="158"/>
    <cellStyle name="Excel Built-in Normal" xfId="12"/>
    <cellStyle name="Explanatory Text" xfId="27" builtinId="53" customBuiltin="1"/>
    <cellStyle name="Explanatory Text 2" xfId="100"/>
    <cellStyle name="Explanatory Text 3" xfId="101"/>
    <cellStyle name="Explanatory Text 4" xfId="151"/>
    <cellStyle name="Good" xfId="18" builtinId="26" customBuiltin="1"/>
    <cellStyle name="Good 2" xfId="102"/>
    <cellStyle name="Good 3" xfId="103"/>
    <cellStyle name="Good 4" xfId="152"/>
    <cellStyle name="Heading 1" xfId="14" builtinId="16" customBuiltin="1"/>
    <cellStyle name="Heading 1 2" xfId="153"/>
    <cellStyle name="Heading 2" xfId="15" builtinId="17" customBuiltin="1"/>
    <cellStyle name="Heading 2 2" xfId="154"/>
    <cellStyle name="Heading 3" xfId="16" builtinId="18" customBuiltin="1"/>
    <cellStyle name="Heading 3 2" xfId="155"/>
    <cellStyle name="Heading 4" xfId="17" builtinId="19" customBuiltin="1"/>
    <cellStyle name="Heading 4 2" xfId="156"/>
    <cellStyle name="Input" xfId="21" builtinId="20" customBuiltin="1"/>
    <cellStyle name="Input 2" xfId="104"/>
    <cellStyle name="Input 3" xfId="105"/>
    <cellStyle name="Input 4" xfId="157"/>
    <cellStyle name="Įprastas 2" xfId="6"/>
    <cellStyle name="Įprastas 2 2" xfId="7"/>
    <cellStyle name="Įprastas 3" xfId="9"/>
    <cellStyle name="Įprastas 4" xfId="10"/>
    <cellStyle name="Įprastas 5" xfId="11"/>
    <cellStyle name="Įprastas 6" xfId="167"/>
    <cellStyle name="Linked Cell" xfId="24" builtinId="24" customBuiltin="1"/>
    <cellStyle name="Linked Cell 2" xfId="106"/>
    <cellStyle name="Linked Cell 3" xfId="107"/>
    <cellStyle name="Linked Cell 4" xfId="159"/>
    <cellStyle name="Neutral" xfId="20" builtinId="28" customBuiltin="1"/>
    <cellStyle name="Neutral 2" xfId="108"/>
    <cellStyle name="Neutral 3" xfId="109"/>
    <cellStyle name="Neutral 4" xfId="160"/>
    <cellStyle name="Normal" xfId="0" builtinId="0"/>
    <cellStyle name="Normal 2" xfId="2"/>
    <cellStyle name="Normal 2 2" xfId="111"/>
    <cellStyle name="Normal 2 3" xfId="110"/>
    <cellStyle name="Normal 3" xfId="3"/>
    <cellStyle name="Normal 4" xfId="45"/>
    <cellStyle name="Normal 4 2" xfId="112"/>
    <cellStyle name="Normal 5" xfId="113"/>
    <cellStyle name="Normal 6" xfId="114"/>
    <cellStyle name="Note 2" xfId="115"/>
    <cellStyle name="Note 3" xfId="116"/>
    <cellStyle name="Note 4" xfId="161"/>
    <cellStyle name="Output" xfId="22" builtinId="21" customBuiltin="1"/>
    <cellStyle name="Output 2" xfId="117"/>
    <cellStyle name="Output 3" xfId="118"/>
    <cellStyle name="Output 4" xfId="162"/>
    <cellStyle name="Paprastas 2" xfId="4"/>
    <cellStyle name="Paprastas 3" xfId="5"/>
    <cellStyle name="Paprastas 3 2" xfId="166"/>
    <cellStyle name="Paprastas 4" xfId="8"/>
    <cellStyle name="Paprastas 5" xfId="13"/>
    <cellStyle name="Title 2" xfId="119"/>
    <cellStyle name="Title 3" xfId="163"/>
    <cellStyle name="Total" xfId="28" builtinId="25" customBuiltin="1"/>
    <cellStyle name="Total 2" xfId="120"/>
    <cellStyle name="Total 3" xfId="121"/>
    <cellStyle name="Total 4" xfId="164"/>
    <cellStyle name="Warning Text" xfId="26" builtinId="11" customBuiltin="1"/>
    <cellStyle name="Warning Text 2" xfId="122"/>
    <cellStyle name="Warning Text 3" xfId="123"/>
    <cellStyle name="Warning Text 4" xfId="165"/>
  </cellStyles>
  <dxfs count="0"/>
  <tableStyles count="0" defaultTableStyle="TableStyleMedium9" defaultPivotStyle="PivotStyleLight16"/>
  <colors>
    <mruColors>
      <color rgb="FFFF6600"/>
      <color rgb="FFFFCC99"/>
      <color rgb="FFFFFF99"/>
      <color rgb="FFFFCC00"/>
      <color rgb="FFFFFFCC"/>
      <color rgb="FFFF9900"/>
      <color rgb="FFFF9966"/>
      <color rgb="FFFFCC66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9"/>
  <sheetViews>
    <sheetView tabSelected="1" topLeftCell="A37" zoomScaleNormal="100" workbookViewId="0">
      <selection activeCell="X53" sqref="X53"/>
    </sheetView>
  </sheetViews>
  <sheetFormatPr defaultRowHeight="11.25" x14ac:dyDescent="0.2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8.710937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10.5703125" style="1" customWidth="1"/>
    <col min="11" max="11" width="13.710937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12.42578125" style="1" bestFit="1" customWidth="1"/>
    <col min="19" max="19" width="10.42578125" style="1" bestFit="1" customWidth="1"/>
    <col min="20" max="30" width="9.140625" style="1"/>
    <col min="31" max="31" width="14.140625" style="1" bestFit="1" customWidth="1"/>
    <col min="32" max="32" width="16.5703125" style="1" bestFit="1" customWidth="1"/>
    <col min="33" max="16384" width="9.140625" style="1"/>
  </cols>
  <sheetData>
    <row r="1" spans="1:17" s="9" customFormat="1" ht="13.5" customHeight="1" x14ac:dyDescent="0.2">
      <c r="A1" s="1895" t="s">
        <v>669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  <c r="N1" s="1895"/>
      <c r="O1" s="1895"/>
      <c r="P1" s="1895"/>
      <c r="Q1" s="1895"/>
    </row>
    <row r="2" spans="1:17" s="9" customFormat="1" ht="13.5" customHeight="1" x14ac:dyDescent="0.2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s="1299" customFormat="1" ht="18" customHeight="1" x14ac:dyDescent="0.2">
      <c r="A3" s="1896" t="s">
        <v>27</v>
      </c>
      <c r="B3" s="1896"/>
      <c r="C3" s="1896"/>
      <c r="D3" s="1896"/>
      <c r="E3" s="1896"/>
      <c r="F3" s="1896"/>
      <c r="G3" s="1896"/>
      <c r="H3" s="1896"/>
      <c r="I3" s="1896"/>
      <c r="J3" s="1896"/>
      <c r="K3" s="1896"/>
      <c r="L3" s="1896"/>
      <c r="M3" s="1896"/>
      <c r="N3" s="1896"/>
      <c r="O3" s="1896"/>
      <c r="P3" s="1896"/>
      <c r="Q3" s="1896"/>
    </row>
    <row r="4" spans="1:17" s="1302" customFormat="1" ht="13.5" customHeight="1" thickBot="1" x14ac:dyDescent="0.25">
      <c r="A4" s="1300"/>
      <c r="B4" s="1300"/>
      <c r="C4" s="1300"/>
      <c r="D4" s="1300"/>
      <c r="E4" s="1992" t="s">
        <v>254</v>
      </c>
      <c r="F4" s="1992"/>
      <c r="G4" s="1992"/>
      <c r="H4" s="1992"/>
      <c r="I4" s="1300">
        <v>3.3</v>
      </c>
      <c r="J4" s="1300" t="s">
        <v>253</v>
      </c>
      <c r="K4" s="1300" t="s">
        <v>255</v>
      </c>
      <c r="L4" s="1301">
        <v>426</v>
      </c>
      <c r="M4" s="1300"/>
      <c r="N4" s="1300"/>
      <c r="O4" s="1300"/>
      <c r="P4" s="1300"/>
      <c r="Q4" s="1300"/>
    </row>
    <row r="5" spans="1:17" s="9" customFormat="1" ht="13.5" customHeight="1" x14ac:dyDescent="0.2">
      <c r="A5" s="1898" t="s">
        <v>1</v>
      </c>
      <c r="B5" s="1817" t="s">
        <v>0</v>
      </c>
      <c r="C5" s="1820" t="s">
        <v>2</v>
      </c>
      <c r="D5" s="1820" t="s">
        <v>3</v>
      </c>
      <c r="E5" s="1820" t="s">
        <v>11</v>
      </c>
      <c r="F5" s="1824" t="s">
        <v>12</v>
      </c>
      <c r="G5" s="1825"/>
      <c r="H5" s="1825"/>
      <c r="I5" s="1826"/>
      <c r="J5" s="1820" t="s">
        <v>4</v>
      </c>
      <c r="K5" s="1820" t="s">
        <v>13</v>
      </c>
      <c r="L5" s="1820" t="s">
        <v>5</v>
      </c>
      <c r="M5" s="1820" t="s">
        <v>6</v>
      </c>
      <c r="N5" s="1820" t="s">
        <v>14</v>
      </c>
      <c r="O5" s="1820" t="s">
        <v>15</v>
      </c>
      <c r="P5" s="1820" t="s">
        <v>22</v>
      </c>
      <c r="Q5" s="1829" t="s">
        <v>23</v>
      </c>
    </row>
    <row r="6" spans="1:17" s="9" customFormat="1" ht="39" customHeight="1" x14ac:dyDescent="0.2">
      <c r="A6" s="1899"/>
      <c r="B6" s="1818"/>
      <c r="C6" s="1821"/>
      <c r="D6" s="1823"/>
      <c r="E6" s="1823"/>
      <c r="F6" s="1159" t="s">
        <v>16</v>
      </c>
      <c r="G6" s="1159" t="s">
        <v>17</v>
      </c>
      <c r="H6" s="1159" t="s">
        <v>18</v>
      </c>
      <c r="I6" s="1159" t="s">
        <v>19</v>
      </c>
      <c r="J6" s="1823"/>
      <c r="K6" s="1823"/>
      <c r="L6" s="1823"/>
      <c r="M6" s="1823"/>
      <c r="N6" s="1823"/>
      <c r="O6" s="1823"/>
      <c r="P6" s="1823"/>
      <c r="Q6" s="1830"/>
    </row>
    <row r="7" spans="1:17" s="9" customFormat="1" ht="13.5" customHeight="1" x14ac:dyDescent="0.2">
      <c r="A7" s="1900"/>
      <c r="B7" s="1901"/>
      <c r="C7" s="1823"/>
      <c r="D7" s="64" t="s">
        <v>7</v>
      </c>
      <c r="E7" s="64" t="s">
        <v>8</v>
      </c>
      <c r="F7" s="64" t="s">
        <v>9</v>
      </c>
      <c r="G7" s="64" t="s">
        <v>9</v>
      </c>
      <c r="H7" s="64" t="s">
        <v>9</v>
      </c>
      <c r="I7" s="64" t="s">
        <v>9</v>
      </c>
      <c r="J7" s="64" t="s">
        <v>20</v>
      </c>
      <c r="K7" s="64" t="s">
        <v>9</v>
      </c>
      <c r="L7" s="64" t="s">
        <v>20</v>
      </c>
      <c r="M7" s="64" t="s">
        <v>55</v>
      </c>
      <c r="N7" s="64" t="s">
        <v>270</v>
      </c>
      <c r="O7" s="64" t="s">
        <v>271</v>
      </c>
      <c r="P7" s="65" t="s">
        <v>24</v>
      </c>
      <c r="Q7" s="66" t="s">
        <v>272</v>
      </c>
    </row>
    <row r="8" spans="1:17" s="9" customFormat="1" ht="13.5" customHeight="1" thickBot="1" x14ac:dyDescent="0.25">
      <c r="A8" s="67">
        <v>1</v>
      </c>
      <c r="B8" s="68">
        <v>2</v>
      </c>
      <c r="C8" s="69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69">
        <v>12</v>
      </c>
      <c r="M8" s="70">
        <v>13</v>
      </c>
      <c r="N8" s="70">
        <v>14</v>
      </c>
      <c r="O8" s="71">
        <v>15</v>
      </c>
      <c r="P8" s="69">
        <v>16</v>
      </c>
      <c r="Q8" s="72">
        <v>17</v>
      </c>
    </row>
    <row r="9" spans="1:17" s="9" customFormat="1" ht="13.5" customHeight="1" x14ac:dyDescent="0.2">
      <c r="A9" s="1948" t="s">
        <v>63</v>
      </c>
      <c r="B9" s="1535">
        <v>1</v>
      </c>
      <c r="C9" s="1536" t="s">
        <v>67</v>
      </c>
      <c r="D9" s="1537">
        <v>70</v>
      </c>
      <c r="E9" s="1537">
        <v>2008</v>
      </c>
      <c r="F9" s="1538">
        <v>36.664999999999999</v>
      </c>
      <c r="G9" s="1539">
        <v>12.227655</v>
      </c>
      <c r="H9" s="1539">
        <v>0</v>
      </c>
      <c r="I9" s="1539">
        <v>24.437341</v>
      </c>
      <c r="J9" s="1539">
        <v>4787.37</v>
      </c>
      <c r="K9" s="1540">
        <f t="shared" ref="K9:K68" si="0">I9</f>
        <v>24.437341</v>
      </c>
      <c r="L9" s="1539">
        <v>4787.37</v>
      </c>
      <c r="M9" s="1541">
        <f t="shared" ref="M9:M68" si="1">K9/L9</f>
        <v>5.1045440398381579E-3</v>
      </c>
      <c r="N9" s="1542">
        <v>46.7</v>
      </c>
      <c r="O9" s="1543">
        <f t="shared" ref="O9:O68" si="2">M9*N9</f>
        <v>0.23838220666044199</v>
      </c>
      <c r="P9" s="1544">
        <f t="shared" ref="P9:P68" si="3">M9*60*1000</f>
        <v>306.27264239028943</v>
      </c>
      <c r="Q9" s="978">
        <f t="shared" ref="Q9:Q68" si="4">P9*N9/1000</f>
        <v>14.302932399626517</v>
      </c>
    </row>
    <row r="10" spans="1:17" s="9" customFormat="1" ht="13.5" customHeight="1" x14ac:dyDescent="0.2">
      <c r="A10" s="1949"/>
      <c r="B10" s="784">
        <v>2</v>
      </c>
      <c r="C10" s="969" t="s">
        <v>65</v>
      </c>
      <c r="D10" s="970">
        <v>47</v>
      </c>
      <c r="E10" s="970">
        <v>2007</v>
      </c>
      <c r="F10" s="971">
        <v>23.745000000000001</v>
      </c>
      <c r="G10" s="979">
        <v>9.4433340000000001</v>
      </c>
      <c r="H10" s="971">
        <v>3.517433</v>
      </c>
      <c r="I10" s="971">
        <v>10.784234</v>
      </c>
      <c r="J10" s="971">
        <v>2876.41</v>
      </c>
      <c r="K10" s="973">
        <f t="shared" si="0"/>
        <v>10.784234</v>
      </c>
      <c r="L10" s="971">
        <v>2876.41</v>
      </c>
      <c r="M10" s="980">
        <f t="shared" si="1"/>
        <v>3.7491991753609536E-3</v>
      </c>
      <c r="N10" s="979">
        <v>46.7</v>
      </c>
      <c r="O10" s="976">
        <f t="shared" si="2"/>
        <v>0.17508760148935654</v>
      </c>
      <c r="P10" s="977">
        <f t="shared" si="3"/>
        <v>224.95195052165721</v>
      </c>
      <c r="Q10" s="981">
        <f t="shared" si="4"/>
        <v>10.505256089361392</v>
      </c>
    </row>
    <row r="11" spans="1:17" s="9" customFormat="1" ht="13.5" customHeight="1" x14ac:dyDescent="0.2">
      <c r="A11" s="1949"/>
      <c r="B11" s="784">
        <v>3</v>
      </c>
      <c r="C11" s="969" t="s">
        <v>66</v>
      </c>
      <c r="D11" s="970">
        <v>62</v>
      </c>
      <c r="E11" s="970">
        <v>2007</v>
      </c>
      <c r="F11" s="971">
        <v>30.173999999999999</v>
      </c>
      <c r="G11" s="979">
        <v>10.759247</v>
      </c>
      <c r="H11" s="971">
        <v>0</v>
      </c>
      <c r="I11" s="971">
        <v>19.414759999999998</v>
      </c>
      <c r="J11" s="971">
        <v>3936.72</v>
      </c>
      <c r="K11" s="973">
        <f t="shared" si="0"/>
        <v>19.414759999999998</v>
      </c>
      <c r="L11" s="971">
        <v>3936.72</v>
      </c>
      <c r="M11" s="980">
        <f t="shared" si="1"/>
        <v>4.9317096466093601E-3</v>
      </c>
      <c r="N11" s="979">
        <v>46.7</v>
      </c>
      <c r="O11" s="976">
        <f t="shared" si="2"/>
        <v>0.23031084049665712</v>
      </c>
      <c r="P11" s="977">
        <f t="shared" si="3"/>
        <v>295.90257879656161</v>
      </c>
      <c r="Q11" s="981">
        <f t="shared" si="4"/>
        <v>13.81865042979943</v>
      </c>
    </row>
    <row r="12" spans="1:17" s="9" customFormat="1" ht="13.5" customHeight="1" x14ac:dyDescent="0.2">
      <c r="A12" s="1949"/>
      <c r="B12" s="784">
        <v>4</v>
      </c>
      <c r="C12" s="969" t="s">
        <v>68</v>
      </c>
      <c r="D12" s="970">
        <v>116</v>
      </c>
      <c r="E12" s="970">
        <v>2007</v>
      </c>
      <c r="F12" s="971">
        <v>55.427</v>
      </c>
      <c r="G12" s="979">
        <v>19.366032000000001</v>
      </c>
      <c r="H12" s="971">
        <v>0</v>
      </c>
      <c r="I12" s="971">
        <v>36.060972</v>
      </c>
      <c r="J12" s="971">
        <v>7056.51</v>
      </c>
      <c r="K12" s="973">
        <f t="shared" si="0"/>
        <v>36.060972</v>
      </c>
      <c r="L12" s="971">
        <v>7056.51</v>
      </c>
      <c r="M12" s="980">
        <f t="shared" si="1"/>
        <v>5.110312604956274E-3</v>
      </c>
      <c r="N12" s="979">
        <v>46.7</v>
      </c>
      <c r="O12" s="976">
        <f t="shared" si="2"/>
        <v>0.23865159865145802</v>
      </c>
      <c r="P12" s="977">
        <f t="shared" si="3"/>
        <v>306.61875629737642</v>
      </c>
      <c r="Q12" s="981">
        <f t="shared" si="4"/>
        <v>14.319095919087481</v>
      </c>
    </row>
    <row r="13" spans="1:17" s="9" customFormat="1" ht="13.5" customHeight="1" x14ac:dyDescent="0.2">
      <c r="A13" s="1949"/>
      <c r="B13" s="784">
        <v>5</v>
      </c>
      <c r="C13" s="969" t="s">
        <v>34</v>
      </c>
      <c r="D13" s="970">
        <v>40</v>
      </c>
      <c r="E13" s="970">
        <v>2007</v>
      </c>
      <c r="F13" s="971">
        <v>17.878</v>
      </c>
      <c r="G13" s="979">
        <v>5.3116390000000004</v>
      </c>
      <c r="H13" s="971">
        <v>2.99356</v>
      </c>
      <c r="I13" s="971">
        <v>9.5728040000000014</v>
      </c>
      <c r="J13" s="971">
        <v>2350.71</v>
      </c>
      <c r="K13" s="973">
        <f t="shared" si="0"/>
        <v>9.5728040000000014</v>
      </c>
      <c r="L13" s="971">
        <v>2350.71</v>
      </c>
      <c r="M13" s="980">
        <f t="shared" si="1"/>
        <v>4.0723032615677824E-3</v>
      </c>
      <c r="N13" s="979">
        <v>46.7</v>
      </c>
      <c r="O13" s="976">
        <f t="shared" si="2"/>
        <v>0.19017656231521546</v>
      </c>
      <c r="P13" s="977">
        <f t="shared" si="3"/>
        <v>244.33819569406694</v>
      </c>
      <c r="Q13" s="981">
        <f t="shared" si="4"/>
        <v>11.410593738912926</v>
      </c>
    </row>
    <row r="14" spans="1:17" s="9" customFormat="1" ht="13.5" customHeight="1" x14ac:dyDescent="0.2">
      <c r="A14" s="1949"/>
      <c r="B14" s="784">
        <v>6</v>
      </c>
      <c r="C14" s="982" t="s">
        <v>422</v>
      </c>
      <c r="D14" s="983">
        <v>61</v>
      </c>
      <c r="E14" s="983">
        <v>1965</v>
      </c>
      <c r="F14" s="984">
        <v>28.375</v>
      </c>
      <c r="G14" s="985">
        <v>7.0210220000000003</v>
      </c>
      <c r="H14" s="985">
        <v>8.9806209999999993</v>
      </c>
      <c r="I14" s="985">
        <v>12.373360999999999</v>
      </c>
      <c r="J14" s="985">
        <v>2700.04</v>
      </c>
      <c r="K14" s="986">
        <f t="shared" si="0"/>
        <v>12.373360999999999</v>
      </c>
      <c r="L14" s="985">
        <v>2700.04</v>
      </c>
      <c r="M14" s="987">
        <f t="shared" si="1"/>
        <v>4.5826584050606654E-3</v>
      </c>
      <c r="N14" s="988">
        <v>46.7</v>
      </c>
      <c r="O14" s="989">
        <f t="shared" si="2"/>
        <v>0.2140101475163331</v>
      </c>
      <c r="P14" s="990">
        <f t="shared" si="3"/>
        <v>274.9595043036399</v>
      </c>
      <c r="Q14" s="1297">
        <f t="shared" si="4"/>
        <v>12.840608850979985</v>
      </c>
    </row>
    <row r="15" spans="1:17" s="9" customFormat="1" ht="13.5" customHeight="1" x14ac:dyDescent="0.2">
      <c r="A15" s="1949"/>
      <c r="B15" s="784">
        <v>7</v>
      </c>
      <c r="C15" s="969" t="s">
        <v>35</v>
      </c>
      <c r="D15" s="970">
        <v>52</v>
      </c>
      <c r="E15" s="970">
        <v>2009</v>
      </c>
      <c r="F15" s="971">
        <v>23.574999999999999</v>
      </c>
      <c r="G15" s="972">
        <v>8.6839230000000001</v>
      </c>
      <c r="H15" s="972">
        <v>3.8916279999999999</v>
      </c>
      <c r="I15" s="972">
        <v>10.99945</v>
      </c>
      <c r="J15" s="972">
        <v>2686.29</v>
      </c>
      <c r="K15" s="973">
        <f t="shared" si="0"/>
        <v>10.99945</v>
      </c>
      <c r="L15" s="972">
        <v>2686.29</v>
      </c>
      <c r="M15" s="974">
        <f t="shared" si="1"/>
        <v>4.0946621548678657E-3</v>
      </c>
      <c r="N15" s="975">
        <v>46.7</v>
      </c>
      <c r="O15" s="976">
        <f t="shared" si="2"/>
        <v>0.19122072263232934</v>
      </c>
      <c r="P15" s="977">
        <f t="shared" si="3"/>
        <v>245.67972929207193</v>
      </c>
      <c r="Q15" s="981">
        <f t="shared" si="4"/>
        <v>11.47324335793976</v>
      </c>
    </row>
    <row r="16" spans="1:17" s="9" customFormat="1" ht="13.5" customHeight="1" x14ac:dyDescent="0.2">
      <c r="A16" s="1949"/>
      <c r="B16" s="784">
        <v>8</v>
      </c>
      <c r="C16" s="969" t="s">
        <v>64</v>
      </c>
      <c r="D16" s="970">
        <v>40</v>
      </c>
      <c r="E16" s="970">
        <v>2007</v>
      </c>
      <c r="F16" s="971">
        <v>19.939</v>
      </c>
      <c r="G16" s="972">
        <v>6.4410629999999998</v>
      </c>
      <c r="H16" s="972">
        <v>2.99356</v>
      </c>
      <c r="I16" s="972">
        <v>10.504375</v>
      </c>
      <c r="J16" s="972">
        <v>2352.7399999999998</v>
      </c>
      <c r="K16" s="973">
        <f t="shared" si="0"/>
        <v>10.504375</v>
      </c>
      <c r="L16" s="972">
        <v>2352.7399999999998</v>
      </c>
      <c r="M16" s="974">
        <f t="shared" si="1"/>
        <v>4.4647411103649363E-3</v>
      </c>
      <c r="N16" s="975">
        <v>46.7</v>
      </c>
      <c r="O16" s="976">
        <f t="shared" si="2"/>
        <v>0.20850340985404253</v>
      </c>
      <c r="P16" s="977">
        <f t="shared" si="3"/>
        <v>267.88446662189619</v>
      </c>
      <c r="Q16" s="981">
        <f t="shared" si="4"/>
        <v>12.510204591242553</v>
      </c>
    </row>
    <row r="17" spans="1:17" s="9" customFormat="1" ht="13.5" customHeight="1" x14ac:dyDescent="0.2">
      <c r="A17" s="1949"/>
      <c r="B17" s="784">
        <v>9</v>
      </c>
      <c r="C17" s="982" t="s">
        <v>424</v>
      </c>
      <c r="D17" s="983">
        <v>30</v>
      </c>
      <c r="E17" s="983">
        <v>1967</v>
      </c>
      <c r="F17" s="984">
        <v>16.852</v>
      </c>
      <c r="G17" s="985">
        <v>0</v>
      </c>
      <c r="H17" s="985">
        <v>0</v>
      </c>
      <c r="I17" s="985">
        <v>16.852</v>
      </c>
      <c r="J17" s="985">
        <v>1550</v>
      </c>
      <c r="K17" s="986">
        <f t="shared" si="0"/>
        <v>16.852</v>
      </c>
      <c r="L17" s="985">
        <v>1550</v>
      </c>
      <c r="M17" s="987">
        <f t="shared" si="1"/>
        <v>1.087225806451613E-2</v>
      </c>
      <c r="N17" s="988">
        <v>46.7</v>
      </c>
      <c r="O17" s="989">
        <f t="shared" si="2"/>
        <v>0.50773445161290331</v>
      </c>
      <c r="P17" s="990">
        <f t="shared" si="3"/>
        <v>652.33548387096778</v>
      </c>
      <c r="Q17" s="1297">
        <f t="shared" si="4"/>
        <v>30.464067096774198</v>
      </c>
    </row>
    <row r="18" spans="1:17" s="9" customFormat="1" ht="13.5" customHeight="1" thickBot="1" x14ac:dyDescent="0.25">
      <c r="A18" s="1950"/>
      <c r="B18" s="785">
        <v>10</v>
      </c>
      <c r="C18" s="1780" t="s">
        <v>423</v>
      </c>
      <c r="D18" s="1781">
        <v>90</v>
      </c>
      <c r="E18" s="1781">
        <v>1967</v>
      </c>
      <c r="F18" s="1782">
        <v>47.424999999999997</v>
      </c>
      <c r="G18" s="1783">
        <v>0</v>
      </c>
      <c r="H18" s="1783">
        <v>0</v>
      </c>
      <c r="I18" s="1783">
        <v>47.424999999999997</v>
      </c>
      <c r="J18" s="1783">
        <v>4485</v>
      </c>
      <c r="K18" s="1784">
        <f t="shared" si="0"/>
        <v>47.424999999999997</v>
      </c>
      <c r="L18" s="1783">
        <v>4485</v>
      </c>
      <c r="M18" s="1785">
        <f t="shared" si="1"/>
        <v>1.0574136008918617E-2</v>
      </c>
      <c r="N18" s="1786">
        <v>46.7</v>
      </c>
      <c r="O18" s="1787">
        <f t="shared" si="2"/>
        <v>0.49381215161649944</v>
      </c>
      <c r="P18" s="1788">
        <f t="shared" si="3"/>
        <v>634.44816053511704</v>
      </c>
      <c r="Q18" s="1789">
        <f t="shared" si="4"/>
        <v>29.628729096989964</v>
      </c>
    </row>
    <row r="19" spans="1:17" s="9" customFormat="1" ht="13.5" customHeight="1" x14ac:dyDescent="0.2">
      <c r="A19" s="1951" t="s">
        <v>69</v>
      </c>
      <c r="B19" s="10">
        <v>1</v>
      </c>
      <c r="C19" s="991" t="s">
        <v>70</v>
      </c>
      <c r="D19" s="992">
        <v>28</v>
      </c>
      <c r="E19" s="992">
        <v>2001</v>
      </c>
      <c r="F19" s="993">
        <v>27.591000000000001</v>
      </c>
      <c r="G19" s="993">
        <v>4.9016289999999998</v>
      </c>
      <c r="H19" s="993">
        <v>4.4903110000000002</v>
      </c>
      <c r="I19" s="993">
        <v>18.199058999999998</v>
      </c>
      <c r="J19" s="993">
        <v>2440.5300000000002</v>
      </c>
      <c r="K19" s="994">
        <f t="shared" si="0"/>
        <v>18.199058999999998</v>
      </c>
      <c r="L19" s="993">
        <v>2440.5300000000002</v>
      </c>
      <c r="M19" s="995">
        <f t="shared" si="1"/>
        <v>7.4570109771238203E-3</v>
      </c>
      <c r="N19" s="996">
        <v>46.7</v>
      </c>
      <c r="O19" s="997">
        <f t="shared" si="2"/>
        <v>0.34824241263168243</v>
      </c>
      <c r="P19" s="998">
        <f t="shared" si="3"/>
        <v>447.42065862742919</v>
      </c>
      <c r="Q19" s="999">
        <f t="shared" si="4"/>
        <v>20.894544757900945</v>
      </c>
    </row>
    <row r="20" spans="1:17" s="9" customFormat="1" ht="13.5" customHeight="1" x14ac:dyDescent="0.2">
      <c r="A20" s="1952"/>
      <c r="B20" s="11">
        <v>2</v>
      </c>
      <c r="C20" s="982" t="s">
        <v>426</v>
      </c>
      <c r="D20" s="983">
        <v>60</v>
      </c>
      <c r="E20" s="983">
        <v>1978</v>
      </c>
      <c r="F20" s="984">
        <v>50.131999999999998</v>
      </c>
      <c r="G20" s="985">
        <v>8.3220150000000004</v>
      </c>
      <c r="H20" s="985">
        <v>10.776756000000001</v>
      </c>
      <c r="I20" s="985">
        <v>31.033234</v>
      </c>
      <c r="J20" s="985">
        <v>3663.79</v>
      </c>
      <c r="K20" s="986">
        <f t="shared" si="0"/>
        <v>31.033234</v>
      </c>
      <c r="L20" s="985">
        <v>3663.79</v>
      </c>
      <c r="M20" s="987">
        <f t="shared" si="1"/>
        <v>8.4702545724509321E-3</v>
      </c>
      <c r="N20" s="988">
        <v>46.7</v>
      </c>
      <c r="O20" s="989">
        <f t="shared" si="2"/>
        <v>0.39556088853345855</v>
      </c>
      <c r="P20" s="990">
        <f t="shared" si="3"/>
        <v>508.21527434705592</v>
      </c>
      <c r="Q20" s="1297">
        <f t="shared" si="4"/>
        <v>23.733653312007515</v>
      </c>
    </row>
    <row r="21" spans="1:17" s="9" customFormat="1" ht="13.5" customHeight="1" x14ac:dyDescent="0.2">
      <c r="A21" s="1952"/>
      <c r="B21" s="11">
        <v>3</v>
      </c>
      <c r="C21" s="1000" t="s">
        <v>73</v>
      </c>
      <c r="D21" s="1001">
        <v>49</v>
      </c>
      <c r="E21" s="1001">
        <v>2007</v>
      </c>
      <c r="F21" s="1002">
        <v>27.984000000000002</v>
      </c>
      <c r="G21" s="1002">
        <v>6.4805760000000001</v>
      </c>
      <c r="H21" s="1002">
        <v>3.7419500000000001</v>
      </c>
      <c r="I21" s="1002">
        <v>17.761482000000001</v>
      </c>
      <c r="J21" s="1002">
        <v>2531.39</v>
      </c>
      <c r="K21" s="1003">
        <f t="shared" si="0"/>
        <v>17.761482000000001</v>
      </c>
      <c r="L21" s="1002">
        <v>2531.39</v>
      </c>
      <c r="M21" s="1004">
        <f t="shared" si="1"/>
        <v>7.0164937050395245E-3</v>
      </c>
      <c r="N21" s="1005">
        <v>46.7</v>
      </c>
      <c r="O21" s="1006">
        <f t="shared" si="2"/>
        <v>0.32767025602534583</v>
      </c>
      <c r="P21" s="1007">
        <f t="shared" si="3"/>
        <v>420.98962230237146</v>
      </c>
      <c r="Q21" s="1008">
        <f t="shared" si="4"/>
        <v>19.660215361520748</v>
      </c>
    </row>
    <row r="22" spans="1:17" s="9" customFormat="1" ht="13.5" customHeight="1" x14ac:dyDescent="0.2">
      <c r="A22" s="1952"/>
      <c r="B22" s="11">
        <v>4</v>
      </c>
      <c r="C22" s="1000" t="s">
        <v>425</v>
      </c>
      <c r="D22" s="1001">
        <v>50</v>
      </c>
      <c r="E22" s="1001">
        <v>2006</v>
      </c>
      <c r="F22" s="1002">
        <v>30.033000000000001</v>
      </c>
      <c r="G22" s="1002">
        <v>6.5917450000000004</v>
      </c>
      <c r="H22" s="1002">
        <v>3.7419500000000001</v>
      </c>
      <c r="I22" s="1002">
        <v>19.699307000000001</v>
      </c>
      <c r="J22" s="1002">
        <v>2532.42</v>
      </c>
      <c r="K22" s="1003">
        <f t="shared" si="0"/>
        <v>19.699307000000001</v>
      </c>
      <c r="L22" s="1002">
        <v>2532.42</v>
      </c>
      <c r="M22" s="1004">
        <f t="shared" si="1"/>
        <v>7.7788467157896401E-3</v>
      </c>
      <c r="N22" s="1005">
        <v>46.7</v>
      </c>
      <c r="O22" s="1006">
        <f t="shared" si="2"/>
        <v>0.3632721416273762</v>
      </c>
      <c r="P22" s="1007">
        <f t="shared" si="3"/>
        <v>466.73080294737838</v>
      </c>
      <c r="Q22" s="1008">
        <f t="shared" si="4"/>
        <v>21.79632849764257</v>
      </c>
    </row>
    <row r="23" spans="1:17" s="9" customFormat="1" ht="13.5" customHeight="1" x14ac:dyDescent="0.2">
      <c r="A23" s="1952"/>
      <c r="B23" s="11">
        <v>5</v>
      </c>
      <c r="C23" s="1000" t="s">
        <v>72</v>
      </c>
      <c r="D23" s="1001">
        <v>46</v>
      </c>
      <c r="E23" s="1001">
        <v>2007</v>
      </c>
      <c r="F23" s="1002">
        <v>33.470999999999997</v>
      </c>
      <c r="G23" s="1002">
        <v>9.3096169999999994</v>
      </c>
      <c r="H23" s="1002">
        <v>3.4425940000000002</v>
      </c>
      <c r="I23" s="1002">
        <v>20.718789000000001</v>
      </c>
      <c r="J23" s="1002">
        <v>2821.98</v>
      </c>
      <c r="K23" s="1003">
        <f t="shared" si="0"/>
        <v>20.718789000000001</v>
      </c>
      <c r="L23" s="1002">
        <v>2821.98</v>
      </c>
      <c r="M23" s="1004">
        <f t="shared" si="1"/>
        <v>7.3419333234112224E-3</v>
      </c>
      <c r="N23" s="1005">
        <v>46.7</v>
      </c>
      <c r="O23" s="1006">
        <f t="shared" si="2"/>
        <v>0.34286828620330412</v>
      </c>
      <c r="P23" s="1007">
        <f t="shared" si="3"/>
        <v>440.51599940467332</v>
      </c>
      <c r="Q23" s="1008">
        <f t="shared" si="4"/>
        <v>20.572097172198244</v>
      </c>
    </row>
    <row r="24" spans="1:17" s="9" customFormat="1" ht="13.5" customHeight="1" x14ac:dyDescent="0.2">
      <c r="A24" s="1952"/>
      <c r="B24" s="11">
        <v>6</v>
      </c>
      <c r="C24" s="1000" t="s">
        <v>75</v>
      </c>
      <c r="D24" s="1001">
        <v>34</v>
      </c>
      <c r="E24" s="1001">
        <v>2003</v>
      </c>
      <c r="F24" s="1002">
        <v>27.928999999999998</v>
      </c>
      <c r="G24" s="1002">
        <v>5.3316049999999997</v>
      </c>
      <c r="H24" s="1002">
        <v>5.0890190000000004</v>
      </c>
      <c r="I24" s="1002">
        <v>17.508375000000001</v>
      </c>
      <c r="J24" s="1002">
        <v>2349.59</v>
      </c>
      <c r="K24" s="1003">
        <f t="shared" si="0"/>
        <v>17.508375000000001</v>
      </c>
      <c r="L24" s="1002">
        <v>2349.59</v>
      </c>
      <c r="M24" s="1004">
        <f t="shared" si="1"/>
        <v>7.4516724194433918E-3</v>
      </c>
      <c r="N24" s="1005">
        <v>46.7</v>
      </c>
      <c r="O24" s="1006">
        <f t="shared" si="2"/>
        <v>0.34799310198800643</v>
      </c>
      <c r="P24" s="1007">
        <f t="shared" si="3"/>
        <v>447.10034516660352</v>
      </c>
      <c r="Q24" s="1008">
        <f t="shared" si="4"/>
        <v>20.879586119280386</v>
      </c>
    </row>
    <row r="25" spans="1:17" s="9" customFormat="1" ht="13.5" customHeight="1" x14ac:dyDescent="0.2">
      <c r="A25" s="1952"/>
      <c r="B25" s="11">
        <v>7</v>
      </c>
      <c r="C25" s="1000" t="s">
        <v>76</v>
      </c>
      <c r="D25" s="1001">
        <v>46</v>
      </c>
      <c r="E25" s="1001">
        <v>2001</v>
      </c>
      <c r="F25" s="1002">
        <v>39.048999999999999</v>
      </c>
      <c r="G25" s="1002">
        <v>6.444858</v>
      </c>
      <c r="H25" s="1002">
        <v>6.8103040000000004</v>
      </c>
      <c r="I25" s="1002">
        <v>25.793838000000001</v>
      </c>
      <c r="J25" s="1002">
        <v>3175.32</v>
      </c>
      <c r="K25" s="1003">
        <f t="shared" si="0"/>
        <v>25.793838000000001</v>
      </c>
      <c r="L25" s="1002">
        <v>3175.32</v>
      </c>
      <c r="M25" s="1004">
        <f t="shared" si="1"/>
        <v>8.1232247458523869E-3</v>
      </c>
      <c r="N25" s="1005">
        <v>46.7</v>
      </c>
      <c r="O25" s="1006">
        <f t="shared" si="2"/>
        <v>0.37935459563130647</v>
      </c>
      <c r="P25" s="1007">
        <f t="shared" si="3"/>
        <v>487.39348475114321</v>
      </c>
      <c r="Q25" s="1008">
        <f t="shared" si="4"/>
        <v>22.761275737878389</v>
      </c>
    </row>
    <row r="26" spans="1:17" s="9" customFormat="1" ht="13.5" customHeight="1" x14ac:dyDescent="0.2">
      <c r="A26" s="1952"/>
      <c r="B26" s="11">
        <v>8</v>
      </c>
      <c r="C26" s="1000" t="s">
        <v>77</v>
      </c>
      <c r="D26" s="1001">
        <v>23</v>
      </c>
      <c r="E26" s="1001">
        <v>2002</v>
      </c>
      <c r="F26" s="1002">
        <v>15.288</v>
      </c>
      <c r="G26" s="1002">
        <v>0</v>
      </c>
      <c r="H26" s="1002">
        <v>0</v>
      </c>
      <c r="I26" s="1002">
        <v>15.288001000000001</v>
      </c>
      <c r="J26" s="1002">
        <v>1743.26</v>
      </c>
      <c r="K26" s="1003">
        <f t="shared" si="0"/>
        <v>15.288001000000001</v>
      </c>
      <c r="L26" s="1002">
        <v>1743.26</v>
      </c>
      <c r="M26" s="1004">
        <f t="shared" si="1"/>
        <v>8.769776740130561E-3</v>
      </c>
      <c r="N26" s="1005">
        <v>46.7</v>
      </c>
      <c r="O26" s="1006">
        <f t="shared" si="2"/>
        <v>0.4095485737640972</v>
      </c>
      <c r="P26" s="1007">
        <f t="shared" si="3"/>
        <v>526.18660440783356</v>
      </c>
      <c r="Q26" s="1008">
        <f t="shared" si="4"/>
        <v>24.572914425845831</v>
      </c>
    </row>
    <row r="27" spans="1:17" s="9" customFormat="1" ht="13.5" customHeight="1" x14ac:dyDescent="0.2">
      <c r="A27" s="1952"/>
      <c r="B27" s="11">
        <v>9</v>
      </c>
      <c r="C27" s="1000" t="s">
        <v>71</v>
      </c>
      <c r="D27" s="1001">
        <v>16</v>
      </c>
      <c r="E27" s="1001">
        <v>2005</v>
      </c>
      <c r="F27" s="1002">
        <v>13.257</v>
      </c>
      <c r="G27" s="1002">
        <v>2.885516</v>
      </c>
      <c r="H27" s="1002">
        <v>0</v>
      </c>
      <c r="I27" s="1002">
        <v>10.371485</v>
      </c>
      <c r="J27" s="1002">
        <v>1150.31</v>
      </c>
      <c r="K27" s="1003">
        <f t="shared" si="0"/>
        <v>10.371485</v>
      </c>
      <c r="L27" s="1002">
        <v>1150.31</v>
      </c>
      <c r="M27" s="1004">
        <f t="shared" si="1"/>
        <v>9.0162521407272829E-3</v>
      </c>
      <c r="N27" s="1005">
        <v>46.7</v>
      </c>
      <c r="O27" s="1006">
        <f t="shared" si="2"/>
        <v>0.42105897497196415</v>
      </c>
      <c r="P27" s="1007">
        <f t="shared" si="3"/>
        <v>540.97512844363689</v>
      </c>
      <c r="Q27" s="1008">
        <f t="shared" si="4"/>
        <v>25.263538498317846</v>
      </c>
    </row>
    <row r="28" spans="1:17" s="9" customFormat="1" ht="13.5" customHeight="1" thickBot="1" x14ac:dyDescent="0.25">
      <c r="A28" s="1953"/>
      <c r="B28" s="30">
        <v>10</v>
      </c>
      <c r="C28" s="1790" t="s">
        <v>74</v>
      </c>
      <c r="D28" s="1791">
        <v>46</v>
      </c>
      <c r="E28" s="1791">
        <v>2006</v>
      </c>
      <c r="F28" s="1792">
        <v>39.134999999999998</v>
      </c>
      <c r="G28" s="1792">
        <v>8.6283659999999998</v>
      </c>
      <c r="H28" s="1792">
        <v>3.4425940000000002</v>
      </c>
      <c r="I28" s="1792">
        <v>27.064041</v>
      </c>
      <c r="J28" s="1792">
        <v>2989.78</v>
      </c>
      <c r="K28" s="1793">
        <f t="shared" si="0"/>
        <v>27.064041</v>
      </c>
      <c r="L28" s="1792">
        <v>2989.78</v>
      </c>
      <c r="M28" s="1794">
        <f t="shared" si="1"/>
        <v>9.0521847761373744E-3</v>
      </c>
      <c r="N28" s="1795">
        <v>46.7</v>
      </c>
      <c r="O28" s="1796">
        <f t="shared" si="2"/>
        <v>0.42273702904561539</v>
      </c>
      <c r="P28" s="1797">
        <f t="shared" si="3"/>
        <v>543.13108656824249</v>
      </c>
      <c r="Q28" s="1770">
        <f t="shared" si="4"/>
        <v>25.364221742736927</v>
      </c>
    </row>
    <row r="29" spans="1:17" ht="12.75" customHeight="1" x14ac:dyDescent="0.2">
      <c r="A29" s="1954" t="s">
        <v>78</v>
      </c>
      <c r="B29" s="74">
        <v>1</v>
      </c>
      <c r="C29" s="1009" t="s">
        <v>80</v>
      </c>
      <c r="D29" s="1010">
        <v>36</v>
      </c>
      <c r="E29" s="1010">
        <v>1987</v>
      </c>
      <c r="F29" s="1011">
        <v>23.059000000000001</v>
      </c>
      <c r="G29" s="1011">
        <v>4.6046170000000002</v>
      </c>
      <c r="H29" s="1011">
        <v>8.0825759999999995</v>
      </c>
      <c r="I29" s="1011">
        <v>10.371807</v>
      </c>
      <c r="J29" s="1011">
        <v>2176.88</v>
      </c>
      <c r="K29" s="1012">
        <f t="shared" si="0"/>
        <v>10.371807</v>
      </c>
      <c r="L29" s="1011">
        <v>2176.88</v>
      </c>
      <c r="M29" s="1013">
        <f t="shared" si="1"/>
        <v>4.7645285913784866E-3</v>
      </c>
      <c r="N29" s="1014">
        <v>46.7</v>
      </c>
      <c r="O29" s="1015">
        <f t="shared" si="2"/>
        <v>0.22250348521737534</v>
      </c>
      <c r="P29" s="1016">
        <f t="shared" si="3"/>
        <v>285.87171548270919</v>
      </c>
      <c r="Q29" s="1017">
        <f t="shared" si="4"/>
        <v>13.350209113042519</v>
      </c>
    </row>
    <row r="30" spans="1:17" s="2" customFormat="1" ht="12.75" customHeight="1" x14ac:dyDescent="0.2">
      <c r="A30" s="1955"/>
      <c r="B30" s="75">
        <v>2</v>
      </c>
      <c r="C30" s="1018" t="s">
        <v>84</v>
      </c>
      <c r="D30" s="1019">
        <v>37</v>
      </c>
      <c r="E30" s="1019">
        <v>1985</v>
      </c>
      <c r="F30" s="1020">
        <v>33.645000000000003</v>
      </c>
      <c r="G30" s="1020">
        <v>5.0716900000000003</v>
      </c>
      <c r="H30" s="1020">
        <v>8.0825759999999995</v>
      </c>
      <c r="I30" s="1020">
        <v>20.490742000000001</v>
      </c>
      <c r="J30" s="1020">
        <v>2212.4</v>
      </c>
      <c r="K30" s="1021">
        <f t="shared" si="0"/>
        <v>20.490742000000001</v>
      </c>
      <c r="L30" s="1020">
        <v>2212.4</v>
      </c>
      <c r="M30" s="1022">
        <f t="shared" si="1"/>
        <v>9.2617709274995484E-3</v>
      </c>
      <c r="N30" s="1023">
        <v>46.7</v>
      </c>
      <c r="O30" s="1024">
        <f t="shared" si="2"/>
        <v>0.43252470231422896</v>
      </c>
      <c r="P30" s="1025">
        <f t="shared" si="3"/>
        <v>555.70625564997295</v>
      </c>
      <c r="Q30" s="1026">
        <f t="shared" si="4"/>
        <v>25.951482138853738</v>
      </c>
    </row>
    <row r="31" spans="1:17" s="3" customFormat="1" ht="13.5" customHeight="1" x14ac:dyDescent="0.2">
      <c r="A31" s="1955"/>
      <c r="B31" s="75">
        <v>3</v>
      </c>
      <c r="C31" s="1018" t="s">
        <v>82</v>
      </c>
      <c r="D31" s="1019">
        <v>72</v>
      </c>
      <c r="E31" s="1019">
        <v>1985</v>
      </c>
      <c r="F31" s="1020">
        <v>72.521000000000001</v>
      </c>
      <c r="G31" s="1020">
        <v>10.704435999999999</v>
      </c>
      <c r="H31" s="1020">
        <v>16.165151999999999</v>
      </c>
      <c r="I31" s="1020">
        <v>45.651404999999997</v>
      </c>
      <c r="J31" s="1020">
        <v>4428.07</v>
      </c>
      <c r="K31" s="1021">
        <f t="shared" si="0"/>
        <v>45.651404999999997</v>
      </c>
      <c r="L31" s="1020">
        <v>4428.07</v>
      </c>
      <c r="M31" s="1022">
        <f t="shared" si="1"/>
        <v>1.0309549081202419E-2</v>
      </c>
      <c r="N31" s="1023">
        <v>46.7</v>
      </c>
      <c r="O31" s="1024">
        <f t="shared" si="2"/>
        <v>0.48145594209215303</v>
      </c>
      <c r="P31" s="1025">
        <f t="shared" si="3"/>
        <v>618.57294487214517</v>
      </c>
      <c r="Q31" s="1026">
        <f t="shared" si="4"/>
        <v>28.887356525529178</v>
      </c>
    </row>
    <row r="32" spans="1:17" ht="12.75" customHeight="1" x14ac:dyDescent="0.2">
      <c r="A32" s="1955"/>
      <c r="B32" s="75">
        <v>4</v>
      </c>
      <c r="C32" s="1018" t="s">
        <v>81</v>
      </c>
      <c r="D32" s="1019">
        <v>20</v>
      </c>
      <c r="E32" s="1019">
        <v>1982</v>
      </c>
      <c r="F32" s="1020">
        <v>17.562999999999999</v>
      </c>
      <c r="G32" s="1020">
        <v>2.8589440000000002</v>
      </c>
      <c r="H32" s="1020">
        <v>2.9935399999999999</v>
      </c>
      <c r="I32" s="1020">
        <v>11.710511</v>
      </c>
      <c r="J32" s="1020">
        <v>1071.97</v>
      </c>
      <c r="K32" s="1021">
        <f t="shared" si="0"/>
        <v>11.710511</v>
      </c>
      <c r="L32" s="1020">
        <v>1071.97</v>
      </c>
      <c r="M32" s="1022">
        <f t="shared" si="1"/>
        <v>1.092428985885799E-2</v>
      </c>
      <c r="N32" s="1023">
        <v>46.7</v>
      </c>
      <c r="O32" s="1024">
        <f t="shared" si="2"/>
        <v>0.51016433640866821</v>
      </c>
      <c r="P32" s="1025">
        <f t="shared" si="3"/>
        <v>655.4573915314794</v>
      </c>
      <c r="Q32" s="1026">
        <f t="shared" si="4"/>
        <v>30.609860184520091</v>
      </c>
    </row>
    <row r="33" spans="1:17" ht="11.25" customHeight="1" x14ac:dyDescent="0.2">
      <c r="A33" s="1955"/>
      <c r="B33" s="75">
        <v>5</v>
      </c>
      <c r="C33" s="1018" t="s">
        <v>79</v>
      </c>
      <c r="D33" s="1019">
        <v>35</v>
      </c>
      <c r="E33" s="1019" t="s">
        <v>36</v>
      </c>
      <c r="F33" s="1020">
        <v>40.619999999999997</v>
      </c>
      <c r="G33" s="1020">
        <v>5.1490400000000003</v>
      </c>
      <c r="H33" s="1020">
        <v>8.0825759999999995</v>
      </c>
      <c r="I33" s="1020">
        <v>27.388383999999999</v>
      </c>
      <c r="J33" s="1020">
        <v>2212.0500000000002</v>
      </c>
      <c r="K33" s="1021">
        <f t="shared" si="0"/>
        <v>27.388383999999999</v>
      </c>
      <c r="L33" s="1020">
        <v>2212.0500000000002</v>
      </c>
      <c r="M33" s="1022">
        <f t="shared" si="1"/>
        <v>1.2381448882258537E-2</v>
      </c>
      <c r="N33" s="1023">
        <v>46.7</v>
      </c>
      <c r="O33" s="1024">
        <f t="shared" si="2"/>
        <v>0.57821366280147368</v>
      </c>
      <c r="P33" s="1025">
        <f t="shared" si="3"/>
        <v>742.88693293551228</v>
      </c>
      <c r="Q33" s="1026">
        <f t="shared" si="4"/>
        <v>34.692819768088427</v>
      </c>
    </row>
    <row r="34" spans="1:17" ht="11.25" customHeight="1" x14ac:dyDescent="0.2">
      <c r="A34" s="1955"/>
      <c r="B34" s="75">
        <v>6</v>
      </c>
      <c r="C34" s="1018" t="s">
        <v>83</v>
      </c>
      <c r="D34" s="1019">
        <v>72</v>
      </c>
      <c r="E34" s="1019">
        <v>1989</v>
      </c>
      <c r="F34" s="1020">
        <v>80.72</v>
      </c>
      <c r="G34" s="1020">
        <v>9.7449630000000003</v>
      </c>
      <c r="H34" s="1020">
        <v>16.165151999999999</v>
      </c>
      <c r="I34" s="1020">
        <v>54.809891</v>
      </c>
      <c r="J34" s="1020">
        <v>4195.87</v>
      </c>
      <c r="K34" s="1021">
        <f t="shared" si="0"/>
        <v>54.809891</v>
      </c>
      <c r="L34" s="1020">
        <v>4195.87</v>
      </c>
      <c r="M34" s="1022">
        <f t="shared" si="1"/>
        <v>1.3062819153119616E-2</v>
      </c>
      <c r="N34" s="1023">
        <v>46.7</v>
      </c>
      <c r="O34" s="1024">
        <f t="shared" si="2"/>
        <v>0.61003365445068614</v>
      </c>
      <c r="P34" s="1025">
        <f t="shared" si="3"/>
        <v>783.76914918717705</v>
      </c>
      <c r="Q34" s="1026">
        <f t="shared" si="4"/>
        <v>36.602019267041172</v>
      </c>
    </row>
    <row r="35" spans="1:17" ht="11.25" customHeight="1" x14ac:dyDescent="0.2">
      <c r="A35" s="1955"/>
      <c r="B35" s="75">
        <v>7</v>
      </c>
      <c r="C35" s="1018" t="s">
        <v>87</v>
      </c>
      <c r="D35" s="1019">
        <v>40</v>
      </c>
      <c r="E35" s="1019">
        <v>1983</v>
      </c>
      <c r="F35" s="1020">
        <v>38.950000000000003</v>
      </c>
      <c r="G35" s="1020">
        <v>5.3240930000000004</v>
      </c>
      <c r="H35" s="1020">
        <v>5.9870799999999997</v>
      </c>
      <c r="I35" s="1020">
        <v>27.638827999999997</v>
      </c>
      <c r="J35" s="1020">
        <v>2186.7199999999998</v>
      </c>
      <c r="K35" s="1021">
        <f t="shared" si="0"/>
        <v>27.638827999999997</v>
      </c>
      <c r="L35" s="1020">
        <v>2186.7199999999998</v>
      </c>
      <c r="M35" s="1022">
        <f t="shared" si="1"/>
        <v>1.2639399648789053E-2</v>
      </c>
      <c r="N35" s="1023">
        <v>46.7</v>
      </c>
      <c r="O35" s="1024">
        <f t="shared" si="2"/>
        <v>0.59025996359844879</v>
      </c>
      <c r="P35" s="1025">
        <f t="shared" si="3"/>
        <v>758.36397892734317</v>
      </c>
      <c r="Q35" s="1026">
        <f t="shared" si="4"/>
        <v>35.415597815906928</v>
      </c>
    </row>
    <row r="36" spans="1:17" ht="11.25" customHeight="1" x14ac:dyDescent="0.2">
      <c r="A36" s="1955"/>
      <c r="B36" s="75">
        <v>8</v>
      </c>
      <c r="C36" s="1018" t="s">
        <v>85</v>
      </c>
      <c r="D36" s="1019">
        <v>20</v>
      </c>
      <c r="E36" s="1019">
        <v>1975</v>
      </c>
      <c r="F36" s="1020">
        <v>19.574999999999999</v>
      </c>
      <c r="G36" s="1020">
        <v>2.7127729999999999</v>
      </c>
      <c r="H36" s="1020">
        <v>2.9935399999999999</v>
      </c>
      <c r="I36" s="1020">
        <v>13.868687</v>
      </c>
      <c r="J36" s="1020">
        <v>1098.2</v>
      </c>
      <c r="K36" s="1021">
        <f t="shared" si="0"/>
        <v>13.868687</v>
      </c>
      <c r="L36" s="1020">
        <v>1098.2</v>
      </c>
      <c r="M36" s="1022">
        <f t="shared" si="1"/>
        <v>1.2628562192678928E-2</v>
      </c>
      <c r="N36" s="1023">
        <v>46.7</v>
      </c>
      <c r="O36" s="1024">
        <f t="shared" si="2"/>
        <v>0.58975385439810601</v>
      </c>
      <c r="P36" s="1025">
        <f t="shared" si="3"/>
        <v>757.7137315607356</v>
      </c>
      <c r="Q36" s="1026">
        <f t="shared" si="4"/>
        <v>35.385231263886354</v>
      </c>
    </row>
    <row r="37" spans="1:17" ht="11.25" customHeight="1" x14ac:dyDescent="0.2">
      <c r="A37" s="1955"/>
      <c r="B37" s="75">
        <v>9</v>
      </c>
      <c r="C37" s="1018" t="s">
        <v>86</v>
      </c>
      <c r="D37" s="1019">
        <v>20</v>
      </c>
      <c r="E37" s="1019">
        <v>1991</v>
      </c>
      <c r="F37" s="1020">
        <v>21.574000000000002</v>
      </c>
      <c r="G37" s="1020">
        <v>2.8093430000000001</v>
      </c>
      <c r="H37" s="1020">
        <v>2.9935399999999999</v>
      </c>
      <c r="I37" s="1020">
        <v>15.771114000000001</v>
      </c>
      <c r="J37" s="1020">
        <v>1071.33</v>
      </c>
      <c r="K37" s="1021">
        <f t="shared" si="0"/>
        <v>15.771114000000001</v>
      </c>
      <c r="L37" s="1020">
        <v>1071.33</v>
      </c>
      <c r="M37" s="1022">
        <f t="shared" si="1"/>
        <v>1.472106073758786E-2</v>
      </c>
      <c r="N37" s="1023">
        <v>46.7</v>
      </c>
      <c r="O37" s="1024">
        <f t="shared" si="2"/>
        <v>0.68747353644535314</v>
      </c>
      <c r="P37" s="1025">
        <f t="shared" si="3"/>
        <v>883.26364425527163</v>
      </c>
      <c r="Q37" s="1026">
        <f t="shared" si="4"/>
        <v>41.24841218672119</v>
      </c>
    </row>
    <row r="38" spans="1:17" ht="15.75" customHeight="1" thickBot="1" x14ac:dyDescent="0.25">
      <c r="A38" s="1956"/>
      <c r="B38" s="76">
        <v>10</v>
      </c>
      <c r="C38" s="1027" t="s">
        <v>88</v>
      </c>
      <c r="D38" s="1028">
        <v>36</v>
      </c>
      <c r="E38" s="1028">
        <v>1986</v>
      </c>
      <c r="F38" s="1029">
        <v>44.218000000000004</v>
      </c>
      <c r="G38" s="1029">
        <v>4.5141650000000002</v>
      </c>
      <c r="H38" s="1029">
        <v>5.3883720000000004</v>
      </c>
      <c r="I38" s="1029">
        <v>34.315465000000003</v>
      </c>
      <c r="J38" s="1029">
        <v>1988.92</v>
      </c>
      <c r="K38" s="1030">
        <f t="shared" si="0"/>
        <v>34.315465000000003</v>
      </c>
      <c r="L38" s="1029">
        <v>1988.92</v>
      </c>
      <c r="M38" s="1031">
        <f t="shared" si="1"/>
        <v>1.7253315869919354E-2</v>
      </c>
      <c r="N38" s="1032">
        <v>46.7</v>
      </c>
      <c r="O38" s="1033">
        <f t="shared" si="2"/>
        <v>0.80572985112523388</v>
      </c>
      <c r="P38" s="1034">
        <f t="shared" si="3"/>
        <v>1035.1989521951612</v>
      </c>
      <c r="Q38" s="1035">
        <f t="shared" si="4"/>
        <v>48.343791067514033</v>
      </c>
    </row>
    <row r="39" spans="1:17" ht="11.25" customHeight="1" x14ac:dyDescent="0.2">
      <c r="A39" s="1957" t="s">
        <v>89</v>
      </c>
      <c r="B39" s="57">
        <v>1</v>
      </c>
      <c r="C39" s="1036" t="s">
        <v>427</v>
      </c>
      <c r="D39" s="1037">
        <v>72</v>
      </c>
      <c r="E39" s="1037">
        <v>1977</v>
      </c>
      <c r="F39" s="1038">
        <v>69.165000000000006</v>
      </c>
      <c r="G39" s="1038">
        <v>9.4194469999999999</v>
      </c>
      <c r="H39" s="1038">
        <v>10.776744000000001</v>
      </c>
      <c r="I39" s="1038">
        <v>48.968800000000002</v>
      </c>
      <c r="J39" s="1038">
        <v>3773.19</v>
      </c>
      <c r="K39" s="1039">
        <f t="shared" si="0"/>
        <v>48.968800000000002</v>
      </c>
      <c r="L39" s="1038">
        <v>3773.19</v>
      </c>
      <c r="M39" s="1040">
        <f t="shared" si="1"/>
        <v>1.2978090157134945E-2</v>
      </c>
      <c r="N39" s="1041">
        <v>46.7</v>
      </c>
      <c r="O39" s="1042">
        <f t="shared" si="2"/>
        <v>0.60607681033820193</v>
      </c>
      <c r="P39" s="1043">
        <f t="shared" si="3"/>
        <v>778.6854094280967</v>
      </c>
      <c r="Q39" s="1044">
        <f t="shared" si="4"/>
        <v>36.364608620292124</v>
      </c>
    </row>
    <row r="40" spans="1:17" x14ac:dyDescent="0.2">
      <c r="A40" s="1916"/>
      <c r="B40" s="57">
        <v>2</v>
      </c>
      <c r="C40" s="1036" t="s">
        <v>95</v>
      </c>
      <c r="D40" s="1037">
        <v>60</v>
      </c>
      <c r="E40" s="1037">
        <v>1980</v>
      </c>
      <c r="F40" s="1038">
        <v>50.74</v>
      </c>
      <c r="G40" s="1038">
        <v>7.2714420000000004</v>
      </c>
      <c r="H40" s="1038">
        <v>8.98062</v>
      </c>
      <c r="I40" s="1038">
        <v>34.487932000000001</v>
      </c>
      <c r="J40" s="1038">
        <v>3250.97</v>
      </c>
      <c r="K40" s="1039">
        <f t="shared" si="0"/>
        <v>34.487932000000001</v>
      </c>
      <c r="L40" s="1038">
        <v>3250.97</v>
      </c>
      <c r="M40" s="1040">
        <f t="shared" si="1"/>
        <v>1.0608505153846391E-2</v>
      </c>
      <c r="N40" s="1041">
        <v>46.7</v>
      </c>
      <c r="O40" s="1042">
        <f t="shared" si="2"/>
        <v>0.49541719068462647</v>
      </c>
      <c r="P40" s="1043">
        <f t="shared" si="3"/>
        <v>636.51030923078349</v>
      </c>
      <c r="Q40" s="1044">
        <f t="shared" si="4"/>
        <v>29.72503144107759</v>
      </c>
    </row>
    <row r="41" spans="1:17" x14ac:dyDescent="0.2">
      <c r="A41" s="1916"/>
      <c r="B41" s="57">
        <v>3</v>
      </c>
      <c r="C41" s="1036" t="s">
        <v>96</v>
      </c>
      <c r="D41" s="1037">
        <v>60</v>
      </c>
      <c r="E41" s="1037">
        <v>1985</v>
      </c>
      <c r="F41" s="1038">
        <v>58.883000000000003</v>
      </c>
      <c r="G41" s="1038">
        <v>8.1232880000000005</v>
      </c>
      <c r="H41" s="1038">
        <v>8.9057820000000003</v>
      </c>
      <c r="I41" s="1038">
        <v>41.853929000000001</v>
      </c>
      <c r="J41" s="1038">
        <v>3133.55</v>
      </c>
      <c r="K41" s="1039">
        <f t="shared" si="0"/>
        <v>41.853929000000001</v>
      </c>
      <c r="L41" s="1038">
        <v>3133.55</v>
      </c>
      <c r="M41" s="1040">
        <f t="shared" si="1"/>
        <v>1.3356713312377335E-2</v>
      </c>
      <c r="N41" s="1041">
        <v>46.7</v>
      </c>
      <c r="O41" s="1042">
        <f t="shared" si="2"/>
        <v>0.62375851168802154</v>
      </c>
      <c r="P41" s="1043">
        <f t="shared" si="3"/>
        <v>801.40279874264013</v>
      </c>
      <c r="Q41" s="1044">
        <f t="shared" si="4"/>
        <v>37.425510701281297</v>
      </c>
    </row>
    <row r="42" spans="1:17" ht="12.75" customHeight="1" x14ac:dyDescent="0.2">
      <c r="A42" s="1916"/>
      <c r="B42" s="57">
        <v>4</v>
      </c>
      <c r="C42" s="1036" t="s">
        <v>97</v>
      </c>
      <c r="D42" s="1037">
        <v>70</v>
      </c>
      <c r="E42" s="1037" t="s">
        <v>36</v>
      </c>
      <c r="F42" s="1038">
        <v>38.802999999999997</v>
      </c>
      <c r="G42" s="1038">
        <v>6.7619619999999996</v>
      </c>
      <c r="H42" s="1038">
        <v>0.44901799999999997</v>
      </c>
      <c r="I42" s="1038">
        <v>31.592020000000002</v>
      </c>
      <c r="J42" s="1038">
        <v>2072.2600000000002</v>
      </c>
      <c r="K42" s="1039">
        <f t="shared" si="0"/>
        <v>31.592020000000002</v>
      </c>
      <c r="L42" s="1038">
        <v>2072.2600000000002</v>
      </c>
      <c r="M42" s="1040">
        <f t="shared" si="1"/>
        <v>1.5245200891779989E-2</v>
      </c>
      <c r="N42" s="1041">
        <v>46.7</v>
      </c>
      <c r="O42" s="1042">
        <f t="shared" si="2"/>
        <v>0.71195088164612552</v>
      </c>
      <c r="P42" s="1043">
        <f t="shared" si="3"/>
        <v>914.71205350679929</v>
      </c>
      <c r="Q42" s="1044">
        <f t="shared" si="4"/>
        <v>42.717052898767527</v>
      </c>
    </row>
    <row r="43" spans="1:17" s="6" customFormat="1" x14ac:dyDescent="0.2">
      <c r="A43" s="1916"/>
      <c r="B43" s="57">
        <v>5</v>
      </c>
      <c r="C43" s="1036" t="s">
        <v>90</v>
      </c>
      <c r="D43" s="1037">
        <v>40</v>
      </c>
      <c r="E43" s="1037">
        <v>1987</v>
      </c>
      <c r="F43" s="1038">
        <v>43.067999999999998</v>
      </c>
      <c r="G43" s="1038">
        <v>4.4605220000000001</v>
      </c>
      <c r="H43" s="1038">
        <v>5.9870799999999997</v>
      </c>
      <c r="I43" s="1038">
        <v>32.620398999999999</v>
      </c>
      <c r="J43" s="1038">
        <v>2155.0100000000002</v>
      </c>
      <c r="K43" s="1039">
        <f t="shared" si="0"/>
        <v>32.620398999999999</v>
      </c>
      <c r="L43" s="1038">
        <v>2155.0100000000002</v>
      </c>
      <c r="M43" s="1040">
        <f t="shared" si="1"/>
        <v>1.5137005860761665E-2</v>
      </c>
      <c r="N43" s="1041">
        <v>46.7</v>
      </c>
      <c r="O43" s="1042">
        <f t="shared" si="2"/>
        <v>0.7068981736975698</v>
      </c>
      <c r="P43" s="1043">
        <f t="shared" si="3"/>
        <v>908.22035164569991</v>
      </c>
      <c r="Q43" s="1044">
        <f t="shared" si="4"/>
        <v>42.413890421854184</v>
      </c>
    </row>
    <row r="44" spans="1:17" x14ac:dyDescent="0.2">
      <c r="A44" s="1916"/>
      <c r="B44" s="57">
        <v>6</v>
      </c>
      <c r="C44" s="1036" t="s">
        <v>92</v>
      </c>
      <c r="D44" s="1037">
        <v>88</v>
      </c>
      <c r="E44" s="1037">
        <v>1986</v>
      </c>
      <c r="F44" s="1038">
        <v>103.501</v>
      </c>
      <c r="G44" s="1038">
        <v>12.381406</v>
      </c>
      <c r="H44" s="1038">
        <v>18.260628000000001</v>
      </c>
      <c r="I44" s="1038">
        <v>72.858973000000006</v>
      </c>
      <c r="J44" s="1038">
        <v>5195.53</v>
      </c>
      <c r="K44" s="1039">
        <f t="shared" si="0"/>
        <v>72.858973000000006</v>
      </c>
      <c r="L44" s="1038">
        <v>5195.53</v>
      </c>
      <c r="M44" s="1040">
        <f t="shared" si="1"/>
        <v>1.4023395688216603E-2</v>
      </c>
      <c r="N44" s="1041">
        <v>46.7</v>
      </c>
      <c r="O44" s="1042">
        <f t="shared" si="2"/>
        <v>0.65489257863971539</v>
      </c>
      <c r="P44" s="1043">
        <f t="shared" si="3"/>
        <v>841.40374129299619</v>
      </c>
      <c r="Q44" s="1044">
        <f t="shared" si="4"/>
        <v>39.293554718382929</v>
      </c>
    </row>
    <row r="45" spans="1:17" x14ac:dyDescent="0.2">
      <c r="A45" s="1916"/>
      <c r="B45" s="57">
        <v>7</v>
      </c>
      <c r="C45" s="1036" t="s">
        <v>91</v>
      </c>
      <c r="D45" s="1037">
        <v>32</v>
      </c>
      <c r="E45" s="1037">
        <v>1986</v>
      </c>
      <c r="F45" s="1038">
        <v>39.478000000000002</v>
      </c>
      <c r="G45" s="1038">
        <v>4.5308070000000003</v>
      </c>
      <c r="H45" s="1038">
        <v>7.1845119999999998</v>
      </c>
      <c r="I45" s="1038">
        <v>27.762682000000002</v>
      </c>
      <c r="J45" s="1038">
        <v>1927.93</v>
      </c>
      <c r="K45" s="1039">
        <f t="shared" si="0"/>
        <v>27.762682000000002</v>
      </c>
      <c r="L45" s="1038">
        <v>1927.93</v>
      </c>
      <c r="M45" s="1040">
        <f t="shared" si="1"/>
        <v>1.4400254158605344E-2</v>
      </c>
      <c r="N45" s="1041">
        <v>46.7</v>
      </c>
      <c r="O45" s="1042">
        <f t="shared" si="2"/>
        <v>0.67249186920686954</v>
      </c>
      <c r="P45" s="1043">
        <f t="shared" si="3"/>
        <v>864.01524951632064</v>
      </c>
      <c r="Q45" s="1044">
        <f t="shared" si="4"/>
        <v>40.349512152412181</v>
      </c>
    </row>
    <row r="46" spans="1:17" x14ac:dyDescent="0.2">
      <c r="A46" s="1916"/>
      <c r="B46" s="57">
        <v>8</v>
      </c>
      <c r="C46" s="1036" t="s">
        <v>93</v>
      </c>
      <c r="D46" s="1037">
        <v>71</v>
      </c>
      <c r="E46" s="1037">
        <v>1985</v>
      </c>
      <c r="F46" s="1038">
        <v>94.846999999999994</v>
      </c>
      <c r="G46" s="1038">
        <v>9.4521370000000005</v>
      </c>
      <c r="H46" s="1038">
        <v>16.165151999999999</v>
      </c>
      <c r="I46" s="1038">
        <v>69.229701000000006</v>
      </c>
      <c r="J46" s="1038">
        <v>4324.5</v>
      </c>
      <c r="K46" s="1039">
        <f t="shared" si="0"/>
        <v>69.229701000000006</v>
      </c>
      <c r="L46" s="1038">
        <v>4324.5</v>
      </c>
      <c r="M46" s="1040">
        <f t="shared" si="1"/>
        <v>1.6008718002081167E-2</v>
      </c>
      <c r="N46" s="1041">
        <v>46.7</v>
      </c>
      <c r="O46" s="1042">
        <f t="shared" si="2"/>
        <v>0.74760713069719054</v>
      </c>
      <c r="P46" s="1043">
        <f t="shared" si="3"/>
        <v>960.52308012486992</v>
      </c>
      <c r="Q46" s="1044">
        <f t="shared" si="4"/>
        <v>44.856427841831426</v>
      </c>
    </row>
    <row r="47" spans="1:17" x14ac:dyDescent="0.2">
      <c r="A47" s="1916"/>
      <c r="B47" s="57">
        <v>9</v>
      </c>
      <c r="C47" s="1036" t="s">
        <v>94</v>
      </c>
      <c r="D47" s="1037">
        <v>59</v>
      </c>
      <c r="E47" s="1037">
        <v>1964</v>
      </c>
      <c r="F47" s="1038">
        <v>60.337000000000003</v>
      </c>
      <c r="G47" s="1038">
        <v>6.2581769999999999</v>
      </c>
      <c r="H47" s="1038">
        <v>8.5315899999999996</v>
      </c>
      <c r="I47" s="1038">
        <v>45.547235000000001</v>
      </c>
      <c r="J47" s="1038">
        <v>2642.27</v>
      </c>
      <c r="K47" s="1039">
        <f t="shared" si="0"/>
        <v>45.547235000000001</v>
      </c>
      <c r="L47" s="1038">
        <v>2642.27</v>
      </c>
      <c r="M47" s="1040">
        <f t="shared" si="1"/>
        <v>1.7237918532171201E-2</v>
      </c>
      <c r="N47" s="1041">
        <v>46.7</v>
      </c>
      <c r="O47" s="1042">
        <f t="shared" si="2"/>
        <v>0.80501079545239518</v>
      </c>
      <c r="P47" s="1043">
        <f t="shared" si="3"/>
        <v>1034.275111930272</v>
      </c>
      <c r="Q47" s="1044">
        <f t="shared" si="4"/>
        <v>48.300647727143705</v>
      </c>
    </row>
    <row r="48" spans="1:17" ht="12" thickBot="1" x14ac:dyDescent="0.25">
      <c r="A48" s="1958"/>
      <c r="B48" s="77">
        <v>10</v>
      </c>
      <c r="C48" s="1045" t="s">
        <v>268</v>
      </c>
      <c r="D48" s="1046">
        <v>31</v>
      </c>
      <c r="E48" s="1046">
        <v>1986</v>
      </c>
      <c r="F48" s="1047">
        <v>42.014000000000003</v>
      </c>
      <c r="G48" s="1047">
        <v>4.3283259999999997</v>
      </c>
      <c r="H48" s="1047">
        <v>4.6399869999999996</v>
      </c>
      <c r="I48" s="1047">
        <v>33.045686000000003</v>
      </c>
      <c r="J48" s="1047">
        <v>1870.28</v>
      </c>
      <c r="K48" s="1048">
        <f t="shared" si="0"/>
        <v>33.045686000000003</v>
      </c>
      <c r="L48" s="1047">
        <v>1870.28</v>
      </c>
      <c r="M48" s="1049">
        <f t="shared" si="1"/>
        <v>1.7668844237226512E-2</v>
      </c>
      <c r="N48" s="1050">
        <v>46.7</v>
      </c>
      <c r="O48" s="1051">
        <f t="shared" si="2"/>
        <v>0.8251350258784782</v>
      </c>
      <c r="P48" s="1052">
        <f t="shared" si="3"/>
        <v>1060.1306542335906</v>
      </c>
      <c r="Q48" s="1053">
        <f t="shared" si="4"/>
        <v>49.508101552708688</v>
      </c>
    </row>
    <row r="49" spans="1:17" s="7" customFormat="1" ht="11.25" customHeight="1" x14ac:dyDescent="0.2">
      <c r="A49" s="1959" t="s">
        <v>98</v>
      </c>
      <c r="B49" s="78">
        <v>1</v>
      </c>
      <c r="C49" s="1054" t="s">
        <v>429</v>
      </c>
      <c r="D49" s="1055">
        <v>60</v>
      </c>
      <c r="E49" s="1055">
        <v>1988</v>
      </c>
      <c r="F49" s="1056">
        <v>72.182000000000002</v>
      </c>
      <c r="G49" s="1056">
        <v>9.0901189999999996</v>
      </c>
      <c r="H49" s="1056">
        <v>8.98062</v>
      </c>
      <c r="I49" s="1056">
        <v>54.111255</v>
      </c>
      <c r="J49" s="1056">
        <v>3234.74</v>
      </c>
      <c r="K49" s="1057">
        <f t="shared" si="0"/>
        <v>54.111255</v>
      </c>
      <c r="L49" s="1056">
        <v>3234.74</v>
      </c>
      <c r="M49" s="1058">
        <f t="shared" si="1"/>
        <v>1.6728162077941349E-2</v>
      </c>
      <c r="N49" s="1059">
        <v>46.7</v>
      </c>
      <c r="O49" s="1060">
        <f t="shared" si="2"/>
        <v>0.78120516903986104</v>
      </c>
      <c r="P49" s="1061">
        <f t="shared" si="3"/>
        <v>1003.6897246764809</v>
      </c>
      <c r="Q49" s="1062">
        <f t="shared" si="4"/>
        <v>46.872310142391662</v>
      </c>
    </row>
    <row r="50" spans="1:17" s="7" customFormat="1" x14ac:dyDescent="0.2">
      <c r="A50" s="1960"/>
      <c r="B50" s="79">
        <v>2</v>
      </c>
      <c r="C50" s="1054" t="s">
        <v>428</v>
      </c>
      <c r="D50" s="1055">
        <v>36</v>
      </c>
      <c r="E50" s="1055">
        <v>1979</v>
      </c>
      <c r="F50" s="1056">
        <v>48.435000000000002</v>
      </c>
      <c r="G50" s="1056">
        <v>5.8964829999999999</v>
      </c>
      <c r="H50" s="1056">
        <v>8.0825759999999995</v>
      </c>
      <c r="I50" s="1056">
        <v>34.455938000000003</v>
      </c>
      <c r="J50" s="1056">
        <v>2065.8000000000002</v>
      </c>
      <c r="K50" s="1057">
        <f t="shared" si="0"/>
        <v>34.455938000000003</v>
      </c>
      <c r="L50" s="1056">
        <v>2065.8000000000002</v>
      </c>
      <c r="M50" s="1058">
        <f t="shared" si="1"/>
        <v>1.6679222577209798E-2</v>
      </c>
      <c r="N50" s="1059">
        <v>46.7</v>
      </c>
      <c r="O50" s="1060">
        <f t="shared" si="2"/>
        <v>0.77891969435569763</v>
      </c>
      <c r="P50" s="1061">
        <f t="shared" si="3"/>
        <v>1000.753354632588</v>
      </c>
      <c r="Q50" s="1062">
        <f t="shared" si="4"/>
        <v>46.735181661341862</v>
      </c>
    </row>
    <row r="51" spans="1:17" ht="13.5" customHeight="1" x14ac:dyDescent="0.2">
      <c r="A51" s="1960"/>
      <c r="B51" s="79">
        <v>3</v>
      </c>
      <c r="C51" s="1054" t="s">
        <v>103</v>
      </c>
      <c r="D51" s="1055">
        <v>22</v>
      </c>
      <c r="E51" s="1055">
        <v>1981</v>
      </c>
      <c r="F51" s="1056">
        <v>26.649000000000001</v>
      </c>
      <c r="G51" s="1056">
        <v>3.3774199999999999</v>
      </c>
      <c r="H51" s="1056">
        <v>3.292894</v>
      </c>
      <c r="I51" s="1056">
        <v>19.978686</v>
      </c>
      <c r="J51" s="1056">
        <v>1167.51</v>
      </c>
      <c r="K51" s="1057">
        <f t="shared" si="0"/>
        <v>19.978686</v>
      </c>
      <c r="L51" s="1056">
        <v>1167.51</v>
      </c>
      <c r="M51" s="1058">
        <f t="shared" si="1"/>
        <v>1.7112218310763934E-2</v>
      </c>
      <c r="N51" s="1059">
        <v>46.7</v>
      </c>
      <c r="O51" s="1060">
        <f t="shared" si="2"/>
        <v>0.79914059511267577</v>
      </c>
      <c r="P51" s="1061">
        <f t="shared" si="3"/>
        <v>1026.733098645836</v>
      </c>
      <c r="Q51" s="1062">
        <f t="shared" si="4"/>
        <v>47.948435706760549</v>
      </c>
    </row>
    <row r="52" spans="1:17" ht="12.75" customHeight="1" x14ac:dyDescent="0.2">
      <c r="A52" s="1960"/>
      <c r="B52" s="79">
        <v>4</v>
      </c>
      <c r="C52" s="1054" t="s">
        <v>105</v>
      </c>
      <c r="D52" s="1055">
        <v>108</v>
      </c>
      <c r="E52" s="1055" t="s">
        <v>36</v>
      </c>
      <c r="F52" s="1056">
        <v>72.451999999999998</v>
      </c>
      <c r="G52" s="1056">
        <v>8.8993979999999997</v>
      </c>
      <c r="H52" s="1056">
        <v>16.090278000000001</v>
      </c>
      <c r="I52" s="1056">
        <v>47.462330000000001</v>
      </c>
      <c r="J52" s="1056">
        <v>2642.7</v>
      </c>
      <c r="K52" s="1057">
        <f t="shared" si="0"/>
        <v>47.462330000000001</v>
      </c>
      <c r="L52" s="1056">
        <v>2642.7</v>
      </c>
      <c r="M52" s="1058">
        <f t="shared" si="1"/>
        <v>1.7959787338706627E-2</v>
      </c>
      <c r="N52" s="1059">
        <v>46.7</v>
      </c>
      <c r="O52" s="1060">
        <f t="shared" si="2"/>
        <v>0.83872206871759947</v>
      </c>
      <c r="P52" s="1061">
        <f t="shared" si="3"/>
        <v>1077.5872403223975</v>
      </c>
      <c r="Q52" s="1062">
        <f t="shared" si="4"/>
        <v>50.323324123055968</v>
      </c>
    </row>
    <row r="53" spans="1:17" s="6" customFormat="1" x14ac:dyDescent="0.2">
      <c r="A53" s="1960"/>
      <c r="B53" s="79">
        <v>5</v>
      </c>
      <c r="C53" s="1054" t="s">
        <v>104</v>
      </c>
      <c r="D53" s="1055">
        <v>25</v>
      </c>
      <c r="E53" s="1055">
        <v>1940</v>
      </c>
      <c r="F53" s="1056">
        <v>38.213000000000001</v>
      </c>
      <c r="G53" s="1056">
        <v>3.5824959999999999</v>
      </c>
      <c r="H53" s="1056">
        <v>3.2928959999999998</v>
      </c>
      <c r="I53" s="1056">
        <v>31.337606000000001</v>
      </c>
      <c r="J53" s="1056">
        <v>1544.26</v>
      </c>
      <c r="K53" s="1057">
        <f t="shared" si="0"/>
        <v>31.337606000000001</v>
      </c>
      <c r="L53" s="1056">
        <v>1544.26</v>
      </c>
      <c r="M53" s="1058">
        <f t="shared" si="1"/>
        <v>2.029295973475969E-2</v>
      </c>
      <c r="N53" s="1059">
        <v>46.7</v>
      </c>
      <c r="O53" s="1060">
        <f t="shared" si="2"/>
        <v>0.94768121961327756</v>
      </c>
      <c r="P53" s="1061">
        <f t="shared" si="3"/>
        <v>1217.5775840855813</v>
      </c>
      <c r="Q53" s="1062">
        <f t="shared" si="4"/>
        <v>56.860873176796652</v>
      </c>
    </row>
    <row r="54" spans="1:17" x14ac:dyDescent="0.2">
      <c r="A54" s="1960"/>
      <c r="B54" s="79">
        <v>6</v>
      </c>
      <c r="C54" s="1054" t="s">
        <v>101</v>
      </c>
      <c r="D54" s="1055">
        <v>60</v>
      </c>
      <c r="E54" s="1055">
        <v>1981</v>
      </c>
      <c r="F54" s="1056">
        <v>77.406999999999996</v>
      </c>
      <c r="G54" s="1056">
        <v>10.310589</v>
      </c>
      <c r="H54" s="1056">
        <v>8.98062</v>
      </c>
      <c r="I54" s="1056">
        <v>58.115789999999997</v>
      </c>
      <c r="J54" s="1056">
        <v>3139.2</v>
      </c>
      <c r="K54" s="1057">
        <f t="shared" si="0"/>
        <v>58.115789999999997</v>
      </c>
      <c r="L54" s="1056">
        <v>3139.2</v>
      </c>
      <c r="M54" s="1058">
        <f t="shared" si="1"/>
        <v>1.851293004587156E-2</v>
      </c>
      <c r="N54" s="1059">
        <v>46.7</v>
      </c>
      <c r="O54" s="1060">
        <f t="shared" si="2"/>
        <v>0.86455383314220191</v>
      </c>
      <c r="P54" s="1061">
        <f t="shared" si="3"/>
        <v>1110.7758027522937</v>
      </c>
      <c r="Q54" s="1062">
        <f t="shared" si="4"/>
        <v>51.873229988532117</v>
      </c>
    </row>
    <row r="55" spans="1:17" s="6" customFormat="1" x14ac:dyDescent="0.2">
      <c r="A55" s="1960"/>
      <c r="B55" s="79">
        <v>7</v>
      </c>
      <c r="C55" s="1054" t="s">
        <v>430</v>
      </c>
      <c r="D55" s="1055">
        <v>24</v>
      </c>
      <c r="E55" s="1055">
        <v>1940</v>
      </c>
      <c r="F55" s="1056">
        <v>32.709000000000003</v>
      </c>
      <c r="G55" s="1056">
        <v>3.1033819999999999</v>
      </c>
      <c r="H55" s="1056">
        <v>0.233875</v>
      </c>
      <c r="I55" s="1056">
        <v>29.371742000000001</v>
      </c>
      <c r="J55" s="1056">
        <v>1626.2</v>
      </c>
      <c r="K55" s="1057">
        <f t="shared" si="0"/>
        <v>29.371742000000001</v>
      </c>
      <c r="L55" s="1056">
        <v>1626.2</v>
      </c>
      <c r="M55" s="1058">
        <f t="shared" si="1"/>
        <v>1.8061580371418029E-2</v>
      </c>
      <c r="N55" s="1059">
        <v>46.7</v>
      </c>
      <c r="O55" s="1060">
        <f t="shared" si="2"/>
        <v>0.84347580334522199</v>
      </c>
      <c r="P55" s="1061">
        <f t="shared" si="3"/>
        <v>1083.6948222850817</v>
      </c>
      <c r="Q55" s="1062">
        <f t="shared" si="4"/>
        <v>50.608548200713315</v>
      </c>
    </row>
    <row r="56" spans="1:17" x14ac:dyDescent="0.2">
      <c r="A56" s="1960"/>
      <c r="B56" s="79">
        <v>8</v>
      </c>
      <c r="C56" s="1054" t="s">
        <v>100</v>
      </c>
      <c r="D56" s="1055">
        <v>48</v>
      </c>
      <c r="E56" s="1055">
        <v>1963</v>
      </c>
      <c r="F56" s="1056">
        <v>44.578000000000003</v>
      </c>
      <c r="G56" s="1056">
        <v>6.1632170000000004</v>
      </c>
      <c r="H56" s="1056">
        <v>0.458395</v>
      </c>
      <c r="I56" s="1056">
        <v>37.956386999999999</v>
      </c>
      <c r="J56" s="1056">
        <v>1913.87</v>
      </c>
      <c r="K56" s="1057">
        <f t="shared" si="0"/>
        <v>37.956386999999999</v>
      </c>
      <c r="L56" s="1056">
        <v>1913.87</v>
      </c>
      <c r="M56" s="1058">
        <f t="shared" si="1"/>
        <v>1.9832270216890387E-2</v>
      </c>
      <c r="N56" s="1059">
        <v>46.7</v>
      </c>
      <c r="O56" s="1060">
        <f t="shared" si="2"/>
        <v>0.92616701912878108</v>
      </c>
      <c r="P56" s="1061">
        <f t="shared" si="3"/>
        <v>1189.9362130134232</v>
      </c>
      <c r="Q56" s="1062">
        <f t="shared" si="4"/>
        <v>55.57002114772687</v>
      </c>
    </row>
    <row r="57" spans="1:17" x14ac:dyDescent="0.2">
      <c r="A57" s="1960"/>
      <c r="B57" s="79">
        <v>9</v>
      </c>
      <c r="C57" s="1054" t="s">
        <v>99</v>
      </c>
      <c r="D57" s="1055">
        <v>32</v>
      </c>
      <c r="E57" s="1055">
        <v>1960</v>
      </c>
      <c r="F57" s="1056">
        <v>28.164999999999999</v>
      </c>
      <c r="G57" s="1056">
        <v>3.4844249999999999</v>
      </c>
      <c r="H57" s="1056">
        <v>0.29936000000000001</v>
      </c>
      <c r="I57" s="1056">
        <v>24.381216999999999</v>
      </c>
      <c r="J57" s="1056">
        <v>1214.6199999999999</v>
      </c>
      <c r="K57" s="1057">
        <f t="shared" si="0"/>
        <v>24.381216999999999</v>
      </c>
      <c r="L57" s="1056">
        <v>1214.6199999999999</v>
      </c>
      <c r="M57" s="1058">
        <f t="shared" si="1"/>
        <v>2.0073123281355486E-2</v>
      </c>
      <c r="N57" s="1059">
        <v>46.7</v>
      </c>
      <c r="O57" s="1060">
        <f t="shared" si="2"/>
        <v>0.93741485723930129</v>
      </c>
      <c r="P57" s="1061">
        <f t="shared" si="3"/>
        <v>1204.3873968813293</v>
      </c>
      <c r="Q57" s="1062">
        <f t="shared" si="4"/>
        <v>56.244891434358081</v>
      </c>
    </row>
    <row r="58" spans="1:17" s="6" customFormat="1" ht="12" thickBot="1" x14ac:dyDescent="0.25">
      <c r="A58" s="1960"/>
      <c r="B58" s="427">
        <v>10</v>
      </c>
      <c r="C58" s="1054" t="s">
        <v>102</v>
      </c>
      <c r="D58" s="1055">
        <v>47</v>
      </c>
      <c r="E58" s="1055" t="s">
        <v>36</v>
      </c>
      <c r="F58" s="1056">
        <v>41.860999999999997</v>
      </c>
      <c r="G58" s="1056">
        <v>5.1316459999999999</v>
      </c>
      <c r="H58" s="1056">
        <v>0</v>
      </c>
      <c r="I58" s="1056">
        <v>36.729357</v>
      </c>
      <c r="J58" s="1056">
        <v>1879.63</v>
      </c>
      <c r="K58" s="1057">
        <f t="shared" si="0"/>
        <v>36.729357</v>
      </c>
      <c r="L58" s="1056">
        <v>1879.63</v>
      </c>
      <c r="M58" s="1058">
        <f t="shared" si="1"/>
        <v>1.9540737804780727E-2</v>
      </c>
      <c r="N58" s="1059">
        <v>46.7</v>
      </c>
      <c r="O58" s="1060">
        <f t="shared" si="2"/>
        <v>0.91255245548326003</v>
      </c>
      <c r="P58" s="1061">
        <f t="shared" si="3"/>
        <v>1172.4442682868437</v>
      </c>
      <c r="Q58" s="1062">
        <f t="shared" si="4"/>
        <v>54.753147328995603</v>
      </c>
    </row>
    <row r="59" spans="1:17" ht="12.75" customHeight="1" x14ac:dyDescent="0.2">
      <c r="A59" s="1961" t="s">
        <v>106</v>
      </c>
      <c r="B59" s="16">
        <v>1</v>
      </c>
      <c r="C59" s="1063" t="s">
        <v>37</v>
      </c>
      <c r="D59" s="1064">
        <v>4</v>
      </c>
      <c r="E59" s="1064">
        <v>1963</v>
      </c>
      <c r="F59" s="1065">
        <v>3.2989999999999999</v>
      </c>
      <c r="G59" s="1065">
        <v>0.42192499999999999</v>
      </c>
      <c r="H59" s="1065">
        <v>3.7420000000000002E-2</v>
      </c>
      <c r="I59" s="1065">
        <v>2.8396560000000002</v>
      </c>
      <c r="J59" s="1065">
        <v>150.99</v>
      </c>
      <c r="K59" s="1066">
        <f t="shared" si="0"/>
        <v>2.8396560000000002</v>
      </c>
      <c r="L59" s="1065">
        <v>150.99</v>
      </c>
      <c r="M59" s="1067">
        <f t="shared" si="1"/>
        <v>1.8806914365189747E-2</v>
      </c>
      <c r="N59" s="1068">
        <v>46.7</v>
      </c>
      <c r="O59" s="1069">
        <f t="shared" si="2"/>
        <v>0.87828290085436123</v>
      </c>
      <c r="P59" s="1070">
        <f t="shared" si="3"/>
        <v>1128.4148619113848</v>
      </c>
      <c r="Q59" s="1071">
        <f t="shared" si="4"/>
        <v>52.696974051261677</v>
      </c>
    </row>
    <row r="60" spans="1:17" s="6" customFormat="1" ht="12.75" customHeight="1" x14ac:dyDescent="0.2">
      <c r="A60" s="1962"/>
      <c r="B60" s="17">
        <v>2</v>
      </c>
      <c r="C60" s="1072" t="s">
        <v>432</v>
      </c>
      <c r="D60" s="1073">
        <v>12</v>
      </c>
      <c r="E60" s="1073">
        <v>1952</v>
      </c>
      <c r="F60" s="1074">
        <v>14.769</v>
      </c>
      <c r="G60" s="1074">
        <v>1.428641</v>
      </c>
      <c r="H60" s="1074">
        <v>0.11226</v>
      </c>
      <c r="I60" s="1074">
        <v>13.2281</v>
      </c>
      <c r="J60" s="1074">
        <v>548.26</v>
      </c>
      <c r="K60" s="1075">
        <f t="shared" si="0"/>
        <v>13.2281</v>
      </c>
      <c r="L60" s="1074">
        <v>548.26</v>
      </c>
      <c r="M60" s="1076">
        <f t="shared" si="1"/>
        <v>2.4127421296465182E-2</v>
      </c>
      <c r="N60" s="1077">
        <v>46.7</v>
      </c>
      <c r="O60" s="1078">
        <f t="shared" si="2"/>
        <v>1.126750574544924</v>
      </c>
      <c r="P60" s="1079">
        <f t="shared" si="3"/>
        <v>1447.645277787911</v>
      </c>
      <c r="Q60" s="1080">
        <f t="shared" si="4"/>
        <v>67.605034472695451</v>
      </c>
    </row>
    <row r="61" spans="1:17" ht="12.75" customHeight="1" x14ac:dyDescent="0.2">
      <c r="A61" s="1962"/>
      <c r="B61" s="17">
        <v>3</v>
      </c>
      <c r="C61" s="1072" t="s">
        <v>110</v>
      </c>
      <c r="D61" s="1073">
        <v>6</v>
      </c>
      <c r="E61" s="1073">
        <v>1959</v>
      </c>
      <c r="F61" s="1074">
        <v>9.35</v>
      </c>
      <c r="G61" s="1074">
        <v>0.92700000000000005</v>
      </c>
      <c r="H61" s="1074">
        <v>5.6129999999999999E-2</v>
      </c>
      <c r="I61" s="1074">
        <v>8.3668700000000005</v>
      </c>
      <c r="J61" s="1074">
        <v>310.93</v>
      </c>
      <c r="K61" s="1075">
        <f t="shared" si="0"/>
        <v>8.3668700000000005</v>
      </c>
      <c r="L61" s="1074">
        <v>310.93</v>
      </c>
      <c r="M61" s="1076">
        <f t="shared" si="1"/>
        <v>2.6909175698710323E-2</v>
      </c>
      <c r="N61" s="1077">
        <v>46.7</v>
      </c>
      <c r="O61" s="1078">
        <f t="shared" si="2"/>
        <v>1.2566585051297721</v>
      </c>
      <c r="P61" s="1079">
        <f t="shared" si="3"/>
        <v>1614.5505419226195</v>
      </c>
      <c r="Q61" s="1080">
        <f t="shared" si="4"/>
        <v>75.399510307786329</v>
      </c>
    </row>
    <row r="62" spans="1:17" s="6" customFormat="1" ht="12.75" customHeight="1" x14ac:dyDescent="0.2">
      <c r="A62" s="1962"/>
      <c r="B62" s="17">
        <v>4</v>
      </c>
      <c r="C62" s="1072" t="s">
        <v>109</v>
      </c>
      <c r="D62" s="1073">
        <v>4</v>
      </c>
      <c r="E62" s="1073">
        <v>1955</v>
      </c>
      <c r="F62" s="1074">
        <v>5.5030000000000001</v>
      </c>
      <c r="G62" s="1074">
        <v>0</v>
      </c>
      <c r="H62" s="1074">
        <v>0</v>
      </c>
      <c r="I62" s="1074">
        <v>5.5030010000000003</v>
      </c>
      <c r="J62" s="1074">
        <v>214.32</v>
      </c>
      <c r="K62" s="1075">
        <f t="shared" si="0"/>
        <v>5.5030010000000003</v>
      </c>
      <c r="L62" s="1074">
        <v>214.32</v>
      </c>
      <c r="M62" s="1076">
        <f t="shared" si="1"/>
        <v>2.5676563083240019E-2</v>
      </c>
      <c r="N62" s="1077">
        <v>46.7</v>
      </c>
      <c r="O62" s="1078">
        <f t="shared" si="2"/>
        <v>1.199095495987309</v>
      </c>
      <c r="P62" s="1079">
        <f t="shared" si="3"/>
        <v>1540.5937849944012</v>
      </c>
      <c r="Q62" s="1080">
        <f t="shared" si="4"/>
        <v>71.945729759238546</v>
      </c>
    </row>
    <row r="63" spans="1:17" s="6" customFormat="1" ht="12.75" customHeight="1" x14ac:dyDescent="0.2">
      <c r="A63" s="1962"/>
      <c r="B63" s="17">
        <v>5</v>
      </c>
      <c r="C63" s="1072" t="s">
        <v>431</v>
      </c>
      <c r="D63" s="1073">
        <v>4</v>
      </c>
      <c r="E63" s="1073">
        <v>1951</v>
      </c>
      <c r="F63" s="1074">
        <v>5.4059999999999997</v>
      </c>
      <c r="G63" s="1074">
        <v>1.010526</v>
      </c>
      <c r="H63" s="1074">
        <v>0</v>
      </c>
      <c r="I63" s="1074">
        <v>4.395473</v>
      </c>
      <c r="J63" s="1074">
        <v>224.57</v>
      </c>
      <c r="K63" s="1075">
        <f t="shared" si="0"/>
        <v>4.395473</v>
      </c>
      <c r="L63" s="1074">
        <v>224.57</v>
      </c>
      <c r="M63" s="1076">
        <f t="shared" si="1"/>
        <v>1.9572841430288996E-2</v>
      </c>
      <c r="N63" s="1077">
        <v>46.7</v>
      </c>
      <c r="O63" s="1078">
        <f t="shared" si="2"/>
        <v>0.91405169479449622</v>
      </c>
      <c r="P63" s="1079">
        <f t="shared" si="3"/>
        <v>1174.3704858173398</v>
      </c>
      <c r="Q63" s="1080">
        <f t="shared" si="4"/>
        <v>54.843101687669773</v>
      </c>
    </row>
    <row r="64" spans="1:17" ht="12.75" customHeight="1" x14ac:dyDescent="0.2">
      <c r="A64" s="1962"/>
      <c r="B64" s="17">
        <v>6</v>
      </c>
      <c r="C64" s="1072" t="s">
        <v>108</v>
      </c>
      <c r="D64" s="1073">
        <v>4</v>
      </c>
      <c r="E64" s="1073">
        <v>1952</v>
      </c>
      <c r="F64" s="1074">
        <v>2.9751180000000002</v>
      </c>
      <c r="G64" s="1074">
        <v>0</v>
      </c>
      <c r="H64" s="1074">
        <v>0</v>
      </c>
      <c r="I64" s="1074">
        <v>2.9751180000000002</v>
      </c>
      <c r="J64" s="1074">
        <v>108</v>
      </c>
      <c r="K64" s="1075">
        <f t="shared" si="0"/>
        <v>2.9751180000000002</v>
      </c>
      <c r="L64" s="1074">
        <v>108</v>
      </c>
      <c r="M64" s="1076">
        <f t="shared" si="1"/>
        <v>2.7547388888888889E-2</v>
      </c>
      <c r="N64" s="1077">
        <v>46.7</v>
      </c>
      <c r="O64" s="1078">
        <f t="shared" si="2"/>
        <v>1.2864630611111112</v>
      </c>
      <c r="P64" s="1079">
        <f t="shared" si="3"/>
        <v>1652.8433333333332</v>
      </c>
      <c r="Q64" s="1080">
        <f t="shared" si="4"/>
        <v>77.187783666666675</v>
      </c>
    </row>
    <row r="65" spans="1:17" ht="12.75" customHeight="1" x14ac:dyDescent="0.2">
      <c r="A65" s="1962"/>
      <c r="B65" s="17">
        <v>7</v>
      </c>
      <c r="C65" s="1072" t="s">
        <v>112</v>
      </c>
      <c r="D65" s="1073">
        <v>4</v>
      </c>
      <c r="E65" s="1073">
        <v>1940</v>
      </c>
      <c r="F65" s="1074">
        <v>12.554</v>
      </c>
      <c r="G65" s="1074">
        <v>1.7763789999999999</v>
      </c>
      <c r="H65" s="1074">
        <v>3.7420000000000002E-2</v>
      </c>
      <c r="I65" s="1074">
        <v>10.740201000000001</v>
      </c>
      <c r="J65" s="1074">
        <v>383.02000000000004</v>
      </c>
      <c r="K65" s="1075">
        <f t="shared" si="0"/>
        <v>10.740201000000001</v>
      </c>
      <c r="L65" s="1074">
        <v>383.02000000000004</v>
      </c>
      <c r="M65" s="1076">
        <f t="shared" si="1"/>
        <v>2.8040835987676881E-2</v>
      </c>
      <c r="N65" s="1077">
        <v>46.7</v>
      </c>
      <c r="O65" s="1078">
        <f t="shared" si="2"/>
        <v>1.3095070406245104</v>
      </c>
      <c r="P65" s="1079">
        <f t="shared" si="3"/>
        <v>1682.450159260613</v>
      </c>
      <c r="Q65" s="1080">
        <f t="shared" si="4"/>
        <v>78.570422437470626</v>
      </c>
    </row>
    <row r="66" spans="1:17" ht="12.75" customHeight="1" x14ac:dyDescent="0.2">
      <c r="A66" s="1962"/>
      <c r="B66" s="17">
        <v>8</v>
      </c>
      <c r="C66" s="1072" t="s">
        <v>107</v>
      </c>
      <c r="D66" s="1073">
        <v>13</v>
      </c>
      <c r="E66" s="1073" t="s">
        <v>36</v>
      </c>
      <c r="F66" s="1074">
        <v>13.366</v>
      </c>
      <c r="G66" s="1074">
        <v>0</v>
      </c>
      <c r="H66" s="1074">
        <v>0</v>
      </c>
      <c r="I66" s="1074">
        <v>13.366001000000001</v>
      </c>
      <c r="J66" s="1074">
        <v>397.64</v>
      </c>
      <c r="K66" s="1075">
        <f t="shared" si="0"/>
        <v>13.366001000000001</v>
      </c>
      <c r="L66" s="1074">
        <v>397.64</v>
      </c>
      <c r="M66" s="1076">
        <f t="shared" si="1"/>
        <v>3.3613321094457298E-2</v>
      </c>
      <c r="N66" s="1077">
        <v>46.7</v>
      </c>
      <c r="O66" s="1078">
        <f t="shared" si="2"/>
        <v>1.5697420951111558</v>
      </c>
      <c r="P66" s="1079">
        <f t="shared" si="3"/>
        <v>2016.799265667438</v>
      </c>
      <c r="Q66" s="1080">
        <f t="shared" si="4"/>
        <v>94.184525706669362</v>
      </c>
    </row>
    <row r="67" spans="1:17" ht="13.5" customHeight="1" x14ac:dyDescent="0.2">
      <c r="A67" s="1962"/>
      <c r="B67" s="17">
        <v>9</v>
      </c>
      <c r="C67" s="1072" t="s">
        <v>111</v>
      </c>
      <c r="D67" s="1073">
        <v>6</v>
      </c>
      <c r="E67" s="1073">
        <v>1940</v>
      </c>
      <c r="F67" s="1074">
        <v>8.9410000000000007</v>
      </c>
      <c r="G67" s="1074">
        <v>0.10736</v>
      </c>
      <c r="H67" s="1074">
        <v>0</v>
      </c>
      <c r="I67" s="1074">
        <v>8.8336400000000008</v>
      </c>
      <c r="J67" s="1074">
        <v>250.65</v>
      </c>
      <c r="K67" s="1075">
        <f t="shared" si="0"/>
        <v>8.8336400000000008</v>
      </c>
      <c r="L67" s="1074">
        <v>250.65</v>
      </c>
      <c r="M67" s="1076">
        <f t="shared" si="1"/>
        <v>3.5242928386195894E-2</v>
      </c>
      <c r="N67" s="1077">
        <v>46.7</v>
      </c>
      <c r="O67" s="1078">
        <f t="shared" si="2"/>
        <v>1.6458447556353484</v>
      </c>
      <c r="P67" s="1079">
        <f t="shared" si="3"/>
        <v>2114.5757031717535</v>
      </c>
      <c r="Q67" s="1080">
        <f t="shared" si="4"/>
        <v>98.750685338120888</v>
      </c>
    </row>
    <row r="68" spans="1:17" ht="13.5" customHeight="1" thickBot="1" x14ac:dyDescent="0.25">
      <c r="A68" s="1963"/>
      <c r="B68" s="18">
        <v>10</v>
      </c>
      <c r="C68" s="1072" t="s">
        <v>139</v>
      </c>
      <c r="D68" s="1073">
        <v>8</v>
      </c>
      <c r="E68" s="1073" t="s">
        <v>36</v>
      </c>
      <c r="F68" s="1074">
        <v>8.6530000000000005</v>
      </c>
      <c r="G68" s="1074">
        <v>0</v>
      </c>
      <c r="H68" s="1074">
        <v>0</v>
      </c>
      <c r="I68" s="1074">
        <v>8.6530000000000005</v>
      </c>
      <c r="J68" s="1074">
        <v>248.01</v>
      </c>
      <c r="K68" s="1075">
        <f t="shared" si="0"/>
        <v>8.6530000000000005</v>
      </c>
      <c r="L68" s="1074">
        <v>248.01</v>
      </c>
      <c r="M68" s="1076">
        <f t="shared" si="1"/>
        <v>3.4889722188621429E-2</v>
      </c>
      <c r="N68" s="1077">
        <v>46.7</v>
      </c>
      <c r="O68" s="1078">
        <f t="shared" si="2"/>
        <v>1.6293500262086209</v>
      </c>
      <c r="P68" s="1079">
        <f t="shared" si="3"/>
        <v>2093.3833313172859</v>
      </c>
      <c r="Q68" s="1080">
        <f t="shared" si="4"/>
        <v>97.761001572517259</v>
      </c>
    </row>
    <row r="69" spans="1:17" ht="13.5" customHeight="1" x14ac:dyDescent="0.2">
      <c r="A69" s="1295"/>
      <c r="B69" s="1296" t="s">
        <v>553</v>
      </c>
      <c r="C69" s="89"/>
      <c r="D69" s="90"/>
      <c r="E69" s="90"/>
      <c r="F69" s="91"/>
      <c r="G69" s="91"/>
      <c r="H69" s="91"/>
      <c r="I69" s="91"/>
      <c r="J69" s="92"/>
      <c r="K69" s="91"/>
      <c r="L69" s="92"/>
      <c r="M69" s="93"/>
      <c r="N69" s="94"/>
      <c r="O69" s="94"/>
      <c r="P69" s="94"/>
      <c r="Q69" s="94"/>
    </row>
    <row r="70" spans="1:17" ht="14.25" customHeight="1" x14ac:dyDescent="0.2">
      <c r="A70" s="88" t="s">
        <v>1048</v>
      </c>
      <c r="B70" s="90"/>
      <c r="C70" s="89"/>
      <c r="D70" s="90"/>
      <c r="E70" s="90"/>
      <c r="F70" s="91"/>
      <c r="G70" s="91"/>
      <c r="H70" s="91"/>
      <c r="I70" s="91"/>
      <c r="J70" s="92"/>
      <c r="K70" s="91"/>
      <c r="L70" s="92"/>
      <c r="M70" s="93"/>
      <c r="N70" s="94"/>
      <c r="O70" s="94"/>
      <c r="P70" s="94"/>
      <c r="Q70" s="94"/>
    </row>
    <row r="71" spans="1:17" ht="15" x14ac:dyDescent="0.2">
      <c r="A71" s="1897" t="s">
        <v>29</v>
      </c>
      <c r="B71" s="1897"/>
      <c r="C71" s="1897"/>
      <c r="D71" s="1897"/>
      <c r="E71" s="1897"/>
      <c r="F71" s="1897"/>
      <c r="G71" s="1897"/>
      <c r="H71" s="1897"/>
      <c r="I71" s="1897"/>
      <c r="J71" s="1897"/>
      <c r="K71" s="1897"/>
      <c r="L71" s="1897"/>
      <c r="M71" s="1897"/>
      <c r="N71" s="1897"/>
      <c r="O71" s="1897"/>
      <c r="P71" s="1897"/>
      <c r="Q71" s="1897"/>
    </row>
    <row r="72" spans="1:17" ht="13.5" thickBot="1" x14ac:dyDescent="0.25">
      <c r="A72" s="408"/>
      <c r="B72" s="408"/>
      <c r="C72" s="408"/>
      <c r="D72" s="408"/>
      <c r="E72" s="1813" t="s">
        <v>254</v>
      </c>
      <c r="F72" s="1813"/>
      <c r="G72" s="1813"/>
      <c r="H72" s="1813"/>
      <c r="I72" s="408">
        <v>3.7</v>
      </c>
      <c r="J72" s="408" t="s">
        <v>253</v>
      </c>
      <c r="K72" s="408" t="s">
        <v>255</v>
      </c>
      <c r="L72" s="409">
        <v>443</v>
      </c>
      <c r="M72" s="408"/>
      <c r="N72" s="408"/>
      <c r="O72" s="408"/>
      <c r="P72" s="408"/>
      <c r="Q72" s="408"/>
    </row>
    <row r="73" spans="1:17" ht="12.75" customHeight="1" x14ac:dyDescent="0.2">
      <c r="A73" s="1814" t="s">
        <v>1</v>
      </c>
      <c r="B73" s="1817" t="s">
        <v>0</v>
      </c>
      <c r="C73" s="1820" t="s">
        <v>2</v>
      </c>
      <c r="D73" s="1820" t="s">
        <v>3</v>
      </c>
      <c r="E73" s="1820" t="s">
        <v>11</v>
      </c>
      <c r="F73" s="1824" t="s">
        <v>12</v>
      </c>
      <c r="G73" s="1825"/>
      <c r="H73" s="1825"/>
      <c r="I73" s="1826"/>
      <c r="J73" s="1820" t="s">
        <v>4</v>
      </c>
      <c r="K73" s="1820" t="s">
        <v>13</v>
      </c>
      <c r="L73" s="1820" t="s">
        <v>5</v>
      </c>
      <c r="M73" s="1820" t="s">
        <v>6</v>
      </c>
      <c r="N73" s="1820" t="s">
        <v>14</v>
      </c>
      <c r="O73" s="1820" t="s">
        <v>15</v>
      </c>
      <c r="P73" s="1820" t="s">
        <v>22</v>
      </c>
      <c r="Q73" s="1945" t="s">
        <v>23</v>
      </c>
    </row>
    <row r="74" spans="1:17" ht="55.5" customHeight="1" x14ac:dyDescent="0.2">
      <c r="A74" s="1947"/>
      <c r="B74" s="1901"/>
      <c r="C74" s="1823"/>
      <c r="D74" s="1823"/>
      <c r="E74" s="1823"/>
      <c r="F74" s="46" t="s">
        <v>16</v>
      </c>
      <c r="G74" s="47" t="s">
        <v>17</v>
      </c>
      <c r="H74" s="47" t="s">
        <v>28</v>
      </c>
      <c r="I74" s="46" t="s">
        <v>19</v>
      </c>
      <c r="J74" s="1823"/>
      <c r="K74" s="1823"/>
      <c r="L74" s="1823"/>
      <c r="M74" s="1823"/>
      <c r="N74" s="1823"/>
      <c r="O74" s="1823"/>
      <c r="P74" s="1823"/>
      <c r="Q74" s="1946"/>
    </row>
    <row r="75" spans="1:17" ht="13.5" customHeight="1" thickBot="1" x14ac:dyDescent="0.25">
      <c r="A75" s="767"/>
      <c r="B75" s="768"/>
      <c r="C75" s="769"/>
      <c r="D75" s="8" t="s">
        <v>7</v>
      </c>
      <c r="E75" s="770" t="s">
        <v>8</v>
      </c>
      <c r="F75" s="770" t="s">
        <v>9</v>
      </c>
      <c r="G75" s="770" t="s">
        <v>9</v>
      </c>
      <c r="H75" s="770" t="s">
        <v>9</v>
      </c>
      <c r="I75" s="770" t="s">
        <v>9</v>
      </c>
      <c r="J75" s="770" t="s">
        <v>20</v>
      </c>
      <c r="K75" s="770" t="s">
        <v>9</v>
      </c>
      <c r="L75" s="770" t="s">
        <v>20</v>
      </c>
      <c r="M75" s="770" t="s">
        <v>52</v>
      </c>
      <c r="N75" s="8" t="s">
        <v>270</v>
      </c>
      <c r="O75" s="8" t="s">
        <v>271</v>
      </c>
      <c r="P75" s="631" t="s">
        <v>24</v>
      </c>
      <c r="Q75" s="632" t="s">
        <v>272</v>
      </c>
    </row>
    <row r="76" spans="1:17" x14ac:dyDescent="0.2">
      <c r="A76" s="1902" t="s">
        <v>165</v>
      </c>
      <c r="B76" s="10">
        <v>1</v>
      </c>
      <c r="C76" s="1592" t="s">
        <v>833</v>
      </c>
      <c r="D76" s="10">
        <v>60</v>
      </c>
      <c r="E76" s="10">
        <v>2005</v>
      </c>
      <c r="F76" s="865">
        <v>41.89</v>
      </c>
      <c r="G76" s="866">
        <v>9.31</v>
      </c>
      <c r="H76" s="866">
        <v>5.48</v>
      </c>
      <c r="I76" s="1160">
        <v>27.1</v>
      </c>
      <c r="J76" s="868">
        <v>4933.47</v>
      </c>
      <c r="K76" s="869">
        <v>26.297074878331074</v>
      </c>
      <c r="L76" s="870">
        <v>4787.3</v>
      </c>
      <c r="M76" s="871">
        <v>5.4930910697744183E-3</v>
      </c>
      <c r="N76" s="865">
        <v>53.85</v>
      </c>
      <c r="O76" s="872">
        <v>0.3</v>
      </c>
      <c r="P76" s="872">
        <v>329.59</v>
      </c>
      <c r="Q76" s="873">
        <v>17.75</v>
      </c>
    </row>
    <row r="77" spans="1:17" x14ac:dyDescent="0.2">
      <c r="A77" s="1876"/>
      <c r="B77" s="11">
        <v>2</v>
      </c>
      <c r="C77" s="1591" t="s">
        <v>40</v>
      </c>
      <c r="D77" s="11">
        <v>18</v>
      </c>
      <c r="E77" s="11">
        <v>2006</v>
      </c>
      <c r="F77" s="44">
        <v>15.138999999999999</v>
      </c>
      <c r="G77" s="867">
        <v>2.95</v>
      </c>
      <c r="H77" s="867">
        <v>0.21</v>
      </c>
      <c r="I77" s="44">
        <v>11.98</v>
      </c>
      <c r="J77" s="874">
        <v>1988.27</v>
      </c>
      <c r="K77" s="56">
        <v>9.5652250448882707</v>
      </c>
      <c r="L77" s="875">
        <v>1587.5</v>
      </c>
      <c r="M77" s="45">
        <v>6.025338610953241E-3</v>
      </c>
      <c r="N77" s="44">
        <v>53.85</v>
      </c>
      <c r="O77" s="876">
        <v>0.32</v>
      </c>
      <c r="P77" s="876">
        <v>361.52</v>
      </c>
      <c r="Q77" s="877">
        <v>19.47</v>
      </c>
    </row>
    <row r="78" spans="1:17" x14ac:dyDescent="0.2">
      <c r="A78" s="1876"/>
      <c r="B78" s="11">
        <v>3</v>
      </c>
      <c r="C78" s="1591" t="s">
        <v>39</v>
      </c>
      <c r="D78" s="11">
        <v>118</v>
      </c>
      <c r="E78" s="11">
        <v>2007</v>
      </c>
      <c r="F78" s="44">
        <v>78.77</v>
      </c>
      <c r="G78" s="867">
        <v>19.79</v>
      </c>
      <c r="H78" s="867">
        <v>18.649999999999999</v>
      </c>
      <c r="I78" s="44">
        <v>40.33</v>
      </c>
      <c r="J78" s="874">
        <v>7726.7</v>
      </c>
      <c r="K78" s="56">
        <v>36.399668810747144</v>
      </c>
      <c r="L78" s="875">
        <v>6973.7</v>
      </c>
      <c r="M78" s="45">
        <v>5.2195633323411025E-3</v>
      </c>
      <c r="N78" s="44">
        <v>53.85</v>
      </c>
      <c r="O78" s="876">
        <v>0.28000000000000003</v>
      </c>
      <c r="P78" s="876">
        <v>313.17</v>
      </c>
      <c r="Q78" s="877">
        <v>16.86</v>
      </c>
    </row>
    <row r="79" spans="1:17" x14ac:dyDescent="0.2">
      <c r="A79" s="1876"/>
      <c r="B79" s="11">
        <v>4</v>
      </c>
      <c r="C79" s="1591" t="s">
        <v>366</v>
      </c>
      <c r="D79" s="11">
        <v>38</v>
      </c>
      <c r="E79" s="11">
        <v>2004</v>
      </c>
      <c r="F79" s="44">
        <v>22.46</v>
      </c>
      <c r="G79" s="867">
        <v>5.62</v>
      </c>
      <c r="H79" s="867">
        <v>0</v>
      </c>
      <c r="I79" s="1161">
        <v>16.84</v>
      </c>
      <c r="J79" s="874">
        <v>2371.6999999999998</v>
      </c>
      <c r="K79" s="56">
        <v>16.84</v>
      </c>
      <c r="L79" s="875">
        <v>2371.6999999999998</v>
      </c>
      <c r="M79" s="45">
        <v>7.1003921237930605E-3</v>
      </c>
      <c r="N79" s="44">
        <v>53.85</v>
      </c>
      <c r="O79" s="876">
        <v>0.38</v>
      </c>
      <c r="P79" s="876">
        <v>426.02</v>
      </c>
      <c r="Q79" s="877">
        <v>22.94</v>
      </c>
    </row>
    <row r="80" spans="1:17" x14ac:dyDescent="0.2">
      <c r="A80" s="1876"/>
      <c r="B80" s="11">
        <v>5</v>
      </c>
      <c r="C80" s="1591" t="s">
        <v>367</v>
      </c>
      <c r="D80" s="11">
        <v>86</v>
      </c>
      <c r="E80" s="11">
        <v>2006</v>
      </c>
      <c r="F80" s="44">
        <v>40.56</v>
      </c>
      <c r="G80" s="867">
        <v>12.48</v>
      </c>
      <c r="H80" s="867">
        <v>3.66</v>
      </c>
      <c r="I80" s="44">
        <v>24.42</v>
      </c>
      <c r="J80" s="874">
        <v>5049.0600000000004</v>
      </c>
      <c r="K80" s="56">
        <v>24.42</v>
      </c>
      <c r="L80" s="875">
        <v>5049.0600000000004</v>
      </c>
      <c r="M80" s="45">
        <v>4.8365438319211895E-3</v>
      </c>
      <c r="N80" s="44">
        <v>53.85</v>
      </c>
      <c r="O80" s="876">
        <v>0.26</v>
      </c>
      <c r="P80" s="876">
        <v>290.19</v>
      </c>
      <c r="Q80" s="877">
        <v>15.63</v>
      </c>
    </row>
    <row r="81" spans="1:27" s="39" customFormat="1" ht="12.75" customHeight="1" x14ac:dyDescent="0.2">
      <c r="A81" s="1876"/>
      <c r="B81" s="38">
        <v>6</v>
      </c>
      <c r="C81" s="1591" t="s">
        <v>462</v>
      </c>
      <c r="D81" s="11">
        <v>64</v>
      </c>
      <c r="E81" s="11">
        <v>1987</v>
      </c>
      <c r="F81" s="44">
        <v>5.4</v>
      </c>
      <c r="G81" s="867">
        <v>5.4</v>
      </c>
      <c r="H81" s="867">
        <v>0</v>
      </c>
      <c r="I81" s="1161">
        <v>0</v>
      </c>
      <c r="J81" s="874">
        <v>2419.08</v>
      </c>
      <c r="K81" s="56">
        <v>0</v>
      </c>
      <c r="L81" s="875">
        <v>2419.08</v>
      </c>
      <c r="M81" s="45">
        <v>0</v>
      </c>
      <c r="N81" s="44">
        <v>53.85</v>
      </c>
      <c r="O81" s="876">
        <v>0</v>
      </c>
      <c r="P81" s="876">
        <v>0</v>
      </c>
      <c r="Q81" s="877">
        <v>0</v>
      </c>
    </row>
    <row r="82" spans="1:27" x14ac:dyDescent="0.2">
      <c r="A82" s="1876"/>
      <c r="B82" s="11">
        <v>7</v>
      </c>
      <c r="C82" s="1591" t="s">
        <v>41</v>
      </c>
      <c r="D82" s="11">
        <v>22</v>
      </c>
      <c r="E82" s="11">
        <v>2006</v>
      </c>
      <c r="F82" s="44">
        <v>17.059999999999999</v>
      </c>
      <c r="G82" s="867">
        <v>5.0999999999999996</v>
      </c>
      <c r="H82" s="867">
        <v>1.41</v>
      </c>
      <c r="I82" s="44">
        <v>10.55</v>
      </c>
      <c r="J82" s="874">
        <v>1698.17</v>
      </c>
      <c r="K82" s="56">
        <v>10.55</v>
      </c>
      <c r="L82" s="875">
        <v>1698.17</v>
      </c>
      <c r="M82" s="45">
        <v>6.2125700018254943E-3</v>
      </c>
      <c r="N82" s="44">
        <v>53.85</v>
      </c>
      <c r="O82" s="876">
        <v>0.33</v>
      </c>
      <c r="P82" s="876">
        <v>372.75</v>
      </c>
      <c r="Q82" s="877">
        <v>20.07</v>
      </c>
    </row>
    <row r="83" spans="1:27" x14ac:dyDescent="0.2">
      <c r="A83" s="1876"/>
      <c r="B83" s="11">
        <v>8</v>
      </c>
      <c r="C83" s="1591" t="s">
        <v>38</v>
      </c>
      <c r="D83" s="11">
        <v>51</v>
      </c>
      <c r="E83" s="11">
        <v>2005</v>
      </c>
      <c r="F83" s="44">
        <v>26.32</v>
      </c>
      <c r="G83" s="867">
        <v>6.58</v>
      </c>
      <c r="H83" s="867">
        <v>0.11</v>
      </c>
      <c r="I83" s="44">
        <v>19.63</v>
      </c>
      <c r="J83" s="874">
        <v>3073.94</v>
      </c>
      <c r="K83" s="56">
        <v>19.168424172234978</v>
      </c>
      <c r="L83" s="875">
        <v>3001.66</v>
      </c>
      <c r="M83" s="45">
        <v>6.3859411699642796E-3</v>
      </c>
      <c r="N83" s="44">
        <v>53.85</v>
      </c>
      <c r="O83" s="876">
        <v>0.34</v>
      </c>
      <c r="P83" s="876">
        <v>383.16</v>
      </c>
      <c r="Q83" s="877">
        <v>20.63</v>
      </c>
    </row>
    <row r="84" spans="1:27" x14ac:dyDescent="0.2">
      <c r="A84" s="1876"/>
      <c r="B84" s="11">
        <v>9</v>
      </c>
      <c r="C84" s="1591" t="s">
        <v>368</v>
      </c>
      <c r="D84" s="11">
        <v>72</v>
      </c>
      <c r="E84" s="11">
        <v>2005</v>
      </c>
      <c r="F84" s="44">
        <v>54.59</v>
      </c>
      <c r="G84" s="867">
        <v>13.05</v>
      </c>
      <c r="H84" s="867">
        <v>5.97</v>
      </c>
      <c r="I84" s="1161">
        <v>35.57</v>
      </c>
      <c r="J84" s="874">
        <v>5346.21</v>
      </c>
      <c r="K84" s="56">
        <v>35.57</v>
      </c>
      <c r="L84" s="875">
        <v>5346.21</v>
      </c>
      <c r="M84" s="45">
        <v>6.6533114112614358E-3</v>
      </c>
      <c r="N84" s="44">
        <v>53.85</v>
      </c>
      <c r="O84" s="876">
        <v>0.36</v>
      </c>
      <c r="P84" s="876">
        <v>399.2</v>
      </c>
      <c r="Q84" s="877">
        <v>21.5</v>
      </c>
    </row>
    <row r="85" spans="1:27" ht="12.75" customHeight="1" thickBot="1" x14ac:dyDescent="0.25">
      <c r="A85" s="1903"/>
      <c r="B85" s="37">
        <v>10</v>
      </c>
      <c r="C85" s="1593" t="s">
        <v>288</v>
      </c>
      <c r="D85" s="37">
        <v>39</v>
      </c>
      <c r="E85" s="37">
        <v>2007</v>
      </c>
      <c r="F85" s="1594">
        <v>24.29</v>
      </c>
      <c r="G85" s="1595">
        <v>6.53</v>
      </c>
      <c r="H85" s="1595">
        <v>2.31</v>
      </c>
      <c r="I85" s="1594">
        <v>15.45</v>
      </c>
      <c r="J85" s="1596">
        <v>2368.7800000000002</v>
      </c>
      <c r="K85" s="1597">
        <v>15.45</v>
      </c>
      <c r="L85" s="1598">
        <v>2368.7800000000002</v>
      </c>
      <c r="M85" s="1599">
        <v>6.5223448357382271E-3</v>
      </c>
      <c r="N85" s="1594">
        <v>53.85</v>
      </c>
      <c r="O85" s="1600">
        <v>0.35</v>
      </c>
      <c r="P85" s="1600">
        <v>391.34</v>
      </c>
      <c r="Q85" s="1601">
        <v>21.07</v>
      </c>
    </row>
    <row r="86" spans="1:27" ht="14.25" customHeight="1" x14ac:dyDescent="0.2">
      <c r="A86" s="1904" t="s">
        <v>166</v>
      </c>
      <c r="B86" s="99">
        <v>1</v>
      </c>
      <c r="C86" s="1603" t="s">
        <v>369</v>
      </c>
      <c r="D86" s="99">
        <v>100</v>
      </c>
      <c r="E86" s="99">
        <v>1972</v>
      </c>
      <c r="F86" s="1163">
        <v>54.74</v>
      </c>
      <c r="G86" s="1164">
        <v>13.15</v>
      </c>
      <c r="H86" s="1164">
        <v>11.98</v>
      </c>
      <c r="I86" s="1160">
        <v>29.61</v>
      </c>
      <c r="J86" s="1167">
        <v>4425.25</v>
      </c>
      <c r="K86" s="1168">
        <v>29.617360262132085</v>
      </c>
      <c r="L86" s="1169">
        <v>4426.3500000000004</v>
      </c>
      <c r="M86" s="1170">
        <v>6.691147392802666E-3</v>
      </c>
      <c r="N86" s="1163">
        <v>53.85</v>
      </c>
      <c r="O86" s="1171">
        <v>0.36</v>
      </c>
      <c r="P86" s="1171">
        <v>401.47</v>
      </c>
      <c r="Q86" s="1172">
        <v>21.62</v>
      </c>
    </row>
    <row r="87" spans="1:27" x14ac:dyDescent="0.2">
      <c r="A87" s="1865"/>
      <c r="B87" s="98">
        <v>2</v>
      </c>
      <c r="C87" s="1602" t="s">
        <v>463</v>
      </c>
      <c r="D87" s="98">
        <v>72</v>
      </c>
      <c r="E87" s="98">
        <v>1975</v>
      </c>
      <c r="F87" s="1162">
        <v>34.9</v>
      </c>
      <c r="G87" s="1165">
        <v>7.04</v>
      </c>
      <c r="H87" s="1165">
        <v>4.2699999999999996</v>
      </c>
      <c r="I87" s="1161">
        <v>23.59</v>
      </c>
      <c r="J87" s="1173">
        <v>3784.12</v>
      </c>
      <c r="K87" s="1166">
        <v>23.59</v>
      </c>
      <c r="L87" s="1174">
        <v>3784.12</v>
      </c>
      <c r="M87" s="1175">
        <v>6.2339460693635511E-3</v>
      </c>
      <c r="N87" s="1162">
        <v>53.85</v>
      </c>
      <c r="O87" s="1176">
        <v>0.34</v>
      </c>
      <c r="P87" s="1176">
        <v>374.04</v>
      </c>
      <c r="Q87" s="1177">
        <v>20.14</v>
      </c>
    </row>
    <row r="88" spans="1:27" x14ac:dyDescent="0.2">
      <c r="A88" s="1865"/>
      <c r="B88" s="98">
        <v>3</v>
      </c>
      <c r="C88" s="1602" t="s">
        <v>54</v>
      </c>
      <c r="D88" s="98">
        <v>60</v>
      </c>
      <c r="E88" s="98">
        <v>1965</v>
      </c>
      <c r="F88" s="1162">
        <v>36.76</v>
      </c>
      <c r="G88" s="1165">
        <v>7.4</v>
      </c>
      <c r="H88" s="1165">
        <v>9.52</v>
      </c>
      <c r="I88" s="1162">
        <v>19.84</v>
      </c>
      <c r="J88" s="1173">
        <v>2708.2</v>
      </c>
      <c r="K88" s="1166">
        <v>19.84</v>
      </c>
      <c r="L88" s="1174">
        <v>2708.2</v>
      </c>
      <c r="M88" s="1175">
        <v>7.3258991211875048E-3</v>
      </c>
      <c r="N88" s="1162">
        <v>53.85</v>
      </c>
      <c r="O88" s="1176">
        <v>0.39</v>
      </c>
      <c r="P88" s="1176">
        <v>439.55</v>
      </c>
      <c r="Q88" s="1177">
        <v>23.67</v>
      </c>
    </row>
    <row r="89" spans="1:27" x14ac:dyDescent="0.2">
      <c r="A89" s="1865"/>
      <c r="B89" s="98">
        <v>4</v>
      </c>
      <c r="C89" s="1602" t="s">
        <v>370</v>
      </c>
      <c r="D89" s="98">
        <v>63</v>
      </c>
      <c r="E89" s="98">
        <v>1960</v>
      </c>
      <c r="F89" s="1166">
        <v>13.95</v>
      </c>
      <c r="G89" s="1165">
        <v>3.28</v>
      </c>
      <c r="H89" s="1165">
        <v>2.2999999999999998</v>
      </c>
      <c r="I89" s="836">
        <v>8.3699999999999992</v>
      </c>
      <c r="J89" s="1173">
        <v>923.99</v>
      </c>
      <c r="K89" s="1166">
        <v>8.3699999999999992</v>
      </c>
      <c r="L89" s="1174">
        <v>923.99</v>
      </c>
      <c r="M89" s="1175">
        <v>9.0585395945843566E-3</v>
      </c>
      <c r="N89" s="1162">
        <v>53.85</v>
      </c>
      <c r="O89" s="1176">
        <v>0.49</v>
      </c>
      <c r="P89" s="1176">
        <v>543.51</v>
      </c>
      <c r="Q89" s="1177">
        <v>29.27</v>
      </c>
    </row>
    <row r="90" spans="1:27" x14ac:dyDescent="0.2">
      <c r="A90" s="1865"/>
      <c r="B90" s="98">
        <v>5</v>
      </c>
      <c r="C90" s="1602" t="s">
        <v>371</v>
      </c>
      <c r="D90" s="98">
        <v>38</v>
      </c>
      <c r="E90" s="98">
        <v>1990</v>
      </c>
      <c r="F90" s="1162">
        <v>25.15</v>
      </c>
      <c r="G90" s="1165">
        <v>6.18</v>
      </c>
      <c r="H90" s="1165">
        <v>9.9499999999999993</v>
      </c>
      <c r="I90" s="1161">
        <v>9.02</v>
      </c>
      <c r="J90" s="1173">
        <v>2118.5700000000002</v>
      </c>
      <c r="K90" s="1166">
        <v>9.02</v>
      </c>
      <c r="L90" s="1174">
        <v>2118.5700000000002</v>
      </c>
      <c r="M90" s="1175">
        <v>4.2575888453060314E-3</v>
      </c>
      <c r="N90" s="1162">
        <v>53.85</v>
      </c>
      <c r="O90" s="1176">
        <v>0.23</v>
      </c>
      <c r="P90" s="1176">
        <v>255.46</v>
      </c>
      <c r="Q90" s="1177">
        <v>13.76</v>
      </c>
    </row>
    <row r="91" spans="1:27" x14ac:dyDescent="0.2">
      <c r="A91" s="1865"/>
      <c r="B91" s="98">
        <v>6</v>
      </c>
      <c r="C91" s="1602" t="s">
        <v>464</v>
      </c>
      <c r="D91" s="98">
        <v>60</v>
      </c>
      <c r="E91" s="98">
        <v>1968</v>
      </c>
      <c r="F91" s="1162">
        <v>32.520000000000003</v>
      </c>
      <c r="G91" s="1165">
        <v>7.3</v>
      </c>
      <c r="H91" s="1165">
        <v>6.03</v>
      </c>
      <c r="I91" s="1161">
        <v>19.190000000000001</v>
      </c>
      <c r="J91" s="1173">
        <v>2714.92</v>
      </c>
      <c r="K91" s="1166">
        <v>19.190000000000001</v>
      </c>
      <c r="L91" s="1174">
        <v>2714.92</v>
      </c>
      <c r="M91" s="1175">
        <v>7.0683482386221328E-3</v>
      </c>
      <c r="N91" s="1162">
        <v>53.85</v>
      </c>
      <c r="O91" s="1176">
        <v>0.38</v>
      </c>
      <c r="P91" s="1176">
        <v>424.1</v>
      </c>
      <c r="Q91" s="1177">
        <v>22.84</v>
      </c>
    </row>
    <row r="92" spans="1:27" x14ac:dyDescent="0.2">
      <c r="A92" s="1865"/>
      <c r="B92" s="98">
        <v>7</v>
      </c>
      <c r="C92" s="1602" t="s">
        <v>53</v>
      </c>
      <c r="D92" s="98">
        <v>72</v>
      </c>
      <c r="E92" s="98">
        <v>1973</v>
      </c>
      <c r="F92" s="1162">
        <v>52.33</v>
      </c>
      <c r="G92" s="1165">
        <v>10.25</v>
      </c>
      <c r="H92" s="1165">
        <v>11.52</v>
      </c>
      <c r="I92" s="1162">
        <v>30.56</v>
      </c>
      <c r="J92" s="1173">
        <v>3784.13</v>
      </c>
      <c r="K92" s="1166">
        <v>30.56</v>
      </c>
      <c r="L92" s="1174">
        <v>3784.13</v>
      </c>
      <c r="M92" s="1175">
        <v>8.0758324898986024E-3</v>
      </c>
      <c r="N92" s="1162">
        <v>53.85</v>
      </c>
      <c r="O92" s="1176">
        <v>0.43</v>
      </c>
      <c r="P92" s="1176">
        <v>484.55</v>
      </c>
      <c r="Q92" s="1177">
        <v>26.09</v>
      </c>
    </row>
    <row r="93" spans="1:27" x14ac:dyDescent="0.2">
      <c r="A93" s="1865"/>
      <c r="B93" s="98">
        <v>8</v>
      </c>
      <c r="C93" s="1602" t="s">
        <v>465</v>
      </c>
      <c r="D93" s="98">
        <v>20</v>
      </c>
      <c r="E93" s="98">
        <v>1959</v>
      </c>
      <c r="F93" s="1166">
        <v>12.25</v>
      </c>
      <c r="G93" s="1165">
        <v>3.54</v>
      </c>
      <c r="H93" s="1165">
        <v>0</v>
      </c>
      <c r="I93" s="836">
        <v>8.7100000000000009</v>
      </c>
      <c r="J93" s="1173">
        <v>985.37</v>
      </c>
      <c r="K93" s="1162">
        <v>8.7100000000000009</v>
      </c>
      <c r="L93" s="1174">
        <v>985.37</v>
      </c>
      <c r="M93" s="1175">
        <v>8.8393192404883445E-3</v>
      </c>
      <c r="N93" s="1162">
        <v>53.85</v>
      </c>
      <c r="O93" s="1176">
        <v>0.48</v>
      </c>
      <c r="P93" s="1176">
        <v>530.36</v>
      </c>
      <c r="Q93" s="1177">
        <v>28.56</v>
      </c>
    </row>
    <row r="94" spans="1:27" ht="12.75" x14ac:dyDescent="0.2">
      <c r="A94" s="1865"/>
      <c r="B94" s="98">
        <v>9</v>
      </c>
      <c r="C94" s="1602" t="s">
        <v>626</v>
      </c>
      <c r="D94" s="98">
        <v>18</v>
      </c>
      <c r="E94" s="98">
        <v>1959</v>
      </c>
      <c r="F94" s="1162">
        <v>13.18</v>
      </c>
      <c r="G94" s="1165">
        <v>2.2200000000000002</v>
      </c>
      <c r="H94" s="1165">
        <v>1.1599999999999999</v>
      </c>
      <c r="I94" s="1162">
        <v>9.8000000000000007</v>
      </c>
      <c r="J94" s="1173">
        <v>936.4</v>
      </c>
      <c r="K94" s="1162">
        <v>15.389683895771039</v>
      </c>
      <c r="L94" s="1174">
        <v>1470.5</v>
      </c>
      <c r="M94" s="1175">
        <v>1.046561298590346E-2</v>
      </c>
      <c r="N94" s="1162">
        <v>53.85</v>
      </c>
      <c r="O94" s="1176">
        <v>0.56000000000000005</v>
      </c>
      <c r="P94" s="1176">
        <v>627.94000000000005</v>
      </c>
      <c r="Q94" s="1177">
        <v>33.81</v>
      </c>
      <c r="R94" s="85"/>
      <c r="S94" s="86"/>
      <c r="T94" s="85"/>
      <c r="AA94" s="87"/>
    </row>
    <row r="95" spans="1:27" ht="12" thickBot="1" x14ac:dyDescent="0.25">
      <c r="A95" s="1905"/>
      <c r="B95" s="101">
        <v>10</v>
      </c>
      <c r="C95" s="1604" t="s">
        <v>466</v>
      </c>
      <c r="D95" s="101">
        <v>12</v>
      </c>
      <c r="E95" s="101">
        <v>1956</v>
      </c>
      <c r="F95" s="1605">
        <v>8.33</v>
      </c>
      <c r="G95" s="1606">
        <v>2.2000000000000002</v>
      </c>
      <c r="H95" s="1606">
        <v>0</v>
      </c>
      <c r="I95" s="1607">
        <v>6.13</v>
      </c>
      <c r="J95" s="1608">
        <v>640.27</v>
      </c>
      <c r="K95" s="1609">
        <v>6.13</v>
      </c>
      <c r="L95" s="1610">
        <v>640.27</v>
      </c>
      <c r="M95" s="1611">
        <v>9.5740859324972283E-3</v>
      </c>
      <c r="N95" s="1609">
        <v>53.85</v>
      </c>
      <c r="O95" s="1612">
        <v>0.52</v>
      </c>
      <c r="P95" s="1612">
        <v>574.45000000000005</v>
      </c>
      <c r="Q95" s="1613">
        <v>30.93</v>
      </c>
    </row>
    <row r="96" spans="1:27" x14ac:dyDescent="0.2">
      <c r="A96" s="1906" t="s">
        <v>167</v>
      </c>
      <c r="B96" s="110">
        <v>1</v>
      </c>
      <c r="C96" s="1615" t="s">
        <v>47</v>
      </c>
      <c r="D96" s="110">
        <v>108</v>
      </c>
      <c r="E96" s="110">
        <v>1968</v>
      </c>
      <c r="F96" s="851">
        <v>82.38</v>
      </c>
      <c r="G96" s="852">
        <v>7.13</v>
      </c>
      <c r="H96" s="852">
        <v>23.61</v>
      </c>
      <c r="I96" s="856">
        <v>51.64</v>
      </c>
      <c r="J96" s="857">
        <v>2558.34</v>
      </c>
      <c r="K96" s="851">
        <v>51.642018496368735</v>
      </c>
      <c r="L96" s="858">
        <v>2558.44</v>
      </c>
      <c r="M96" s="859">
        <v>2.018496368739104E-2</v>
      </c>
      <c r="N96" s="851">
        <v>53.85</v>
      </c>
      <c r="O96" s="860">
        <v>1.0900000000000001</v>
      </c>
      <c r="P96" s="860">
        <v>1211.0999999999999</v>
      </c>
      <c r="Q96" s="861">
        <v>65.22</v>
      </c>
    </row>
    <row r="97" spans="1:17" ht="12.75" customHeight="1" x14ac:dyDescent="0.2">
      <c r="A97" s="1856"/>
      <c r="B97" s="105">
        <v>2</v>
      </c>
      <c r="C97" s="1614" t="s">
        <v>43</v>
      </c>
      <c r="D97" s="105">
        <v>59</v>
      </c>
      <c r="E97" s="105">
        <v>1981</v>
      </c>
      <c r="F97" s="853">
        <v>61.35</v>
      </c>
      <c r="G97" s="854">
        <v>7.36</v>
      </c>
      <c r="H97" s="854">
        <v>9.6</v>
      </c>
      <c r="I97" s="853">
        <v>44.39</v>
      </c>
      <c r="J97" s="862">
        <v>3418.76</v>
      </c>
      <c r="K97" s="853">
        <v>43.57874469105758</v>
      </c>
      <c r="L97" s="863">
        <v>3356.28</v>
      </c>
      <c r="M97" s="864">
        <v>1.2984239899846728E-2</v>
      </c>
      <c r="N97" s="853">
        <v>53.85</v>
      </c>
      <c r="O97" s="318">
        <v>0.7</v>
      </c>
      <c r="P97" s="318">
        <v>779.05</v>
      </c>
      <c r="Q97" s="319">
        <v>41.95</v>
      </c>
    </row>
    <row r="98" spans="1:17" ht="12.75" customHeight="1" x14ac:dyDescent="0.2">
      <c r="A98" s="1856"/>
      <c r="B98" s="105">
        <v>3</v>
      </c>
      <c r="C98" s="1614" t="s">
        <v>42</v>
      </c>
      <c r="D98" s="105">
        <v>57</v>
      </c>
      <c r="E98" s="105">
        <v>1982</v>
      </c>
      <c r="F98" s="853">
        <v>72.819999999999993</v>
      </c>
      <c r="G98" s="854">
        <v>7.29</v>
      </c>
      <c r="H98" s="854">
        <v>12.96</v>
      </c>
      <c r="I98" s="853">
        <v>52.57</v>
      </c>
      <c r="J98" s="862">
        <v>3486.09</v>
      </c>
      <c r="K98" s="853">
        <v>52.57</v>
      </c>
      <c r="L98" s="863">
        <v>3486.09</v>
      </c>
      <c r="M98" s="864">
        <v>1.507993195815369E-2</v>
      </c>
      <c r="N98" s="853">
        <v>53.85</v>
      </c>
      <c r="O98" s="318">
        <v>0.81</v>
      </c>
      <c r="P98" s="318">
        <v>904.8</v>
      </c>
      <c r="Q98" s="319">
        <v>48.72</v>
      </c>
    </row>
    <row r="99" spans="1:17" ht="12.75" customHeight="1" x14ac:dyDescent="0.2">
      <c r="A99" s="1856"/>
      <c r="B99" s="105">
        <v>4</v>
      </c>
      <c r="C99" s="1614" t="s">
        <v>45</v>
      </c>
      <c r="D99" s="105">
        <v>107</v>
      </c>
      <c r="E99" s="105">
        <v>1974</v>
      </c>
      <c r="F99" s="853">
        <v>67.400000000000006</v>
      </c>
      <c r="G99" s="854">
        <v>9.08</v>
      </c>
      <c r="H99" s="854">
        <v>17.12</v>
      </c>
      <c r="I99" s="853">
        <v>41.2</v>
      </c>
      <c r="J99" s="862">
        <v>2586.63</v>
      </c>
      <c r="K99" s="853">
        <v>39.869210517159395</v>
      </c>
      <c r="L99" s="863">
        <v>2503.08</v>
      </c>
      <c r="M99" s="864">
        <v>1.5928060835913912E-2</v>
      </c>
      <c r="N99" s="853">
        <v>53.85</v>
      </c>
      <c r="O99" s="318">
        <v>0.86</v>
      </c>
      <c r="P99" s="318">
        <v>955.68</v>
      </c>
      <c r="Q99" s="319">
        <v>51.46</v>
      </c>
    </row>
    <row r="100" spans="1:17" ht="12.75" customHeight="1" x14ac:dyDescent="0.2">
      <c r="A100" s="1856"/>
      <c r="B100" s="105">
        <v>5</v>
      </c>
      <c r="C100" s="1614" t="s">
        <v>372</v>
      </c>
      <c r="D100" s="105">
        <v>54</v>
      </c>
      <c r="E100" s="105">
        <v>1987</v>
      </c>
      <c r="F100" s="853">
        <v>49.25</v>
      </c>
      <c r="G100" s="854">
        <v>5.36</v>
      </c>
      <c r="H100" s="854">
        <v>11.47</v>
      </c>
      <c r="I100" s="1161">
        <v>32.42</v>
      </c>
      <c r="J100" s="862">
        <v>2179.62</v>
      </c>
      <c r="K100" s="853">
        <v>32.387425606298343</v>
      </c>
      <c r="L100" s="863">
        <v>2177.4299999999998</v>
      </c>
      <c r="M100" s="864">
        <v>1.4874152375184666E-2</v>
      </c>
      <c r="N100" s="853">
        <v>53.85</v>
      </c>
      <c r="O100" s="318">
        <v>0.8</v>
      </c>
      <c r="P100" s="318">
        <v>892.45</v>
      </c>
      <c r="Q100" s="319">
        <v>48.06</v>
      </c>
    </row>
    <row r="101" spans="1:17" ht="12.75" customHeight="1" x14ac:dyDescent="0.2">
      <c r="A101" s="1856"/>
      <c r="B101" s="105">
        <v>6</v>
      </c>
      <c r="C101" s="1614" t="s">
        <v>46</v>
      </c>
      <c r="D101" s="105">
        <v>118</v>
      </c>
      <c r="E101" s="105">
        <v>1961</v>
      </c>
      <c r="F101" s="853">
        <v>58.42</v>
      </c>
      <c r="G101" s="854">
        <v>8.8800000000000008</v>
      </c>
      <c r="H101" s="854">
        <v>1.8</v>
      </c>
      <c r="I101" s="853">
        <v>47.74</v>
      </c>
      <c r="J101" s="862">
        <v>2620.0300000000002</v>
      </c>
      <c r="K101" s="853">
        <v>47.74</v>
      </c>
      <c r="L101" s="863">
        <v>2620.0300000000002</v>
      </c>
      <c r="M101" s="864">
        <v>1.8221165406502978E-2</v>
      </c>
      <c r="N101" s="853">
        <v>53.85</v>
      </c>
      <c r="O101" s="318">
        <v>0.98</v>
      </c>
      <c r="P101" s="318">
        <v>1093.27</v>
      </c>
      <c r="Q101" s="319">
        <v>58.87</v>
      </c>
    </row>
    <row r="102" spans="1:17" s="39" customFormat="1" ht="12.75" customHeight="1" x14ac:dyDescent="0.2">
      <c r="A102" s="1856"/>
      <c r="B102" s="855">
        <v>7</v>
      </c>
      <c r="C102" s="1614" t="s">
        <v>44</v>
      </c>
      <c r="D102" s="105">
        <v>47</v>
      </c>
      <c r="E102" s="105">
        <v>1979</v>
      </c>
      <c r="F102" s="853">
        <v>63.52</v>
      </c>
      <c r="G102" s="854">
        <v>6.57</v>
      </c>
      <c r="H102" s="854">
        <v>11.62</v>
      </c>
      <c r="I102" s="853">
        <v>45.33</v>
      </c>
      <c r="J102" s="862">
        <v>2974.87</v>
      </c>
      <c r="K102" s="853">
        <v>44.467397163573537</v>
      </c>
      <c r="L102" s="863">
        <v>2918.26</v>
      </c>
      <c r="M102" s="864">
        <v>1.5237640636397556E-2</v>
      </c>
      <c r="N102" s="853">
        <v>53.85</v>
      </c>
      <c r="O102" s="318">
        <v>0.82</v>
      </c>
      <c r="P102" s="318">
        <v>914.26</v>
      </c>
      <c r="Q102" s="319">
        <v>49.23</v>
      </c>
    </row>
    <row r="103" spans="1:17" ht="12.75" customHeight="1" x14ac:dyDescent="0.2">
      <c r="A103" s="1856"/>
      <c r="B103" s="105">
        <v>8</v>
      </c>
      <c r="C103" s="1614" t="s">
        <v>373</v>
      </c>
      <c r="D103" s="105">
        <v>41</v>
      </c>
      <c r="E103" s="105">
        <v>1987</v>
      </c>
      <c r="F103" s="853">
        <v>38.799999999999997</v>
      </c>
      <c r="G103" s="854">
        <v>3.36</v>
      </c>
      <c r="H103" s="854">
        <v>9.1300000000000008</v>
      </c>
      <c r="I103" s="1161">
        <v>26.31</v>
      </c>
      <c r="J103" s="862">
        <v>2323.42</v>
      </c>
      <c r="K103" s="853">
        <v>18.776712604694804</v>
      </c>
      <c r="L103" s="863">
        <v>1658.16</v>
      </c>
      <c r="M103" s="864">
        <v>1.1323824362362379E-2</v>
      </c>
      <c r="N103" s="853">
        <v>53.85</v>
      </c>
      <c r="O103" s="318">
        <v>0.61</v>
      </c>
      <c r="P103" s="318">
        <v>679.43</v>
      </c>
      <c r="Q103" s="319">
        <v>36.590000000000003</v>
      </c>
    </row>
    <row r="104" spans="1:17" s="39" customFormat="1" ht="12.75" customHeight="1" x14ac:dyDescent="0.2">
      <c r="A104" s="1856"/>
      <c r="B104" s="855">
        <v>9</v>
      </c>
      <c r="C104" s="1614" t="s">
        <v>374</v>
      </c>
      <c r="D104" s="105">
        <v>47</v>
      </c>
      <c r="E104" s="105">
        <v>1981</v>
      </c>
      <c r="F104" s="853">
        <v>62.95</v>
      </c>
      <c r="G104" s="854">
        <v>5.95</v>
      </c>
      <c r="H104" s="854">
        <v>13.73</v>
      </c>
      <c r="I104" s="1161">
        <v>43.27</v>
      </c>
      <c r="J104" s="862">
        <v>2980.63</v>
      </c>
      <c r="K104" s="853">
        <v>41.429961987901891</v>
      </c>
      <c r="L104" s="863">
        <v>2853.88</v>
      </c>
      <c r="M104" s="864">
        <v>1.4517065184206025E-2</v>
      </c>
      <c r="N104" s="853">
        <v>53.85</v>
      </c>
      <c r="O104" s="318">
        <v>0.78</v>
      </c>
      <c r="P104" s="318">
        <v>871.02</v>
      </c>
      <c r="Q104" s="319">
        <v>46.9</v>
      </c>
    </row>
    <row r="105" spans="1:17" ht="12.75" customHeight="1" thickBot="1" x14ac:dyDescent="0.25">
      <c r="A105" s="1907"/>
      <c r="B105" s="115">
        <v>10</v>
      </c>
      <c r="C105" s="1616" t="s">
        <v>48</v>
      </c>
      <c r="D105" s="115">
        <v>92</v>
      </c>
      <c r="E105" s="115">
        <v>1991</v>
      </c>
      <c r="F105" s="1617">
        <v>93.96</v>
      </c>
      <c r="G105" s="1618">
        <v>8.58</v>
      </c>
      <c r="H105" s="1618">
        <v>15.12</v>
      </c>
      <c r="I105" s="1617">
        <v>70.260000000000005</v>
      </c>
      <c r="J105" s="1619">
        <v>3723.66</v>
      </c>
      <c r="K105" s="1617">
        <v>66.955742575852796</v>
      </c>
      <c r="L105" s="1620">
        <v>3548.54</v>
      </c>
      <c r="M105" s="1621">
        <v>1.8868532572791287E-2</v>
      </c>
      <c r="N105" s="1617">
        <v>53.85</v>
      </c>
      <c r="O105" s="1622">
        <v>1.02</v>
      </c>
      <c r="P105" s="1622">
        <v>1132.1099999999999</v>
      </c>
      <c r="Q105" s="1623">
        <v>60.96</v>
      </c>
    </row>
    <row r="106" spans="1:17" x14ac:dyDescent="0.2">
      <c r="A106" s="1878" t="s">
        <v>168</v>
      </c>
      <c r="B106" s="16">
        <v>1</v>
      </c>
      <c r="C106" s="1624" t="s">
        <v>56</v>
      </c>
      <c r="D106" s="16">
        <v>28</v>
      </c>
      <c r="E106" s="16">
        <v>1957</v>
      </c>
      <c r="F106" s="838">
        <v>35.86</v>
      </c>
      <c r="G106" s="839">
        <v>0</v>
      </c>
      <c r="H106" s="839">
        <v>0</v>
      </c>
      <c r="I106" s="1160">
        <v>35.86</v>
      </c>
      <c r="J106" s="844">
        <v>1462.5</v>
      </c>
      <c r="K106" s="838">
        <v>31.902281982905983</v>
      </c>
      <c r="L106" s="845">
        <v>1301.0899999999999</v>
      </c>
      <c r="M106" s="846">
        <v>2.451965811965812E-2</v>
      </c>
      <c r="N106" s="838">
        <v>53.85</v>
      </c>
      <c r="O106" s="847">
        <v>1.32</v>
      </c>
      <c r="P106" s="847">
        <v>1471.18</v>
      </c>
      <c r="Q106" s="848">
        <v>79.22</v>
      </c>
    </row>
    <row r="107" spans="1:17" ht="12.75" customHeight="1" x14ac:dyDescent="0.2">
      <c r="A107" s="1810"/>
      <c r="B107" s="17">
        <v>2</v>
      </c>
      <c r="C107" s="21" t="s">
        <v>467</v>
      </c>
      <c r="D107" s="17">
        <v>22</v>
      </c>
      <c r="E107" s="17">
        <v>1958</v>
      </c>
      <c r="F107" s="429">
        <v>34.92</v>
      </c>
      <c r="G107" s="840">
        <v>0</v>
      </c>
      <c r="H107" s="840">
        <v>0</v>
      </c>
      <c r="I107" s="1161">
        <v>34.92</v>
      </c>
      <c r="J107" s="114">
        <v>1528.27</v>
      </c>
      <c r="K107" s="429">
        <v>25.446653012883854</v>
      </c>
      <c r="L107" s="430">
        <v>1113.67</v>
      </c>
      <c r="M107" s="849">
        <v>2.2849365622566696E-2</v>
      </c>
      <c r="N107" s="429">
        <v>53.85</v>
      </c>
      <c r="O107" s="32">
        <v>1.23</v>
      </c>
      <c r="P107" s="32">
        <v>1370.96</v>
      </c>
      <c r="Q107" s="33">
        <v>73.83</v>
      </c>
    </row>
    <row r="108" spans="1:17" ht="12.75" customHeight="1" x14ac:dyDescent="0.2">
      <c r="A108" s="1810"/>
      <c r="B108" s="17">
        <v>3</v>
      </c>
      <c r="C108" s="21" t="s">
        <v>49</v>
      </c>
      <c r="D108" s="17">
        <v>77</v>
      </c>
      <c r="E108" s="17">
        <v>1960</v>
      </c>
      <c r="F108" s="429">
        <v>37.85</v>
      </c>
      <c r="G108" s="840">
        <v>4.82</v>
      </c>
      <c r="H108" s="840">
        <v>1.1599999999999999</v>
      </c>
      <c r="I108" s="429">
        <v>31.87</v>
      </c>
      <c r="J108" s="114">
        <v>1264.2</v>
      </c>
      <c r="K108" s="429">
        <v>31.482023967726626</v>
      </c>
      <c r="L108" s="430">
        <v>1248.81</v>
      </c>
      <c r="M108" s="849">
        <v>2.5209618731213416E-2</v>
      </c>
      <c r="N108" s="429">
        <v>53.85</v>
      </c>
      <c r="O108" s="32">
        <v>1.36</v>
      </c>
      <c r="P108" s="32">
        <v>1512.58</v>
      </c>
      <c r="Q108" s="33">
        <v>81.45</v>
      </c>
    </row>
    <row r="109" spans="1:17" ht="12.75" customHeight="1" x14ac:dyDescent="0.2">
      <c r="A109" s="1810"/>
      <c r="B109" s="17">
        <v>4</v>
      </c>
      <c r="C109" s="21" t="s">
        <v>57</v>
      </c>
      <c r="D109" s="17">
        <v>18</v>
      </c>
      <c r="E109" s="17">
        <v>1959</v>
      </c>
      <c r="F109" s="429">
        <v>29.65</v>
      </c>
      <c r="G109" s="840">
        <v>2.7</v>
      </c>
      <c r="H109" s="840">
        <v>0</v>
      </c>
      <c r="I109" s="429">
        <v>26.95</v>
      </c>
      <c r="J109" s="114">
        <v>963.76</v>
      </c>
      <c r="K109" s="429">
        <v>26.95</v>
      </c>
      <c r="L109" s="430">
        <v>963.76</v>
      </c>
      <c r="M109" s="849">
        <v>2.7963393375944216E-2</v>
      </c>
      <c r="N109" s="429">
        <v>53.85</v>
      </c>
      <c r="O109" s="32">
        <v>1.51</v>
      </c>
      <c r="P109" s="32">
        <v>1677.8</v>
      </c>
      <c r="Q109" s="33">
        <v>90.35</v>
      </c>
    </row>
    <row r="110" spans="1:17" ht="12.75" customHeight="1" x14ac:dyDescent="0.2">
      <c r="A110" s="1810"/>
      <c r="B110" s="17">
        <v>5</v>
      </c>
      <c r="C110" s="21" t="s">
        <v>51</v>
      </c>
      <c r="D110" s="17">
        <v>25</v>
      </c>
      <c r="E110" s="17">
        <v>1957</v>
      </c>
      <c r="F110" s="429">
        <v>36.19</v>
      </c>
      <c r="G110" s="840">
        <v>0</v>
      </c>
      <c r="H110" s="840">
        <v>0</v>
      </c>
      <c r="I110" s="1161">
        <v>36.19</v>
      </c>
      <c r="J110" s="114">
        <v>1561.46</v>
      </c>
      <c r="K110" s="429">
        <v>36.19</v>
      </c>
      <c r="L110" s="430">
        <v>1561.46</v>
      </c>
      <c r="M110" s="849">
        <v>2.3177026628924211E-2</v>
      </c>
      <c r="N110" s="429">
        <v>53.85</v>
      </c>
      <c r="O110" s="32">
        <v>1.25</v>
      </c>
      <c r="P110" s="32">
        <v>1390.62</v>
      </c>
      <c r="Q110" s="33">
        <v>74.88</v>
      </c>
    </row>
    <row r="111" spans="1:17" ht="12.75" customHeight="1" x14ac:dyDescent="0.2">
      <c r="A111" s="1810"/>
      <c r="B111" s="17">
        <v>6</v>
      </c>
      <c r="C111" s="21" t="s">
        <v>50</v>
      </c>
      <c r="D111" s="17">
        <v>55</v>
      </c>
      <c r="E111" s="17">
        <v>1977</v>
      </c>
      <c r="F111" s="429">
        <v>48.67</v>
      </c>
      <c r="G111" s="840">
        <v>4.38</v>
      </c>
      <c r="H111" s="840">
        <v>13</v>
      </c>
      <c r="I111" s="1161">
        <v>31.29</v>
      </c>
      <c r="J111" s="114">
        <v>2217.3200000000002</v>
      </c>
      <c r="K111" s="429">
        <v>31.29</v>
      </c>
      <c r="L111" s="430">
        <v>2217.3200000000002</v>
      </c>
      <c r="M111" s="849">
        <v>1.4111630256345497E-2</v>
      </c>
      <c r="N111" s="429">
        <v>53.85</v>
      </c>
      <c r="O111" s="32">
        <v>0.76</v>
      </c>
      <c r="P111" s="32">
        <v>846.7</v>
      </c>
      <c r="Q111" s="33">
        <v>45.59</v>
      </c>
    </row>
    <row r="112" spans="1:17" ht="12.75" customHeight="1" x14ac:dyDescent="0.2">
      <c r="A112" s="1810"/>
      <c r="B112" s="17">
        <v>7</v>
      </c>
      <c r="C112" s="21" t="s">
        <v>468</v>
      </c>
      <c r="D112" s="17">
        <v>7</v>
      </c>
      <c r="E112" s="17">
        <v>1959</v>
      </c>
      <c r="F112" s="429">
        <v>9.58</v>
      </c>
      <c r="G112" s="840">
        <v>0</v>
      </c>
      <c r="H112" s="840">
        <v>0</v>
      </c>
      <c r="I112" s="836">
        <v>9.58</v>
      </c>
      <c r="J112" s="114">
        <v>321.98</v>
      </c>
      <c r="K112" s="429">
        <v>9.58</v>
      </c>
      <c r="L112" s="430">
        <v>321.98</v>
      </c>
      <c r="M112" s="849">
        <v>2.9753400832349834E-2</v>
      </c>
      <c r="N112" s="429">
        <v>53.85</v>
      </c>
      <c r="O112" s="32">
        <v>1.6</v>
      </c>
      <c r="P112" s="32">
        <v>1785.2</v>
      </c>
      <c r="Q112" s="33">
        <v>96.13</v>
      </c>
    </row>
    <row r="113" spans="1:17" ht="13.5" customHeight="1" x14ac:dyDescent="0.2">
      <c r="A113" s="1810"/>
      <c r="B113" s="17">
        <v>8</v>
      </c>
      <c r="C113" s="21" t="s">
        <v>469</v>
      </c>
      <c r="D113" s="17">
        <v>24</v>
      </c>
      <c r="E113" s="17">
        <v>1962</v>
      </c>
      <c r="F113" s="429">
        <v>14.887</v>
      </c>
      <c r="G113" s="840">
        <v>0</v>
      </c>
      <c r="H113" s="840">
        <v>0</v>
      </c>
      <c r="I113" s="1161">
        <v>14.89</v>
      </c>
      <c r="J113" s="114">
        <v>402.03</v>
      </c>
      <c r="K113" s="429">
        <v>14.89</v>
      </c>
      <c r="L113" s="430">
        <v>402.03</v>
      </c>
      <c r="M113" s="849">
        <v>3.7037037037037042E-2</v>
      </c>
      <c r="N113" s="429">
        <v>53.85</v>
      </c>
      <c r="O113" s="32">
        <v>1.99</v>
      </c>
      <c r="P113" s="32">
        <v>2222.2199999999998</v>
      </c>
      <c r="Q113" s="33">
        <v>119.67</v>
      </c>
    </row>
    <row r="114" spans="1:17" ht="12.75" customHeight="1" x14ac:dyDescent="0.2">
      <c r="A114" s="1810"/>
      <c r="B114" s="17">
        <v>9</v>
      </c>
      <c r="C114" s="21" t="s">
        <v>470</v>
      </c>
      <c r="D114" s="17">
        <v>8</v>
      </c>
      <c r="E114" s="17" t="s">
        <v>36</v>
      </c>
      <c r="F114" s="841">
        <v>11.1</v>
      </c>
      <c r="G114" s="840">
        <v>1.1200000000000001</v>
      </c>
      <c r="H114" s="840">
        <v>0</v>
      </c>
      <c r="I114" s="429">
        <v>9.98</v>
      </c>
      <c r="J114" s="114">
        <v>364.25</v>
      </c>
      <c r="K114" s="429">
        <v>9.98</v>
      </c>
      <c r="L114" s="430">
        <v>364.25</v>
      </c>
      <c r="M114" s="849">
        <v>2.7398764584763213E-2</v>
      </c>
      <c r="N114" s="429">
        <v>53.85</v>
      </c>
      <c r="O114" s="32">
        <v>1.48</v>
      </c>
      <c r="P114" s="32">
        <v>1643.93</v>
      </c>
      <c r="Q114" s="33">
        <v>88.53</v>
      </c>
    </row>
    <row r="115" spans="1:17" ht="12.75" customHeight="1" thickBot="1" x14ac:dyDescent="0.25">
      <c r="A115" s="1811"/>
      <c r="B115" s="18">
        <v>10</v>
      </c>
      <c r="C115" s="22" t="s">
        <v>58</v>
      </c>
      <c r="D115" s="18">
        <v>8</v>
      </c>
      <c r="E115" s="18">
        <v>1901</v>
      </c>
      <c r="F115" s="842">
        <v>9.2639999999999993</v>
      </c>
      <c r="G115" s="843">
        <v>0</v>
      </c>
      <c r="H115" s="843">
        <v>0</v>
      </c>
      <c r="I115" s="837">
        <v>9.26</v>
      </c>
      <c r="J115" s="119">
        <v>330.14</v>
      </c>
      <c r="K115" s="432">
        <v>8.2603440964439336</v>
      </c>
      <c r="L115" s="431">
        <v>294.5</v>
      </c>
      <c r="M115" s="850">
        <v>2.8048706609317263E-2</v>
      </c>
      <c r="N115" s="432">
        <v>53.85</v>
      </c>
      <c r="O115" s="34">
        <v>1.51</v>
      </c>
      <c r="P115" s="34">
        <v>1682.92</v>
      </c>
      <c r="Q115" s="111">
        <v>90.63</v>
      </c>
    </row>
    <row r="116" spans="1:17" x14ac:dyDescent="0.2">
      <c r="C116" s="1"/>
    </row>
    <row r="117" spans="1:17" x14ac:dyDescent="0.2">
      <c r="A117" s="765" t="s">
        <v>375</v>
      </c>
      <c r="B117" s="762"/>
      <c r="C117" s="762"/>
      <c r="D117" s="762"/>
      <c r="E117" s="763"/>
      <c r="F117" s="763"/>
      <c r="G117" s="763"/>
      <c r="H117" s="758"/>
      <c r="I117" s="755"/>
      <c r="J117" s="755"/>
      <c r="K117" s="755"/>
      <c r="L117" s="756"/>
      <c r="M117" s="756"/>
      <c r="N117" s="756"/>
    </row>
    <row r="118" spans="1:17" x14ac:dyDescent="0.2">
      <c r="A118" s="765" t="s">
        <v>376</v>
      </c>
      <c r="B118" s="762"/>
      <c r="C118" s="762"/>
      <c r="D118" s="762"/>
      <c r="E118" s="763"/>
      <c r="F118" s="763"/>
      <c r="G118" s="763"/>
      <c r="H118" s="758"/>
      <c r="I118" s="755"/>
      <c r="J118" s="755"/>
      <c r="K118" s="755"/>
      <c r="L118" s="756"/>
      <c r="M118" s="756"/>
      <c r="N118" s="756"/>
    </row>
    <row r="119" spans="1:17" x14ac:dyDescent="0.2">
      <c r="A119" s="762" t="s">
        <v>377</v>
      </c>
      <c r="B119" s="764" t="s">
        <v>378</v>
      </c>
      <c r="C119" s="762"/>
      <c r="D119" s="762"/>
      <c r="E119" s="763"/>
      <c r="F119" s="763"/>
      <c r="G119" s="763"/>
      <c r="H119" s="755"/>
      <c r="I119" s="757"/>
      <c r="J119" s="755"/>
      <c r="K119" s="755"/>
      <c r="L119" s="756"/>
      <c r="M119" s="756"/>
      <c r="N119" s="756"/>
    </row>
    <row r="120" spans="1:17" x14ac:dyDescent="0.2">
      <c r="A120" s="766"/>
      <c r="B120" s="761" t="s">
        <v>113</v>
      </c>
      <c r="C120" s="760"/>
      <c r="D120" s="760"/>
      <c r="E120" s="760"/>
      <c r="F120" s="760"/>
      <c r="G120" s="760"/>
      <c r="H120" s="759"/>
      <c r="I120" s="754"/>
      <c r="J120" s="753"/>
      <c r="K120" s="753"/>
      <c r="L120" s="753"/>
      <c r="M120" s="753"/>
      <c r="N120" s="753"/>
    </row>
    <row r="123" spans="1:17" ht="15" x14ac:dyDescent="0.2">
      <c r="A123" s="1861" t="s">
        <v>379</v>
      </c>
      <c r="B123" s="1861"/>
      <c r="C123" s="1861"/>
      <c r="D123" s="1861"/>
      <c r="E123" s="1861"/>
      <c r="F123" s="1861"/>
      <c r="G123" s="1861"/>
      <c r="H123" s="1861"/>
      <c r="I123" s="1861"/>
      <c r="J123" s="1861"/>
      <c r="K123" s="1861"/>
      <c r="L123" s="1861"/>
      <c r="M123" s="1861"/>
      <c r="N123" s="1861"/>
      <c r="O123" s="1861"/>
      <c r="P123" s="1861"/>
      <c r="Q123" s="1861"/>
    </row>
    <row r="124" spans="1:17" ht="13.5" thickBot="1" x14ac:dyDescent="0.25">
      <c r="A124" s="408"/>
      <c r="B124" s="408"/>
      <c r="C124" s="408"/>
      <c r="D124" s="408"/>
      <c r="E124" s="1813" t="s">
        <v>254</v>
      </c>
      <c r="F124" s="1813"/>
      <c r="G124" s="1813"/>
      <c r="H124" s="1813"/>
      <c r="I124" s="408">
        <v>3.1</v>
      </c>
      <c r="J124" s="408" t="s">
        <v>253</v>
      </c>
      <c r="K124" s="408" t="s">
        <v>255</v>
      </c>
      <c r="L124" s="409">
        <v>417.2</v>
      </c>
      <c r="M124" s="408"/>
      <c r="N124" s="408"/>
      <c r="O124" s="408"/>
      <c r="P124" s="408"/>
      <c r="Q124" s="408"/>
    </row>
    <row r="125" spans="1:17" x14ac:dyDescent="0.2">
      <c r="A125" s="1814" t="s">
        <v>1</v>
      </c>
      <c r="B125" s="1817" t="s">
        <v>0</v>
      </c>
      <c r="C125" s="1820" t="s">
        <v>2</v>
      </c>
      <c r="D125" s="1820" t="s">
        <v>3</v>
      </c>
      <c r="E125" s="1820" t="s">
        <v>11</v>
      </c>
      <c r="F125" s="1824" t="s">
        <v>12</v>
      </c>
      <c r="G125" s="1825"/>
      <c r="H125" s="1825"/>
      <c r="I125" s="1826"/>
      <c r="J125" s="1820" t="s">
        <v>4</v>
      </c>
      <c r="K125" s="1820" t="s">
        <v>13</v>
      </c>
      <c r="L125" s="1820" t="s">
        <v>5</v>
      </c>
      <c r="M125" s="1820" t="s">
        <v>6</v>
      </c>
      <c r="N125" s="1820" t="s">
        <v>14</v>
      </c>
      <c r="O125" s="1874" t="s">
        <v>15</v>
      </c>
      <c r="P125" s="1874" t="s">
        <v>31</v>
      </c>
      <c r="Q125" s="1829" t="s">
        <v>23</v>
      </c>
    </row>
    <row r="126" spans="1:17" ht="33.75" x14ac:dyDescent="0.2">
      <c r="A126" s="1815"/>
      <c r="B126" s="1818"/>
      <c r="C126" s="1821"/>
      <c r="D126" s="1823"/>
      <c r="E126" s="1823"/>
      <c r="F126" s="783" t="s">
        <v>16</v>
      </c>
      <c r="G126" s="783" t="s">
        <v>17</v>
      </c>
      <c r="H126" s="783" t="s">
        <v>18</v>
      </c>
      <c r="I126" s="783" t="s">
        <v>19</v>
      </c>
      <c r="J126" s="1823"/>
      <c r="K126" s="1823"/>
      <c r="L126" s="1823"/>
      <c r="M126" s="1823"/>
      <c r="N126" s="1823"/>
      <c r="O126" s="1875"/>
      <c r="P126" s="1875"/>
      <c r="Q126" s="1830"/>
    </row>
    <row r="127" spans="1:17" ht="12" thickBot="1" x14ac:dyDescent="0.25">
      <c r="A127" s="1816"/>
      <c r="B127" s="1819"/>
      <c r="C127" s="1822"/>
      <c r="D127" s="28" t="s">
        <v>7</v>
      </c>
      <c r="E127" s="28" t="s">
        <v>8</v>
      </c>
      <c r="F127" s="28" t="s">
        <v>9</v>
      </c>
      <c r="G127" s="28" t="s">
        <v>9</v>
      </c>
      <c r="H127" s="28" t="s">
        <v>9</v>
      </c>
      <c r="I127" s="28" t="s">
        <v>9</v>
      </c>
      <c r="J127" s="28" t="s">
        <v>20</v>
      </c>
      <c r="K127" s="28" t="s">
        <v>9</v>
      </c>
      <c r="L127" s="28" t="s">
        <v>20</v>
      </c>
      <c r="M127" s="28" t="s">
        <v>55</v>
      </c>
      <c r="N127" s="28" t="s">
        <v>270</v>
      </c>
      <c r="O127" s="28" t="s">
        <v>271</v>
      </c>
      <c r="P127" s="637" t="s">
        <v>24</v>
      </c>
      <c r="Q127" s="638" t="s">
        <v>272</v>
      </c>
    </row>
    <row r="128" spans="1:17" x14ac:dyDescent="0.2">
      <c r="A128" s="1936" t="s">
        <v>165</v>
      </c>
      <c r="B128" s="29">
        <v>1</v>
      </c>
      <c r="C128" s="320" t="s">
        <v>834</v>
      </c>
      <c r="D128" s="283">
        <v>36</v>
      </c>
      <c r="E128" s="283">
        <v>2009</v>
      </c>
      <c r="F128" s="259">
        <v>9.0660000000000007</v>
      </c>
      <c r="G128" s="259">
        <v>0</v>
      </c>
      <c r="H128" s="259">
        <v>0</v>
      </c>
      <c r="I128" s="259">
        <f>F128-G128-H128</f>
        <v>9.0660000000000007</v>
      </c>
      <c r="J128" s="259">
        <v>2429.4899999999998</v>
      </c>
      <c r="K128" s="284">
        <v>7.5860000000000003</v>
      </c>
      <c r="L128" s="259">
        <f>J128</f>
        <v>2429.4899999999998</v>
      </c>
      <c r="M128" s="285">
        <f>K128/L128</f>
        <v>3.1224660319655569E-3</v>
      </c>
      <c r="N128" s="321">
        <v>55</v>
      </c>
      <c r="O128" s="287">
        <f>M128*N128</f>
        <v>0.17173563175810563</v>
      </c>
      <c r="P128" s="287">
        <f>M128*60*1000</f>
        <v>187.34796191793339</v>
      </c>
      <c r="Q128" s="288">
        <f>P128*N128/1000</f>
        <v>10.304137905486336</v>
      </c>
    </row>
    <row r="129" spans="1:17" x14ac:dyDescent="0.2">
      <c r="A129" s="1936"/>
      <c r="B129" s="29">
        <v>2</v>
      </c>
      <c r="C129" s="323" t="s">
        <v>835</v>
      </c>
      <c r="D129" s="289">
        <v>80</v>
      </c>
      <c r="E129" s="289">
        <v>1975</v>
      </c>
      <c r="F129" s="216">
        <v>40.164700000000003</v>
      </c>
      <c r="G129" s="216">
        <v>12.8489</v>
      </c>
      <c r="H129" s="216">
        <v>10.8</v>
      </c>
      <c r="I129" s="259">
        <f t="shared" ref="I129:I167" si="5">F129-G129-H129</f>
        <v>16.515800000000002</v>
      </c>
      <c r="J129" s="216">
        <v>4484.8900000000003</v>
      </c>
      <c r="K129" s="284">
        <f t="shared" ref="K129:L167" si="6">I129</f>
        <v>16.515800000000002</v>
      </c>
      <c r="L129" s="259">
        <f t="shared" si="6"/>
        <v>4484.8900000000003</v>
      </c>
      <c r="M129" s="217">
        <f t="shared" ref="M129:M137" si="7">K129/L129</f>
        <v>3.682542938622798E-3</v>
      </c>
      <c r="N129" s="321">
        <v>55</v>
      </c>
      <c r="O129" s="291">
        <f t="shared" ref="O129:O147" si="8">M129*N129</f>
        <v>0.20253986162425389</v>
      </c>
      <c r="P129" s="287">
        <f t="shared" ref="P129:P147" si="9">M129*60*1000</f>
        <v>220.95257631736786</v>
      </c>
      <c r="Q129" s="292">
        <f t="shared" ref="Q129:Q147" si="10">P129*N129/1000</f>
        <v>12.152391697455233</v>
      </c>
    </row>
    <row r="130" spans="1:17" x14ac:dyDescent="0.2">
      <c r="A130" s="1936"/>
      <c r="B130" s="29">
        <v>3</v>
      </c>
      <c r="C130" s="323" t="s">
        <v>836</v>
      </c>
      <c r="D130" s="289">
        <v>60</v>
      </c>
      <c r="E130" s="289">
        <v>1981</v>
      </c>
      <c r="F130" s="216">
        <v>28.884799999999998</v>
      </c>
      <c r="G130" s="216">
        <v>5.3730000000000002</v>
      </c>
      <c r="H130" s="216">
        <v>6.96</v>
      </c>
      <c r="I130" s="259">
        <f t="shared" si="5"/>
        <v>16.551799999999997</v>
      </c>
      <c r="J130" s="216">
        <v>3697.73</v>
      </c>
      <c r="K130" s="284">
        <f t="shared" si="6"/>
        <v>16.551799999999997</v>
      </c>
      <c r="L130" s="259">
        <f t="shared" si="6"/>
        <v>3697.73</v>
      </c>
      <c r="M130" s="217">
        <f t="shared" si="7"/>
        <v>4.4762056721285755E-3</v>
      </c>
      <c r="N130" s="321">
        <v>55</v>
      </c>
      <c r="O130" s="291">
        <f t="shared" si="8"/>
        <v>0.24619131196707164</v>
      </c>
      <c r="P130" s="287">
        <f t="shared" si="9"/>
        <v>268.57234032771453</v>
      </c>
      <c r="Q130" s="292">
        <f t="shared" si="10"/>
        <v>14.771478718024298</v>
      </c>
    </row>
    <row r="131" spans="1:17" x14ac:dyDescent="0.2">
      <c r="A131" s="1936"/>
      <c r="B131" s="29">
        <v>4</v>
      </c>
      <c r="C131" s="323" t="s">
        <v>837</v>
      </c>
      <c r="D131" s="289">
        <v>60</v>
      </c>
      <c r="E131" s="289">
        <v>1981</v>
      </c>
      <c r="F131" s="216">
        <v>26.685199999999998</v>
      </c>
      <c r="G131" s="216">
        <v>2.9925000000000002</v>
      </c>
      <c r="H131" s="216">
        <v>6.48</v>
      </c>
      <c r="I131" s="259">
        <f t="shared" si="5"/>
        <v>17.212699999999998</v>
      </c>
      <c r="J131" s="216">
        <v>3315.38</v>
      </c>
      <c r="K131" s="284">
        <f t="shared" si="6"/>
        <v>17.212699999999998</v>
      </c>
      <c r="L131" s="259">
        <f t="shared" si="6"/>
        <v>3315.38</v>
      </c>
      <c r="M131" s="217">
        <f t="shared" si="7"/>
        <v>5.1917728887789626E-3</v>
      </c>
      <c r="N131" s="321">
        <v>55</v>
      </c>
      <c r="O131" s="291">
        <f t="shared" si="8"/>
        <v>0.28554750888284297</v>
      </c>
      <c r="P131" s="287">
        <f t="shared" si="9"/>
        <v>311.50637332673773</v>
      </c>
      <c r="Q131" s="292">
        <f t="shared" si="10"/>
        <v>17.132850532970576</v>
      </c>
    </row>
    <row r="132" spans="1:17" x14ac:dyDescent="0.2">
      <c r="A132" s="1936"/>
      <c r="B132" s="29">
        <v>5</v>
      </c>
      <c r="C132" s="323" t="s">
        <v>838</v>
      </c>
      <c r="D132" s="289">
        <v>114</v>
      </c>
      <c r="E132" s="289">
        <v>2010</v>
      </c>
      <c r="F132" s="216">
        <v>61.59</v>
      </c>
      <c r="G132" s="216">
        <v>16.345500000000001</v>
      </c>
      <c r="H132" s="216">
        <v>0</v>
      </c>
      <c r="I132" s="259">
        <f t="shared" si="5"/>
        <v>45.244500000000002</v>
      </c>
      <c r="J132" s="216">
        <v>7728.52</v>
      </c>
      <c r="K132" s="284">
        <f t="shared" si="6"/>
        <v>45.244500000000002</v>
      </c>
      <c r="L132" s="259">
        <f t="shared" si="6"/>
        <v>7728.52</v>
      </c>
      <c r="M132" s="217">
        <f t="shared" si="7"/>
        <v>5.8542256473425704E-3</v>
      </c>
      <c r="N132" s="321">
        <v>55</v>
      </c>
      <c r="O132" s="291">
        <f t="shared" si="8"/>
        <v>0.32198241060384136</v>
      </c>
      <c r="P132" s="287">
        <f t="shared" si="9"/>
        <v>351.2535388405542</v>
      </c>
      <c r="Q132" s="292">
        <f t="shared" si="10"/>
        <v>19.31894463623048</v>
      </c>
    </row>
    <row r="133" spans="1:17" x14ac:dyDescent="0.2">
      <c r="A133" s="1936"/>
      <c r="B133" s="29">
        <v>6</v>
      </c>
      <c r="C133" s="323" t="s">
        <v>839</v>
      </c>
      <c r="D133" s="289">
        <v>61</v>
      </c>
      <c r="E133" s="289">
        <v>1980</v>
      </c>
      <c r="F133" s="216">
        <v>42.218499999999999</v>
      </c>
      <c r="G133" s="216">
        <v>9.1137999999999995</v>
      </c>
      <c r="H133" s="216">
        <v>6.99</v>
      </c>
      <c r="I133" s="259">
        <f t="shared" si="5"/>
        <v>26.114699999999999</v>
      </c>
      <c r="J133" s="216">
        <v>3982.03</v>
      </c>
      <c r="K133" s="284">
        <f t="shared" si="6"/>
        <v>26.114699999999999</v>
      </c>
      <c r="L133" s="259">
        <f t="shared" si="6"/>
        <v>3982.03</v>
      </c>
      <c r="M133" s="217">
        <f t="shared" si="7"/>
        <v>6.558137432415124E-3</v>
      </c>
      <c r="N133" s="321">
        <v>55</v>
      </c>
      <c r="O133" s="291">
        <f t="shared" si="8"/>
        <v>0.36069755878283183</v>
      </c>
      <c r="P133" s="287">
        <f t="shared" si="9"/>
        <v>393.48824594490742</v>
      </c>
      <c r="Q133" s="292">
        <f t="shared" si="10"/>
        <v>21.641853526969911</v>
      </c>
    </row>
    <row r="134" spans="1:17" x14ac:dyDescent="0.2">
      <c r="A134" s="1876"/>
      <c r="B134" s="29">
        <v>7</v>
      </c>
      <c r="C134" s="323" t="s">
        <v>840</v>
      </c>
      <c r="D134" s="289">
        <v>38</v>
      </c>
      <c r="E134" s="289">
        <v>2005</v>
      </c>
      <c r="F134" s="216">
        <v>27.595600000000001</v>
      </c>
      <c r="G134" s="216">
        <v>5.3804999999999996</v>
      </c>
      <c r="H134" s="216">
        <v>5.36</v>
      </c>
      <c r="I134" s="259">
        <f t="shared" si="5"/>
        <v>16.8551</v>
      </c>
      <c r="J134" s="216">
        <v>2273.56</v>
      </c>
      <c r="K134" s="284">
        <f t="shared" si="6"/>
        <v>16.8551</v>
      </c>
      <c r="L134" s="259">
        <f t="shared" si="6"/>
        <v>2273.56</v>
      </c>
      <c r="M134" s="217">
        <f t="shared" si="7"/>
        <v>7.4135276834567821E-3</v>
      </c>
      <c r="N134" s="321">
        <v>55</v>
      </c>
      <c r="O134" s="291">
        <f t="shared" si="8"/>
        <v>0.40774402259012299</v>
      </c>
      <c r="P134" s="287">
        <f t="shared" si="9"/>
        <v>444.81166100740694</v>
      </c>
      <c r="Q134" s="292">
        <f t="shared" si="10"/>
        <v>24.46464135540738</v>
      </c>
    </row>
    <row r="135" spans="1:17" x14ac:dyDescent="0.2">
      <c r="A135" s="1876"/>
      <c r="B135" s="29">
        <v>8</v>
      </c>
      <c r="C135" s="323" t="s">
        <v>841</v>
      </c>
      <c r="D135" s="289">
        <v>111</v>
      </c>
      <c r="E135" s="289">
        <v>2008</v>
      </c>
      <c r="F135" s="216">
        <v>65.400000000000006</v>
      </c>
      <c r="G135" s="216">
        <v>15.3</v>
      </c>
      <c r="H135" s="216">
        <v>0</v>
      </c>
      <c r="I135" s="259">
        <f t="shared" si="5"/>
        <v>50.100000000000009</v>
      </c>
      <c r="J135" s="216">
        <v>6276.47</v>
      </c>
      <c r="K135" s="284">
        <f t="shared" si="6"/>
        <v>50.100000000000009</v>
      </c>
      <c r="L135" s="259">
        <f t="shared" si="6"/>
        <v>6276.47</v>
      </c>
      <c r="M135" s="217">
        <f t="shared" si="7"/>
        <v>7.9821938127641826E-3</v>
      </c>
      <c r="N135" s="321">
        <v>55</v>
      </c>
      <c r="O135" s="291">
        <f t="shared" si="8"/>
        <v>0.43902065970203002</v>
      </c>
      <c r="P135" s="287">
        <f t="shared" si="9"/>
        <v>478.93162876585092</v>
      </c>
      <c r="Q135" s="292">
        <f t="shared" si="10"/>
        <v>26.341239582121801</v>
      </c>
    </row>
    <row r="136" spans="1:17" x14ac:dyDescent="0.2">
      <c r="A136" s="1876"/>
      <c r="B136" s="29">
        <v>9</v>
      </c>
      <c r="C136" s="323" t="s">
        <v>842</v>
      </c>
      <c r="D136" s="289">
        <v>50</v>
      </c>
      <c r="E136" s="289">
        <v>1982</v>
      </c>
      <c r="F136" s="216">
        <v>31.523900000000001</v>
      </c>
      <c r="G136" s="216">
        <v>4.5244999999999997</v>
      </c>
      <c r="H136" s="216">
        <v>4.79</v>
      </c>
      <c r="I136" s="259">
        <f t="shared" si="5"/>
        <v>22.209400000000002</v>
      </c>
      <c r="J136" s="216">
        <v>2574.58</v>
      </c>
      <c r="K136" s="284">
        <f t="shared" si="6"/>
        <v>22.209400000000002</v>
      </c>
      <c r="L136" s="259">
        <f t="shared" si="6"/>
        <v>2574.58</v>
      </c>
      <c r="M136" s="217">
        <f t="shared" si="7"/>
        <v>8.6264167359336296E-3</v>
      </c>
      <c r="N136" s="321">
        <v>55</v>
      </c>
      <c r="O136" s="291">
        <f t="shared" si="8"/>
        <v>0.47445292047634963</v>
      </c>
      <c r="P136" s="287">
        <f t="shared" si="9"/>
        <v>517.58500415601782</v>
      </c>
      <c r="Q136" s="292">
        <f t="shared" si="10"/>
        <v>28.467175228580981</v>
      </c>
    </row>
    <row r="137" spans="1:17" ht="12" thickBot="1" x14ac:dyDescent="0.25">
      <c r="A137" s="1877"/>
      <c r="B137" s="650">
        <v>10</v>
      </c>
      <c r="C137" s="325" t="s">
        <v>843</v>
      </c>
      <c r="D137" s="326">
        <v>36</v>
      </c>
      <c r="E137" s="326">
        <v>1980</v>
      </c>
      <c r="F137" s="262">
        <v>26.248999999999999</v>
      </c>
      <c r="G137" s="262">
        <v>2.2964000000000002</v>
      </c>
      <c r="H137" s="262">
        <v>3.6</v>
      </c>
      <c r="I137" s="398">
        <f t="shared" si="5"/>
        <v>20.352599999999995</v>
      </c>
      <c r="J137" s="262">
        <v>2185.41</v>
      </c>
      <c r="K137" s="1625">
        <f t="shared" si="6"/>
        <v>20.352599999999995</v>
      </c>
      <c r="L137" s="398">
        <f t="shared" si="6"/>
        <v>2185.41</v>
      </c>
      <c r="M137" s="263">
        <f t="shared" si="7"/>
        <v>9.312943566653395E-3</v>
      </c>
      <c r="N137" s="1626">
        <v>55</v>
      </c>
      <c r="O137" s="400">
        <f t="shared" si="8"/>
        <v>0.51221189616593676</v>
      </c>
      <c r="P137" s="401">
        <f t="shared" si="9"/>
        <v>558.77661399920362</v>
      </c>
      <c r="Q137" s="402">
        <f t="shared" si="10"/>
        <v>30.732713769956202</v>
      </c>
    </row>
    <row r="138" spans="1:17" x14ac:dyDescent="0.2">
      <c r="A138" s="1904" t="s">
        <v>166</v>
      </c>
      <c r="B138" s="99">
        <v>1</v>
      </c>
      <c r="C138" s="1627" t="s">
        <v>844</v>
      </c>
      <c r="D138" s="1628">
        <v>19</v>
      </c>
      <c r="E138" s="1628">
        <v>2007</v>
      </c>
      <c r="F138" s="1321">
        <v>9.6734000000000009</v>
      </c>
      <c r="G138" s="1321">
        <v>1.0608</v>
      </c>
      <c r="H138" s="1321">
        <v>0</v>
      </c>
      <c r="I138" s="1321">
        <f t="shared" si="5"/>
        <v>8.6126000000000005</v>
      </c>
      <c r="J138" s="1321">
        <v>856.06</v>
      </c>
      <c r="K138" s="1629">
        <f t="shared" si="6"/>
        <v>8.6126000000000005</v>
      </c>
      <c r="L138" s="1321">
        <f t="shared" si="6"/>
        <v>856.06</v>
      </c>
      <c r="M138" s="1630">
        <f>K138/L138</f>
        <v>1.0060743405836041E-2</v>
      </c>
      <c r="N138" s="1392">
        <v>55</v>
      </c>
      <c r="O138" s="1631">
        <f t="shared" si="8"/>
        <v>0.55334088732098219</v>
      </c>
      <c r="P138" s="1631">
        <f t="shared" si="9"/>
        <v>603.64460435016247</v>
      </c>
      <c r="Q138" s="1632">
        <f t="shared" si="10"/>
        <v>33.200453239258941</v>
      </c>
    </row>
    <row r="139" spans="1:17" x14ac:dyDescent="0.2">
      <c r="A139" s="1865"/>
      <c r="B139" s="98">
        <v>2</v>
      </c>
      <c r="C139" s="1633" t="s">
        <v>845</v>
      </c>
      <c r="D139" s="1320">
        <v>60</v>
      </c>
      <c r="E139" s="1320">
        <v>1976</v>
      </c>
      <c r="F139" s="1328">
        <v>48.781999999999996</v>
      </c>
      <c r="G139" s="1328">
        <v>8.8240999999999996</v>
      </c>
      <c r="H139" s="1328">
        <v>6</v>
      </c>
      <c r="I139" s="1322">
        <f t="shared" si="5"/>
        <v>33.957899999999995</v>
      </c>
      <c r="J139" s="1328">
        <v>3129.75</v>
      </c>
      <c r="K139" s="1323">
        <f t="shared" si="6"/>
        <v>33.957899999999995</v>
      </c>
      <c r="L139" s="1322">
        <f t="shared" si="6"/>
        <v>3129.75</v>
      </c>
      <c r="M139" s="1324">
        <f>K139/L139</f>
        <v>1.0850035945363047E-2</v>
      </c>
      <c r="N139" s="1325">
        <v>55</v>
      </c>
      <c r="O139" s="1326">
        <f t="shared" si="8"/>
        <v>0.59675197699496763</v>
      </c>
      <c r="P139" s="1326">
        <f t="shared" si="9"/>
        <v>651.00215672178285</v>
      </c>
      <c r="Q139" s="1327">
        <f t="shared" si="10"/>
        <v>35.805118619698057</v>
      </c>
    </row>
    <row r="140" spans="1:17" x14ac:dyDescent="0.2">
      <c r="A140" s="1865"/>
      <c r="B140" s="98">
        <v>3</v>
      </c>
      <c r="C140" s="1633" t="s">
        <v>846</v>
      </c>
      <c r="D140" s="1320">
        <v>90</v>
      </c>
      <c r="E140" s="1320">
        <v>1971</v>
      </c>
      <c r="F140" s="1328">
        <v>70.974000000000004</v>
      </c>
      <c r="G140" s="1328">
        <v>8.7142999999999997</v>
      </c>
      <c r="H140" s="1328">
        <v>9</v>
      </c>
      <c r="I140" s="1322">
        <f t="shared" si="5"/>
        <v>53.259700000000002</v>
      </c>
      <c r="J140" s="1328">
        <v>4614.6000000000004</v>
      </c>
      <c r="K140" s="1323">
        <f t="shared" si="6"/>
        <v>53.259700000000002</v>
      </c>
      <c r="L140" s="1322">
        <f t="shared" si="6"/>
        <v>4614.6000000000004</v>
      </c>
      <c r="M140" s="1329">
        <f t="shared" ref="M140:M147" si="11">K140/L140</f>
        <v>1.1541563732501191E-2</v>
      </c>
      <c r="N140" s="1325">
        <v>55</v>
      </c>
      <c r="O140" s="1326">
        <f t="shared" si="8"/>
        <v>0.63478600528756546</v>
      </c>
      <c r="P140" s="1326">
        <f t="shared" si="9"/>
        <v>692.49382395007137</v>
      </c>
      <c r="Q140" s="1330">
        <f t="shared" si="10"/>
        <v>38.087160317253925</v>
      </c>
    </row>
    <row r="141" spans="1:17" x14ac:dyDescent="0.2">
      <c r="A141" s="1865"/>
      <c r="B141" s="98">
        <v>4</v>
      </c>
      <c r="C141" s="1633" t="s">
        <v>847</v>
      </c>
      <c r="D141" s="1320">
        <v>45</v>
      </c>
      <c r="E141" s="1320">
        <v>1986</v>
      </c>
      <c r="F141" s="1328">
        <v>48</v>
      </c>
      <c r="G141" s="1328">
        <v>7.7706</v>
      </c>
      <c r="H141" s="1328">
        <v>4.5</v>
      </c>
      <c r="I141" s="1322">
        <f t="shared" si="5"/>
        <v>35.729399999999998</v>
      </c>
      <c r="J141" s="1328">
        <v>2939.75</v>
      </c>
      <c r="K141" s="1323">
        <f t="shared" si="6"/>
        <v>35.729399999999998</v>
      </c>
      <c r="L141" s="1322">
        <f t="shared" si="6"/>
        <v>2939.75</v>
      </c>
      <c r="M141" s="1329">
        <f t="shared" si="11"/>
        <v>1.2153890636958924E-2</v>
      </c>
      <c r="N141" s="1325">
        <v>55</v>
      </c>
      <c r="O141" s="1331">
        <f t="shared" si="8"/>
        <v>0.66846398503274085</v>
      </c>
      <c r="P141" s="1326">
        <f t="shared" si="9"/>
        <v>729.23343821753542</v>
      </c>
      <c r="Q141" s="1330">
        <f t="shared" si="10"/>
        <v>40.107839101964444</v>
      </c>
    </row>
    <row r="142" spans="1:17" x14ac:dyDescent="0.2">
      <c r="A142" s="1865"/>
      <c r="B142" s="98">
        <v>5</v>
      </c>
      <c r="C142" s="1633" t="s">
        <v>848</v>
      </c>
      <c r="D142" s="1320">
        <v>75</v>
      </c>
      <c r="E142" s="1320">
        <v>1983</v>
      </c>
      <c r="F142" s="1328">
        <v>68</v>
      </c>
      <c r="G142" s="1328">
        <v>8.9237000000000002</v>
      </c>
      <c r="H142" s="1328">
        <v>7.5</v>
      </c>
      <c r="I142" s="1322">
        <f t="shared" si="5"/>
        <v>51.576300000000003</v>
      </c>
      <c r="J142" s="1328">
        <v>4012.9</v>
      </c>
      <c r="K142" s="1323">
        <f t="shared" si="6"/>
        <v>51.576300000000003</v>
      </c>
      <c r="L142" s="1322">
        <f t="shared" si="6"/>
        <v>4012.9</v>
      </c>
      <c r="M142" s="1329">
        <f t="shared" si="11"/>
        <v>1.2852625283460839E-2</v>
      </c>
      <c r="N142" s="1325">
        <v>55</v>
      </c>
      <c r="O142" s="1331">
        <f t="shared" si="8"/>
        <v>0.7068943905903462</v>
      </c>
      <c r="P142" s="1326">
        <f t="shared" si="9"/>
        <v>771.15751700765031</v>
      </c>
      <c r="Q142" s="1330">
        <f t="shared" si="10"/>
        <v>42.413663435420766</v>
      </c>
    </row>
    <row r="143" spans="1:17" x14ac:dyDescent="0.2">
      <c r="A143" s="1865"/>
      <c r="B143" s="98">
        <v>6</v>
      </c>
      <c r="C143" s="1633" t="s">
        <v>849</v>
      </c>
      <c r="D143" s="1320">
        <v>103</v>
      </c>
      <c r="E143" s="1320">
        <v>1967</v>
      </c>
      <c r="F143" s="1328">
        <v>50.8</v>
      </c>
      <c r="G143" s="1328">
        <v>10.101800000000001</v>
      </c>
      <c r="H143" s="1328">
        <v>0</v>
      </c>
      <c r="I143" s="1322">
        <f t="shared" si="5"/>
        <v>40.6982</v>
      </c>
      <c r="J143" s="1328">
        <v>2985.91</v>
      </c>
      <c r="K143" s="1323">
        <f t="shared" si="6"/>
        <v>40.6982</v>
      </c>
      <c r="L143" s="1322">
        <f t="shared" si="6"/>
        <v>2985.91</v>
      </c>
      <c r="M143" s="1329">
        <f t="shared" si="11"/>
        <v>1.3630082621378409E-2</v>
      </c>
      <c r="N143" s="1325">
        <v>55</v>
      </c>
      <c r="O143" s="1331">
        <f t="shared" si="8"/>
        <v>0.74965454417581245</v>
      </c>
      <c r="P143" s="1326">
        <f t="shared" si="9"/>
        <v>817.80495728270455</v>
      </c>
      <c r="Q143" s="1330">
        <f t="shared" si="10"/>
        <v>44.979272650548751</v>
      </c>
    </row>
    <row r="144" spans="1:17" x14ac:dyDescent="0.2">
      <c r="A144" s="1865"/>
      <c r="B144" s="98">
        <v>7</v>
      </c>
      <c r="C144" s="1633" t="s">
        <v>850</v>
      </c>
      <c r="D144" s="1320">
        <v>51</v>
      </c>
      <c r="E144" s="1320">
        <v>1968</v>
      </c>
      <c r="F144" s="1328">
        <v>50.439</v>
      </c>
      <c r="G144" s="1328">
        <v>6.1041999999999996</v>
      </c>
      <c r="H144" s="1328">
        <v>5</v>
      </c>
      <c r="I144" s="1322">
        <f t="shared" si="5"/>
        <v>39.334800000000001</v>
      </c>
      <c r="J144" s="1328">
        <v>2759.44</v>
      </c>
      <c r="K144" s="1323">
        <f t="shared" si="6"/>
        <v>39.334800000000001</v>
      </c>
      <c r="L144" s="1322">
        <f t="shared" si="6"/>
        <v>2759.44</v>
      </c>
      <c r="M144" s="1329">
        <f t="shared" si="11"/>
        <v>1.4254631374481779E-2</v>
      </c>
      <c r="N144" s="1325">
        <v>55</v>
      </c>
      <c r="O144" s="1331">
        <f t="shared" si="8"/>
        <v>0.78400472559649781</v>
      </c>
      <c r="P144" s="1326">
        <f t="shared" si="9"/>
        <v>855.2778824689068</v>
      </c>
      <c r="Q144" s="1330">
        <f t="shared" si="10"/>
        <v>47.040283535789875</v>
      </c>
    </row>
    <row r="145" spans="1:17" x14ac:dyDescent="0.2">
      <c r="A145" s="1865"/>
      <c r="B145" s="98">
        <v>8</v>
      </c>
      <c r="C145" s="1633" t="s">
        <v>851</v>
      </c>
      <c r="D145" s="1320">
        <v>60</v>
      </c>
      <c r="E145" s="1320">
        <v>1985</v>
      </c>
      <c r="F145" s="1328">
        <v>59.5077</v>
      </c>
      <c r="G145" s="1328">
        <v>6.6417000000000002</v>
      </c>
      <c r="H145" s="1328">
        <v>6</v>
      </c>
      <c r="I145" s="1322">
        <f t="shared" si="5"/>
        <v>46.866</v>
      </c>
      <c r="J145" s="1328">
        <v>3132.1</v>
      </c>
      <c r="K145" s="1323">
        <f t="shared" si="6"/>
        <v>46.866</v>
      </c>
      <c r="L145" s="1322">
        <f t="shared" si="6"/>
        <v>3132.1</v>
      </c>
      <c r="M145" s="1329">
        <f t="shared" si="11"/>
        <v>1.4963123782765557E-2</v>
      </c>
      <c r="N145" s="1325">
        <v>55</v>
      </c>
      <c r="O145" s="1331">
        <f t="shared" si="8"/>
        <v>0.82297180805210568</v>
      </c>
      <c r="P145" s="1326">
        <f t="shared" si="9"/>
        <v>897.78742696593338</v>
      </c>
      <c r="Q145" s="1330">
        <f t="shared" si="10"/>
        <v>49.378308483126332</v>
      </c>
    </row>
    <row r="146" spans="1:17" x14ac:dyDescent="0.2">
      <c r="A146" s="1865"/>
      <c r="B146" s="98">
        <v>9</v>
      </c>
      <c r="C146" s="1633" t="s">
        <v>852</v>
      </c>
      <c r="D146" s="1320">
        <v>142</v>
      </c>
      <c r="E146" s="1320">
        <v>1975</v>
      </c>
      <c r="F146" s="1328">
        <v>160.30760000000001</v>
      </c>
      <c r="G146" s="1328">
        <v>27.183900000000001</v>
      </c>
      <c r="H146" s="1328">
        <v>14.34</v>
      </c>
      <c r="I146" s="1322">
        <f t="shared" si="5"/>
        <v>118.78370000000001</v>
      </c>
      <c r="J146" s="1328">
        <v>7551.02</v>
      </c>
      <c r="K146" s="1323">
        <f t="shared" si="6"/>
        <v>118.78370000000001</v>
      </c>
      <c r="L146" s="1322">
        <f t="shared" si="6"/>
        <v>7551.02</v>
      </c>
      <c r="M146" s="1329">
        <f t="shared" si="11"/>
        <v>1.573081517463866E-2</v>
      </c>
      <c r="N146" s="1325">
        <v>55</v>
      </c>
      <c r="O146" s="1331">
        <f t="shared" si="8"/>
        <v>0.86519483460512625</v>
      </c>
      <c r="P146" s="1326">
        <f t="shared" si="9"/>
        <v>943.84891047831968</v>
      </c>
      <c r="Q146" s="1330">
        <f t="shared" si="10"/>
        <v>51.911690076307586</v>
      </c>
    </row>
    <row r="147" spans="1:17" ht="12" thickBot="1" x14ac:dyDescent="0.25">
      <c r="A147" s="1905"/>
      <c r="B147" s="101">
        <v>10</v>
      </c>
      <c r="C147" s="1634" t="s">
        <v>853</v>
      </c>
      <c r="D147" s="1332">
        <v>90</v>
      </c>
      <c r="E147" s="1332">
        <v>1967</v>
      </c>
      <c r="F147" s="1333">
        <v>78.461500000000001</v>
      </c>
      <c r="G147" s="1333">
        <v>7.3384</v>
      </c>
      <c r="H147" s="1333">
        <v>8.9700000000000006</v>
      </c>
      <c r="I147" s="1635">
        <f t="shared" si="5"/>
        <v>62.153099999999995</v>
      </c>
      <c r="J147" s="1333">
        <v>3790.57</v>
      </c>
      <c r="K147" s="1636">
        <f t="shared" si="6"/>
        <v>62.153099999999995</v>
      </c>
      <c r="L147" s="1635">
        <f t="shared" si="6"/>
        <v>3790.57</v>
      </c>
      <c r="M147" s="1334">
        <f t="shared" si="11"/>
        <v>1.6396768823686146E-2</v>
      </c>
      <c r="N147" s="1637">
        <v>55</v>
      </c>
      <c r="O147" s="1335">
        <f t="shared" si="8"/>
        <v>0.901822285302738</v>
      </c>
      <c r="P147" s="1335">
        <f t="shared" si="9"/>
        <v>983.80612942116875</v>
      </c>
      <c r="Q147" s="1336">
        <f t="shared" si="10"/>
        <v>54.109337118164277</v>
      </c>
    </row>
    <row r="148" spans="1:17" x14ac:dyDescent="0.2">
      <c r="A148" s="1918" t="s">
        <v>225</v>
      </c>
      <c r="B148" s="52">
        <v>1</v>
      </c>
      <c r="C148" s="1638" t="s">
        <v>854</v>
      </c>
      <c r="D148" s="1337">
        <v>40</v>
      </c>
      <c r="E148" s="1337">
        <v>1981</v>
      </c>
      <c r="F148" s="1338">
        <v>48.9</v>
      </c>
      <c r="G148" s="1338">
        <v>6.8475999999999999</v>
      </c>
      <c r="H148" s="1338">
        <v>4</v>
      </c>
      <c r="I148" s="1338">
        <f t="shared" si="5"/>
        <v>38.052399999999999</v>
      </c>
      <c r="J148" s="1338">
        <v>2240.84</v>
      </c>
      <c r="K148" s="1639">
        <f t="shared" si="6"/>
        <v>38.052399999999999</v>
      </c>
      <c r="L148" s="1338">
        <f t="shared" si="6"/>
        <v>2240.84</v>
      </c>
      <c r="M148" s="1640">
        <f>K148/L148</f>
        <v>1.6981310579961086E-2</v>
      </c>
      <c r="N148" s="1641">
        <v>55</v>
      </c>
      <c r="O148" s="1642">
        <f>M148*N148</f>
        <v>0.93397208189785974</v>
      </c>
      <c r="P148" s="1642">
        <f>M148*60*1000</f>
        <v>1018.8786347976651</v>
      </c>
      <c r="Q148" s="1643">
        <f>P148*N148/1000</f>
        <v>56.038324913871577</v>
      </c>
    </row>
    <row r="149" spans="1:17" x14ac:dyDescent="0.2">
      <c r="A149" s="1846"/>
      <c r="B149" s="53">
        <v>2</v>
      </c>
      <c r="C149" s="1644" t="s">
        <v>855</v>
      </c>
      <c r="D149" s="1095">
        <v>85</v>
      </c>
      <c r="E149" s="1095">
        <v>1969</v>
      </c>
      <c r="F149" s="1120">
        <v>90.049700000000001</v>
      </c>
      <c r="G149" s="1120">
        <v>14.108000000000001</v>
      </c>
      <c r="H149" s="1120">
        <v>8.5</v>
      </c>
      <c r="I149" s="1339">
        <f t="shared" si="5"/>
        <v>67.441699999999997</v>
      </c>
      <c r="J149" s="1120">
        <v>3859</v>
      </c>
      <c r="K149" s="1340">
        <f t="shared" si="6"/>
        <v>67.441699999999997</v>
      </c>
      <c r="L149" s="1339">
        <f t="shared" si="6"/>
        <v>3859</v>
      </c>
      <c r="M149" s="1097">
        <f t="shared" ref="M149:M157" si="12">K149/L149</f>
        <v>1.7476470588235295E-2</v>
      </c>
      <c r="N149" s="1303">
        <v>55</v>
      </c>
      <c r="O149" s="1122">
        <f t="shared" ref="O149:O157" si="13">M149*N149</f>
        <v>0.96120588235294124</v>
      </c>
      <c r="P149" s="1093">
        <f t="shared" ref="P149:P157" si="14">M149*60*1000</f>
        <v>1048.5882352941176</v>
      </c>
      <c r="Q149" s="1098">
        <f t="shared" ref="Q149:Q157" si="15">P149*N149/1000</f>
        <v>57.67235294117647</v>
      </c>
    </row>
    <row r="150" spans="1:17" x14ac:dyDescent="0.2">
      <c r="A150" s="1846"/>
      <c r="B150" s="53">
        <v>3</v>
      </c>
      <c r="C150" s="1644" t="s">
        <v>856</v>
      </c>
      <c r="D150" s="1095">
        <v>100</v>
      </c>
      <c r="E150" s="1095">
        <v>1981</v>
      </c>
      <c r="F150" s="1120">
        <v>88.816999999999993</v>
      </c>
      <c r="G150" s="1120">
        <v>12.3413</v>
      </c>
      <c r="H150" s="1120">
        <v>10</v>
      </c>
      <c r="I150" s="1339">
        <f t="shared" si="5"/>
        <v>66.475699999999989</v>
      </c>
      <c r="J150" s="1120">
        <v>3691.27</v>
      </c>
      <c r="K150" s="1340">
        <f t="shared" si="6"/>
        <v>66.475699999999989</v>
      </c>
      <c r="L150" s="1339">
        <f t="shared" si="6"/>
        <v>3691.27</v>
      </c>
      <c r="M150" s="1097">
        <f t="shared" si="12"/>
        <v>1.8008896667000784E-2</v>
      </c>
      <c r="N150" s="1303">
        <v>55</v>
      </c>
      <c r="O150" s="1122">
        <f t="shared" si="13"/>
        <v>0.99048931668504314</v>
      </c>
      <c r="P150" s="1093">
        <f t="shared" si="14"/>
        <v>1080.533800020047</v>
      </c>
      <c r="Q150" s="1098">
        <f t="shared" si="15"/>
        <v>59.42935900110259</v>
      </c>
    </row>
    <row r="151" spans="1:17" x14ac:dyDescent="0.2">
      <c r="A151" s="1846"/>
      <c r="B151" s="53">
        <v>4</v>
      </c>
      <c r="C151" s="1644" t="s">
        <v>857</v>
      </c>
      <c r="D151" s="1095">
        <v>60</v>
      </c>
      <c r="E151" s="1095">
        <v>1965</v>
      </c>
      <c r="F151" s="1120">
        <v>49.9803</v>
      </c>
      <c r="G151" s="1120">
        <v>4.4722</v>
      </c>
      <c r="H151" s="1120">
        <v>0.6</v>
      </c>
      <c r="I151" s="1339">
        <f t="shared" si="5"/>
        <v>44.908099999999997</v>
      </c>
      <c r="J151" s="1120">
        <v>2427.16</v>
      </c>
      <c r="K151" s="1340">
        <f t="shared" si="6"/>
        <v>44.908099999999997</v>
      </c>
      <c r="L151" s="1339">
        <f t="shared" si="6"/>
        <v>2427.16</v>
      </c>
      <c r="M151" s="1097">
        <f t="shared" si="12"/>
        <v>1.8502323703422932E-2</v>
      </c>
      <c r="N151" s="1303">
        <v>55</v>
      </c>
      <c r="O151" s="1122">
        <f t="shared" si="13"/>
        <v>1.0176278036882613</v>
      </c>
      <c r="P151" s="1093">
        <f t="shared" si="14"/>
        <v>1110.1394222053759</v>
      </c>
      <c r="Q151" s="1098">
        <f t="shared" si="15"/>
        <v>61.057668221295671</v>
      </c>
    </row>
    <row r="152" spans="1:17" x14ac:dyDescent="0.2">
      <c r="A152" s="1846"/>
      <c r="B152" s="53">
        <v>5</v>
      </c>
      <c r="C152" s="1644" t="s">
        <v>858</v>
      </c>
      <c r="D152" s="1095">
        <v>18</v>
      </c>
      <c r="E152" s="1095">
        <v>1958</v>
      </c>
      <c r="F152" s="1120">
        <v>23.698499999999999</v>
      </c>
      <c r="G152" s="1120">
        <v>2.9198</v>
      </c>
      <c r="H152" s="1120">
        <v>1.77</v>
      </c>
      <c r="I152" s="1339">
        <f t="shared" si="5"/>
        <v>19.008700000000001</v>
      </c>
      <c r="J152" s="1120">
        <v>1002.77</v>
      </c>
      <c r="K152" s="1340">
        <f t="shared" si="6"/>
        <v>19.008700000000001</v>
      </c>
      <c r="L152" s="1339">
        <f t="shared" si="6"/>
        <v>1002.77</v>
      </c>
      <c r="M152" s="1097">
        <f t="shared" si="12"/>
        <v>1.895619134996061E-2</v>
      </c>
      <c r="N152" s="1303">
        <v>55</v>
      </c>
      <c r="O152" s="1122">
        <f t="shared" si="13"/>
        <v>1.0425905242478335</v>
      </c>
      <c r="P152" s="1093">
        <f t="shared" si="14"/>
        <v>1137.3714809976366</v>
      </c>
      <c r="Q152" s="1098">
        <f t="shared" si="15"/>
        <v>62.555431454870011</v>
      </c>
    </row>
    <row r="153" spans="1:17" x14ac:dyDescent="0.2">
      <c r="A153" s="1846"/>
      <c r="B153" s="53">
        <v>6</v>
      </c>
      <c r="C153" s="1644" t="s">
        <v>859</v>
      </c>
      <c r="D153" s="1095">
        <v>108</v>
      </c>
      <c r="E153" s="1095">
        <v>1969</v>
      </c>
      <c r="F153" s="1120">
        <v>72.532899999999998</v>
      </c>
      <c r="G153" s="1120">
        <v>10.778499999999999</v>
      </c>
      <c r="H153" s="1120">
        <v>10.56</v>
      </c>
      <c r="I153" s="1339">
        <f t="shared" si="5"/>
        <v>51.194399999999995</v>
      </c>
      <c r="J153" s="1120">
        <v>2623.45</v>
      </c>
      <c r="K153" s="1340">
        <f t="shared" si="6"/>
        <v>51.194399999999995</v>
      </c>
      <c r="L153" s="1339">
        <f t="shared" si="6"/>
        <v>2623.45</v>
      </c>
      <c r="M153" s="1097">
        <f t="shared" si="12"/>
        <v>1.9514151213097256E-2</v>
      </c>
      <c r="N153" s="1303">
        <v>55</v>
      </c>
      <c r="O153" s="1122">
        <f t="shared" si="13"/>
        <v>1.073278316720349</v>
      </c>
      <c r="P153" s="1093">
        <f t="shared" si="14"/>
        <v>1170.8490727858355</v>
      </c>
      <c r="Q153" s="1098">
        <f t="shared" si="15"/>
        <v>64.396699003220945</v>
      </c>
    </row>
    <row r="154" spans="1:17" x14ac:dyDescent="0.2">
      <c r="A154" s="1846"/>
      <c r="B154" s="53">
        <v>7</v>
      </c>
      <c r="C154" s="1644" t="s">
        <v>860</v>
      </c>
      <c r="D154" s="1095">
        <v>54</v>
      </c>
      <c r="E154" s="1095">
        <v>1980</v>
      </c>
      <c r="F154" s="1120">
        <v>74.506900000000002</v>
      </c>
      <c r="G154" s="1120">
        <v>6.1382000000000003</v>
      </c>
      <c r="H154" s="1120">
        <v>5.4</v>
      </c>
      <c r="I154" s="1339">
        <f t="shared" si="5"/>
        <v>62.968700000000005</v>
      </c>
      <c r="J154" s="1120">
        <v>3142.81</v>
      </c>
      <c r="K154" s="1340">
        <f t="shared" si="6"/>
        <v>62.968700000000005</v>
      </c>
      <c r="L154" s="1339">
        <f t="shared" si="6"/>
        <v>3142.81</v>
      </c>
      <c r="M154" s="1097">
        <f t="shared" si="12"/>
        <v>2.003579599148533E-2</v>
      </c>
      <c r="N154" s="1303">
        <v>55</v>
      </c>
      <c r="O154" s="1122">
        <f t="shared" si="13"/>
        <v>1.1019687795316933</v>
      </c>
      <c r="P154" s="1093">
        <f t="shared" si="14"/>
        <v>1202.1477594891198</v>
      </c>
      <c r="Q154" s="1098">
        <f t="shared" si="15"/>
        <v>66.118126771901586</v>
      </c>
    </row>
    <row r="155" spans="1:17" x14ac:dyDescent="0.2">
      <c r="A155" s="1846"/>
      <c r="B155" s="53">
        <v>8</v>
      </c>
      <c r="C155" s="1644" t="s">
        <v>861</v>
      </c>
      <c r="D155" s="1095">
        <v>32</v>
      </c>
      <c r="E155" s="1095">
        <v>1960</v>
      </c>
      <c r="F155" s="1120">
        <v>26.860700000000001</v>
      </c>
      <c r="G155" s="1120">
        <v>1.7384999999999999</v>
      </c>
      <c r="H155" s="1120">
        <v>0.32</v>
      </c>
      <c r="I155" s="1339">
        <f t="shared" si="5"/>
        <v>24.802200000000003</v>
      </c>
      <c r="J155" s="1120">
        <v>1209.97</v>
      </c>
      <c r="K155" s="1340">
        <f t="shared" si="6"/>
        <v>24.802200000000003</v>
      </c>
      <c r="L155" s="1339">
        <f t="shared" si="6"/>
        <v>1209.97</v>
      </c>
      <c r="M155" s="1097">
        <f t="shared" si="12"/>
        <v>2.0498194170103394E-2</v>
      </c>
      <c r="N155" s="1303">
        <v>55</v>
      </c>
      <c r="O155" s="1122">
        <f t="shared" si="13"/>
        <v>1.1274006793556868</v>
      </c>
      <c r="P155" s="1093">
        <f t="shared" si="14"/>
        <v>1229.8916502062036</v>
      </c>
      <c r="Q155" s="1098">
        <f t="shared" si="15"/>
        <v>67.644040761341202</v>
      </c>
    </row>
    <row r="156" spans="1:17" x14ac:dyDescent="0.2">
      <c r="A156" s="1846"/>
      <c r="B156" s="53">
        <v>9</v>
      </c>
      <c r="C156" s="1644" t="s">
        <v>862</v>
      </c>
      <c r="D156" s="1095">
        <v>59</v>
      </c>
      <c r="E156" s="1095">
        <v>1985</v>
      </c>
      <c r="F156" s="1120">
        <v>101.9884</v>
      </c>
      <c r="G156" s="1120">
        <v>13.125299999999999</v>
      </c>
      <c r="H156" s="1120">
        <v>6</v>
      </c>
      <c r="I156" s="1339">
        <f t="shared" si="5"/>
        <v>82.863100000000003</v>
      </c>
      <c r="J156" s="1120">
        <v>3960.55</v>
      </c>
      <c r="K156" s="1340">
        <f t="shared" si="6"/>
        <v>82.863100000000003</v>
      </c>
      <c r="L156" s="1339">
        <f t="shared" si="6"/>
        <v>3960.55</v>
      </c>
      <c r="M156" s="1097">
        <f t="shared" si="12"/>
        <v>2.0922119402608224E-2</v>
      </c>
      <c r="N156" s="1303">
        <v>55</v>
      </c>
      <c r="O156" s="1122">
        <f t="shared" si="13"/>
        <v>1.1507165671434523</v>
      </c>
      <c r="P156" s="1093">
        <f t="shared" si="14"/>
        <v>1255.3271641564934</v>
      </c>
      <c r="Q156" s="1098">
        <f t="shared" si="15"/>
        <v>69.04299402860714</v>
      </c>
    </row>
    <row r="157" spans="1:17" ht="12" thickBot="1" x14ac:dyDescent="0.25">
      <c r="A157" s="1847"/>
      <c r="B157" s="55">
        <v>10</v>
      </c>
      <c r="C157" s="1645" t="s">
        <v>863</v>
      </c>
      <c r="D157" s="1100">
        <v>41</v>
      </c>
      <c r="E157" s="1100">
        <v>1963</v>
      </c>
      <c r="F157" s="1123">
        <v>43.902000000000001</v>
      </c>
      <c r="G157" s="1123">
        <v>3.9952999999999999</v>
      </c>
      <c r="H157" s="1123">
        <v>0.4</v>
      </c>
      <c r="I157" s="1646">
        <f t="shared" si="5"/>
        <v>39.506700000000002</v>
      </c>
      <c r="J157" s="1123">
        <v>1838.54</v>
      </c>
      <c r="K157" s="1647">
        <f t="shared" si="6"/>
        <v>39.506700000000002</v>
      </c>
      <c r="L157" s="1646">
        <f t="shared" si="6"/>
        <v>1838.54</v>
      </c>
      <c r="M157" s="1102">
        <f t="shared" si="12"/>
        <v>2.1488082935372636E-2</v>
      </c>
      <c r="N157" s="1648">
        <v>55</v>
      </c>
      <c r="O157" s="1103">
        <f t="shared" si="13"/>
        <v>1.1818445614454949</v>
      </c>
      <c r="P157" s="1103">
        <f t="shared" si="14"/>
        <v>1289.2849761223581</v>
      </c>
      <c r="Q157" s="1104">
        <f t="shared" si="15"/>
        <v>70.910673686729695</v>
      </c>
    </row>
    <row r="158" spans="1:17" x14ac:dyDescent="0.2">
      <c r="A158" s="1919" t="s">
        <v>226</v>
      </c>
      <c r="B158" s="35">
        <v>1</v>
      </c>
      <c r="C158" s="1649" t="s">
        <v>864</v>
      </c>
      <c r="D158" s="1341">
        <v>28</v>
      </c>
      <c r="E158" s="1341">
        <v>1975</v>
      </c>
      <c r="F158" s="1342">
        <v>27.6</v>
      </c>
      <c r="G158" s="1342">
        <v>0</v>
      </c>
      <c r="H158" s="1342">
        <v>0</v>
      </c>
      <c r="I158" s="1342">
        <f t="shared" si="5"/>
        <v>27.6</v>
      </c>
      <c r="J158" s="1342">
        <v>1250.2</v>
      </c>
      <c r="K158" s="1650">
        <f t="shared" si="6"/>
        <v>27.6</v>
      </c>
      <c r="L158" s="1342">
        <f t="shared" si="6"/>
        <v>1250.2</v>
      </c>
      <c r="M158" s="1651">
        <f>K158/L158</f>
        <v>2.2076467765157575E-2</v>
      </c>
      <c r="N158" s="1652">
        <v>55</v>
      </c>
      <c r="O158" s="1653">
        <f>M158*N158</f>
        <v>1.2142057270836666</v>
      </c>
      <c r="P158" s="1653">
        <f>M158*60*1000</f>
        <v>1324.5880659094544</v>
      </c>
      <c r="Q158" s="1654">
        <f>P158*N158/1000</f>
        <v>72.852343625019984</v>
      </c>
    </row>
    <row r="159" spans="1:17" x14ac:dyDescent="0.2">
      <c r="A159" s="1919"/>
      <c r="B159" s="17">
        <v>2</v>
      </c>
      <c r="C159" s="1655" t="s">
        <v>865</v>
      </c>
      <c r="D159" s="1348">
        <v>40</v>
      </c>
      <c r="E159" s="1348">
        <v>1980</v>
      </c>
      <c r="F159" s="1349">
        <v>44.1</v>
      </c>
      <c r="G159" s="1349">
        <v>3.7138</v>
      </c>
      <c r="H159" s="1349">
        <v>0.4</v>
      </c>
      <c r="I159" s="1343">
        <v>39.986199999999997</v>
      </c>
      <c r="J159" s="1349">
        <v>1774.94</v>
      </c>
      <c r="K159" s="1344">
        <f t="shared" si="6"/>
        <v>39.986199999999997</v>
      </c>
      <c r="L159" s="1343">
        <f t="shared" si="6"/>
        <v>1774.94</v>
      </c>
      <c r="M159" s="1350">
        <f t="shared" ref="M159:M167" si="16">K159/L159</f>
        <v>2.2528198136275025E-2</v>
      </c>
      <c r="N159" s="1345">
        <v>55</v>
      </c>
      <c r="O159" s="1351">
        <f t="shared" ref="O159:O167" si="17">M159*N159</f>
        <v>1.2390508974951264</v>
      </c>
      <c r="P159" s="1346">
        <f t="shared" ref="P159:P167" si="18">M159*60*1000</f>
        <v>1351.6918881765014</v>
      </c>
      <c r="Q159" s="1352">
        <f t="shared" ref="Q159:Q167" si="19">P159*N159/1000</f>
        <v>74.343053849707573</v>
      </c>
    </row>
    <row r="160" spans="1:17" x14ac:dyDescent="0.2">
      <c r="A160" s="1919"/>
      <c r="B160" s="17">
        <v>3</v>
      </c>
      <c r="C160" s="1655" t="s">
        <v>628</v>
      </c>
      <c r="D160" s="1348">
        <v>48</v>
      </c>
      <c r="E160" s="1348">
        <v>1960</v>
      </c>
      <c r="F160" s="1349">
        <v>48.0672</v>
      </c>
      <c r="G160" s="1349">
        <v>3.3574999999999999</v>
      </c>
      <c r="H160" s="1349">
        <v>0.48</v>
      </c>
      <c r="I160" s="1343">
        <f t="shared" si="5"/>
        <v>44.229700000000001</v>
      </c>
      <c r="J160" s="1349">
        <v>1920.3</v>
      </c>
      <c r="K160" s="1344">
        <f t="shared" si="6"/>
        <v>44.229700000000001</v>
      </c>
      <c r="L160" s="1343">
        <f t="shared" si="6"/>
        <v>1920.3</v>
      </c>
      <c r="M160" s="1350">
        <f t="shared" si="16"/>
        <v>2.303270322345467E-2</v>
      </c>
      <c r="N160" s="1345">
        <v>55</v>
      </c>
      <c r="O160" s="1351">
        <f t="shared" si="17"/>
        <v>1.2667986772900068</v>
      </c>
      <c r="P160" s="1346">
        <f t="shared" si="18"/>
        <v>1381.9621934072802</v>
      </c>
      <c r="Q160" s="1352">
        <f t="shared" si="19"/>
        <v>76.007920637400417</v>
      </c>
    </row>
    <row r="161" spans="1:17" x14ac:dyDescent="0.2">
      <c r="A161" s="1919"/>
      <c r="B161" s="17">
        <v>4</v>
      </c>
      <c r="C161" s="1655" t="s">
        <v>866</v>
      </c>
      <c r="D161" s="1348">
        <v>13</v>
      </c>
      <c r="E161" s="1348">
        <v>1968</v>
      </c>
      <c r="F161" s="1349">
        <v>14</v>
      </c>
      <c r="G161" s="1349">
        <v>1.0506</v>
      </c>
      <c r="H161" s="1349">
        <v>0.13</v>
      </c>
      <c r="I161" s="1343">
        <f t="shared" si="5"/>
        <v>12.8194</v>
      </c>
      <c r="J161" s="1349">
        <v>545.87</v>
      </c>
      <c r="K161" s="1344">
        <f t="shared" si="6"/>
        <v>12.8194</v>
      </c>
      <c r="L161" s="1343">
        <f t="shared" si="6"/>
        <v>545.87</v>
      </c>
      <c r="M161" s="1350">
        <f t="shared" si="16"/>
        <v>2.3484346089728322E-2</v>
      </c>
      <c r="N161" s="1345">
        <v>55</v>
      </c>
      <c r="O161" s="1351">
        <f t="shared" si="17"/>
        <v>1.2916390349350577</v>
      </c>
      <c r="P161" s="1346">
        <f t="shared" si="18"/>
        <v>1409.0607653836994</v>
      </c>
      <c r="Q161" s="1352">
        <f t="shared" si="19"/>
        <v>77.498342096103471</v>
      </c>
    </row>
    <row r="162" spans="1:17" x14ac:dyDescent="0.2">
      <c r="A162" s="1919"/>
      <c r="B162" s="17">
        <v>5</v>
      </c>
      <c r="C162" s="1655" t="s">
        <v>627</v>
      </c>
      <c r="D162" s="1348">
        <v>12</v>
      </c>
      <c r="E162" s="1348">
        <v>1960</v>
      </c>
      <c r="F162" s="1349">
        <v>13.956099999999999</v>
      </c>
      <c r="G162" s="1349">
        <v>1.071</v>
      </c>
      <c r="H162" s="1349">
        <v>0.12</v>
      </c>
      <c r="I162" s="1343">
        <f t="shared" si="5"/>
        <v>12.7651</v>
      </c>
      <c r="J162" s="1349">
        <v>531.38</v>
      </c>
      <c r="K162" s="1344">
        <f t="shared" si="6"/>
        <v>12.7651</v>
      </c>
      <c r="L162" s="1343">
        <f t="shared" si="6"/>
        <v>531.38</v>
      </c>
      <c r="M162" s="1350">
        <f t="shared" si="16"/>
        <v>2.4022545071323724E-2</v>
      </c>
      <c r="N162" s="1345">
        <v>55</v>
      </c>
      <c r="O162" s="1351">
        <f t="shared" si="17"/>
        <v>1.3212399789228049</v>
      </c>
      <c r="P162" s="1346">
        <f t="shared" si="18"/>
        <v>1441.3527042794235</v>
      </c>
      <c r="Q162" s="1352">
        <f t="shared" si="19"/>
        <v>79.274398735368294</v>
      </c>
    </row>
    <row r="163" spans="1:17" x14ac:dyDescent="0.2">
      <c r="A163" s="1919"/>
      <c r="B163" s="17">
        <v>6</v>
      </c>
      <c r="C163" s="1655" t="s">
        <v>867</v>
      </c>
      <c r="D163" s="1348">
        <v>12</v>
      </c>
      <c r="E163" s="1348">
        <v>1961</v>
      </c>
      <c r="F163" s="1349">
        <v>14.8</v>
      </c>
      <c r="G163" s="1349">
        <v>1.7745</v>
      </c>
      <c r="H163" s="1349">
        <v>0.12</v>
      </c>
      <c r="I163" s="1343">
        <v>12.9055</v>
      </c>
      <c r="J163" s="1349">
        <v>527.57000000000005</v>
      </c>
      <c r="K163" s="1344">
        <f t="shared" si="6"/>
        <v>12.9055</v>
      </c>
      <c r="L163" s="1343">
        <f t="shared" si="6"/>
        <v>527.57000000000005</v>
      </c>
      <c r="M163" s="1350">
        <f t="shared" si="16"/>
        <v>2.4462156680630055E-2</v>
      </c>
      <c r="N163" s="1345">
        <v>55</v>
      </c>
      <c r="O163" s="1351">
        <f t="shared" si="17"/>
        <v>1.345418617434653</v>
      </c>
      <c r="P163" s="1346">
        <f t="shared" si="18"/>
        <v>1467.7294008378033</v>
      </c>
      <c r="Q163" s="1352">
        <f t="shared" si="19"/>
        <v>80.725117046079177</v>
      </c>
    </row>
    <row r="164" spans="1:17" x14ac:dyDescent="0.2">
      <c r="A164" s="1919"/>
      <c r="B164" s="17">
        <v>7</v>
      </c>
      <c r="C164" s="1655" t="s">
        <v>868</v>
      </c>
      <c r="D164" s="1348">
        <v>48</v>
      </c>
      <c r="E164" s="1348">
        <v>1962</v>
      </c>
      <c r="F164" s="1349">
        <v>53.178199999999997</v>
      </c>
      <c r="G164" s="1349">
        <v>4.3776999999999999</v>
      </c>
      <c r="H164" s="1349">
        <v>0.48</v>
      </c>
      <c r="I164" s="1343">
        <f t="shared" si="5"/>
        <v>48.320500000000003</v>
      </c>
      <c r="J164" s="1349">
        <v>1901.03</v>
      </c>
      <c r="K164" s="1344">
        <f t="shared" si="6"/>
        <v>48.320500000000003</v>
      </c>
      <c r="L164" s="1343">
        <f t="shared" si="6"/>
        <v>1901.03</v>
      </c>
      <c r="M164" s="1350">
        <f t="shared" si="16"/>
        <v>2.5418062839618526E-2</v>
      </c>
      <c r="N164" s="1345">
        <v>55</v>
      </c>
      <c r="O164" s="1351">
        <f t="shared" si="17"/>
        <v>1.3979934561790188</v>
      </c>
      <c r="P164" s="1346">
        <f t="shared" si="18"/>
        <v>1525.0837703771117</v>
      </c>
      <c r="Q164" s="1352">
        <f t="shared" si="19"/>
        <v>83.879607370741141</v>
      </c>
    </row>
    <row r="165" spans="1:17" x14ac:dyDescent="0.2">
      <c r="A165" s="1919"/>
      <c r="B165" s="17">
        <v>8</v>
      </c>
      <c r="C165" s="1655" t="s">
        <v>869</v>
      </c>
      <c r="D165" s="1348">
        <v>12</v>
      </c>
      <c r="E165" s="1348">
        <v>1961</v>
      </c>
      <c r="F165" s="1349">
        <v>16.332999999999998</v>
      </c>
      <c r="G165" s="1349">
        <v>1.6245000000000001</v>
      </c>
      <c r="H165" s="1349">
        <v>0.12</v>
      </c>
      <c r="I165" s="1343">
        <f t="shared" si="5"/>
        <v>14.5885</v>
      </c>
      <c r="J165" s="1349">
        <v>536.65</v>
      </c>
      <c r="K165" s="1344">
        <f t="shared" si="6"/>
        <v>14.5885</v>
      </c>
      <c r="L165" s="1343">
        <f t="shared" si="6"/>
        <v>536.65</v>
      </c>
      <c r="M165" s="1350">
        <f t="shared" si="16"/>
        <v>2.7184384608217649E-2</v>
      </c>
      <c r="N165" s="1345">
        <v>55</v>
      </c>
      <c r="O165" s="1351">
        <f t="shared" si="17"/>
        <v>1.4951411534519707</v>
      </c>
      <c r="P165" s="1346">
        <f t="shared" si="18"/>
        <v>1631.0630764930588</v>
      </c>
      <c r="Q165" s="1352">
        <f t="shared" si="19"/>
        <v>89.708469207118242</v>
      </c>
    </row>
    <row r="166" spans="1:17" x14ac:dyDescent="0.2">
      <c r="A166" s="1919"/>
      <c r="B166" s="17">
        <v>9</v>
      </c>
      <c r="C166" s="1656" t="s">
        <v>629</v>
      </c>
      <c r="D166" s="1348">
        <v>12</v>
      </c>
      <c r="E166" s="1348">
        <v>1961</v>
      </c>
      <c r="F166" s="1347">
        <v>16.864899999999999</v>
      </c>
      <c r="G166" s="1347">
        <v>1.173</v>
      </c>
      <c r="H166" s="1347">
        <v>0.12</v>
      </c>
      <c r="I166" s="1343">
        <f t="shared" si="5"/>
        <v>15.571899999999999</v>
      </c>
      <c r="J166" s="1347">
        <v>548.89</v>
      </c>
      <c r="K166" s="1344">
        <f t="shared" si="6"/>
        <v>15.571899999999999</v>
      </c>
      <c r="L166" s="1343">
        <f t="shared" si="6"/>
        <v>548.89</v>
      </c>
      <c r="M166" s="1350">
        <f t="shared" si="16"/>
        <v>2.8369800870848439E-2</v>
      </c>
      <c r="N166" s="1345">
        <v>55</v>
      </c>
      <c r="O166" s="1351">
        <f t="shared" si="17"/>
        <v>1.5603390478966641</v>
      </c>
      <c r="P166" s="1346">
        <f t="shared" si="18"/>
        <v>1702.1880522509064</v>
      </c>
      <c r="Q166" s="1352">
        <f t="shared" si="19"/>
        <v>93.620342873799842</v>
      </c>
    </row>
    <row r="167" spans="1:17" ht="12" thickBot="1" x14ac:dyDescent="0.25">
      <c r="A167" s="1920"/>
      <c r="B167" s="18">
        <v>10</v>
      </c>
      <c r="C167" s="1657" t="s">
        <v>630</v>
      </c>
      <c r="D167" s="1353">
        <v>12</v>
      </c>
      <c r="E167" s="1353">
        <v>1982</v>
      </c>
      <c r="F167" s="1354">
        <v>25.0258</v>
      </c>
      <c r="G167" s="1354">
        <v>2.855</v>
      </c>
      <c r="H167" s="1354">
        <v>0.12</v>
      </c>
      <c r="I167" s="1658">
        <f t="shared" si="5"/>
        <v>22.050799999999999</v>
      </c>
      <c r="J167" s="1354">
        <v>721.94</v>
      </c>
      <c r="K167" s="1659">
        <f t="shared" si="6"/>
        <v>22.050799999999999</v>
      </c>
      <c r="L167" s="1658">
        <f t="shared" si="6"/>
        <v>721.94</v>
      </c>
      <c r="M167" s="1355">
        <f t="shared" si="16"/>
        <v>3.0543812505194334E-2</v>
      </c>
      <c r="N167" s="1660">
        <v>55</v>
      </c>
      <c r="O167" s="1356">
        <f t="shared" si="17"/>
        <v>1.6799096877856883</v>
      </c>
      <c r="P167" s="1356">
        <f t="shared" si="18"/>
        <v>1832.62875031166</v>
      </c>
      <c r="Q167" s="1357">
        <f t="shared" si="19"/>
        <v>100.7945812671413</v>
      </c>
    </row>
    <row r="170" spans="1:17" s="9" customFormat="1" ht="16.5" customHeight="1" x14ac:dyDescent="0.2">
      <c r="A170" s="1861" t="s">
        <v>230</v>
      </c>
      <c r="B170" s="1861"/>
      <c r="C170" s="1861"/>
      <c r="D170" s="1861"/>
      <c r="E170" s="1861"/>
      <c r="F170" s="1861"/>
      <c r="G170" s="1861"/>
      <c r="H170" s="1861"/>
      <c r="I170" s="1861"/>
      <c r="J170" s="1861"/>
      <c r="K170" s="1861"/>
      <c r="L170" s="1861"/>
      <c r="M170" s="1861"/>
      <c r="N170" s="1861"/>
      <c r="O170" s="1861"/>
      <c r="P170" s="1861"/>
      <c r="Q170" s="1861"/>
    </row>
    <row r="171" spans="1:17" s="9" customFormat="1" ht="14.25" customHeight="1" thickBot="1" x14ac:dyDescent="0.25">
      <c r="A171" s="408"/>
      <c r="B171" s="408"/>
      <c r="C171" s="408"/>
      <c r="D171" s="408"/>
      <c r="E171" s="1813" t="s">
        <v>254</v>
      </c>
      <c r="F171" s="1813"/>
      <c r="G171" s="1813"/>
      <c r="H171" s="1813"/>
      <c r="I171" s="408">
        <v>3.3</v>
      </c>
      <c r="J171" s="408" t="s">
        <v>253</v>
      </c>
      <c r="K171" s="408" t="s">
        <v>255</v>
      </c>
      <c r="L171" s="409">
        <v>456</v>
      </c>
      <c r="M171" s="408"/>
      <c r="N171" s="408"/>
      <c r="O171" s="408"/>
      <c r="P171" s="408"/>
      <c r="Q171" s="408"/>
    </row>
    <row r="172" spans="1:17" x14ac:dyDescent="0.2">
      <c r="A172" s="1898" t="s">
        <v>1</v>
      </c>
      <c r="B172" s="1817" t="s">
        <v>0</v>
      </c>
      <c r="C172" s="1820" t="s">
        <v>2</v>
      </c>
      <c r="D172" s="1820" t="s">
        <v>3</v>
      </c>
      <c r="E172" s="1820" t="s">
        <v>11</v>
      </c>
      <c r="F172" s="1824" t="s">
        <v>12</v>
      </c>
      <c r="G172" s="1825"/>
      <c r="H172" s="1825"/>
      <c r="I172" s="1826"/>
      <c r="J172" s="1820" t="s">
        <v>4</v>
      </c>
      <c r="K172" s="1820" t="s">
        <v>13</v>
      </c>
      <c r="L172" s="1820" t="s">
        <v>5</v>
      </c>
      <c r="M172" s="1820" t="s">
        <v>6</v>
      </c>
      <c r="N172" s="1820" t="s">
        <v>14</v>
      </c>
      <c r="O172" s="1874" t="s">
        <v>15</v>
      </c>
      <c r="P172" s="1820" t="s">
        <v>22</v>
      </c>
      <c r="Q172" s="1829" t="s">
        <v>23</v>
      </c>
    </row>
    <row r="173" spans="1:17" ht="33.75" x14ac:dyDescent="0.2">
      <c r="A173" s="1899"/>
      <c r="B173" s="1818"/>
      <c r="C173" s="1821"/>
      <c r="D173" s="1823"/>
      <c r="E173" s="1823"/>
      <c r="F173" s="1298" t="s">
        <v>16</v>
      </c>
      <c r="G173" s="1298" t="s">
        <v>17</v>
      </c>
      <c r="H173" s="1298" t="s">
        <v>18</v>
      </c>
      <c r="I173" s="1298" t="s">
        <v>19</v>
      </c>
      <c r="J173" s="1823"/>
      <c r="K173" s="1823"/>
      <c r="L173" s="1823"/>
      <c r="M173" s="1823"/>
      <c r="N173" s="1823"/>
      <c r="O173" s="1875"/>
      <c r="P173" s="1823"/>
      <c r="Q173" s="1830"/>
    </row>
    <row r="174" spans="1:17" x14ac:dyDescent="0.2">
      <c r="A174" s="1900"/>
      <c r="B174" s="1901"/>
      <c r="C174" s="1823"/>
      <c r="D174" s="64" t="s">
        <v>7</v>
      </c>
      <c r="E174" s="64" t="s">
        <v>8</v>
      </c>
      <c r="F174" s="64" t="s">
        <v>9</v>
      </c>
      <c r="G174" s="64" t="s">
        <v>9</v>
      </c>
      <c r="H174" s="64" t="s">
        <v>9</v>
      </c>
      <c r="I174" s="64" t="s">
        <v>9</v>
      </c>
      <c r="J174" s="64" t="s">
        <v>20</v>
      </c>
      <c r="K174" s="64" t="s">
        <v>9</v>
      </c>
      <c r="L174" s="64" t="s">
        <v>20</v>
      </c>
      <c r="M174" s="64" t="s">
        <v>55</v>
      </c>
      <c r="N174" s="64" t="s">
        <v>270</v>
      </c>
      <c r="O174" s="64" t="s">
        <v>271</v>
      </c>
      <c r="P174" s="65" t="s">
        <v>24</v>
      </c>
      <c r="Q174" s="66" t="s">
        <v>272</v>
      </c>
    </row>
    <row r="175" spans="1:17" ht="12" thickBot="1" x14ac:dyDescent="0.25">
      <c r="A175" s="67">
        <v>1</v>
      </c>
      <c r="B175" s="68">
        <v>2</v>
      </c>
      <c r="C175" s="69">
        <v>3</v>
      </c>
      <c r="D175" s="70">
        <v>4</v>
      </c>
      <c r="E175" s="70">
        <v>5</v>
      </c>
      <c r="F175" s="70">
        <v>6</v>
      </c>
      <c r="G175" s="70">
        <v>7</v>
      </c>
      <c r="H175" s="70">
        <v>8</v>
      </c>
      <c r="I175" s="70">
        <v>9</v>
      </c>
      <c r="J175" s="70">
        <v>10</v>
      </c>
      <c r="K175" s="70">
        <v>11</v>
      </c>
      <c r="L175" s="69">
        <v>12</v>
      </c>
      <c r="M175" s="70">
        <v>13</v>
      </c>
      <c r="N175" s="70">
        <v>14</v>
      </c>
      <c r="O175" s="71">
        <v>15</v>
      </c>
      <c r="P175" s="69">
        <v>16</v>
      </c>
      <c r="Q175" s="72">
        <v>17</v>
      </c>
    </row>
    <row r="176" spans="1:17" s="9" customFormat="1" ht="22.5" x14ac:dyDescent="0.2">
      <c r="A176" s="1930" t="s">
        <v>231</v>
      </c>
      <c r="B176" s="1307">
        <v>1</v>
      </c>
      <c r="C176" s="1703" t="s">
        <v>116</v>
      </c>
      <c r="D176" s="1370">
        <v>40</v>
      </c>
      <c r="E176" s="1371" t="s">
        <v>36</v>
      </c>
      <c r="F176" s="1704">
        <v>22.86</v>
      </c>
      <c r="G176" s="1704">
        <v>5.29</v>
      </c>
      <c r="H176" s="1372">
        <v>6.4</v>
      </c>
      <c r="I176" s="1704">
        <v>11.17</v>
      </c>
      <c r="J176" s="1373">
        <v>2495.71</v>
      </c>
      <c r="K176" s="1704">
        <v>11.17</v>
      </c>
      <c r="L176" s="1373">
        <v>2495.71</v>
      </c>
      <c r="M176" s="285">
        <f>K176/L176</f>
        <v>4.4756802673387528E-3</v>
      </c>
      <c r="N176" s="1374">
        <v>58.8</v>
      </c>
      <c r="O176" s="287">
        <f>M176*N176</f>
        <v>0.26316999971951865</v>
      </c>
      <c r="P176" s="287">
        <f>M176*60*1000</f>
        <v>268.54081604032513</v>
      </c>
      <c r="Q176" s="288">
        <f>P176*N176/1000</f>
        <v>15.790199983171117</v>
      </c>
    </row>
    <row r="177" spans="1:17" s="9" customFormat="1" ht="22.5" x14ac:dyDescent="0.2">
      <c r="A177" s="1931"/>
      <c r="B177" s="215">
        <v>2</v>
      </c>
      <c r="C177" s="1381" t="s">
        <v>263</v>
      </c>
      <c r="D177" s="1376">
        <v>20</v>
      </c>
      <c r="E177" s="1377" t="s">
        <v>115</v>
      </c>
      <c r="F177" s="1705">
        <v>9.26</v>
      </c>
      <c r="G177" s="1705">
        <v>1.7</v>
      </c>
      <c r="H177" s="1378">
        <v>3.12</v>
      </c>
      <c r="I177" s="1705">
        <v>4.4400000000000004</v>
      </c>
      <c r="J177" s="1379">
        <v>960.25</v>
      </c>
      <c r="K177" s="1705">
        <v>4.4400000000000004</v>
      </c>
      <c r="L177" s="1382">
        <v>960.25</v>
      </c>
      <c r="M177" s="217">
        <f t="shared" ref="M177:M185" si="20">K177/L177</f>
        <v>4.6237958864878944E-3</v>
      </c>
      <c r="N177" s="1380">
        <v>58.8</v>
      </c>
      <c r="O177" s="291">
        <f t="shared" ref="O177:O195" si="21">M177*N177</f>
        <v>0.27187919812548816</v>
      </c>
      <c r="P177" s="287">
        <f t="shared" ref="P177:P195" si="22">M177*60*1000</f>
        <v>277.42775318927363</v>
      </c>
      <c r="Q177" s="292">
        <f t="shared" ref="Q177:Q195" si="23">P177*N177/1000</f>
        <v>16.312751887529288</v>
      </c>
    </row>
    <row r="178" spans="1:17" s="9" customFormat="1" x14ac:dyDescent="0.2">
      <c r="A178" s="1931"/>
      <c r="B178" s="215">
        <v>3</v>
      </c>
      <c r="C178" s="1381" t="s">
        <v>118</v>
      </c>
      <c r="D178" s="1376">
        <v>92</v>
      </c>
      <c r="E178" s="1377">
        <v>2007</v>
      </c>
      <c r="F178" s="1705">
        <v>49.11</v>
      </c>
      <c r="G178" s="1705">
        <v>0</v>
      </c>
      <c r="H178" s="1378">
        <v>19.59</v>
      </c>
      <c r="I178" s="1705">
        <v>29.52</v>
      </c>
      <c r="J178" s="1379">
        <v>6309.48</v>
      </c>
      <c r="K178" s="1705">
        <v>29.52</v>
      </c>
      <c r="L178" s="1379">
        <v>6309.48</v>
      </c>
      <c r="M178" s="217">
        <f t="shared" si="20"/>
        <v>4.6786739953213266E-3</v>
      </c>
      <c r="N178" s="1380">
        <v>58.8</v>
      </c>
      <c r="O178" s="291">
        <f t="shared" si="21"/>
        <v>0.275106030924894</v>
      </c>
      <c r="P178" s="287">
        <f t="shared" si="22"/>
        <v>280.72043971927963</v>
      </c>
      <c r="Q178" s="292">
        <f t="shared" si="23"/>
        <v>16.50636185549364</v>
      </c>
    </row>
    <row r="179" spans="1:17" s="9" customFormat="1" ht="22.5" x14ac:dyDescent="0.2">
      <c r="A179" s="1931"/>
      <c r="B179" s="215">
        <v>4</v>
      </c>
      <c r="C179" s="1375" t="s">
        <v>244</v>
      </c>
      <c r="D179" s="1376">
        <v>40</v>
      </c>
      <c r="E179" s="1377" t="s">
        <v>36</v>
      </c>
      <c r="F179" s="1705">
        <v>23.92</v>
      </c>
      <c r="G179" s="1705">
        <v>4.4000000000000004</v>
      </c>
      <c r="H179" s="1378">
        <v>6.4</v>
      </c>
      <c r="I179" s="1705">
        <v>13.12</v>
      </c>
      <c r="J179" s="1379">
        <v>2612.13</v>
      </c>
      <c r="K179" s="1705">
        <v>13.12</v>
      </c>
      <c r="L179" s="1379">
        <v>2612.13</v>
      </c>
      <c r="M179" s="217">
        <f t="shared" si="20"/>
        <v>5.0227209212405192E-3</v>
      </c>
      <c r="N179" s="1380">
        <v>58.8</v>
      </c>
      <c r="O179" s="291">
        <f t="shared" si="21"/>
        <v>0.29533599016894252</v>
      </c>
      <c r="P179" s="287">
        <f t="shared" si="22"/>
        <v>301.36325527443114</v>
      </c>
      <c r="Q179" s="292">
        <f t="shared" si="23"/>
        <v>17.720159410136553</v>
      </c>
    </row>
    <row r="180" spans="1:17" s="9" customFormat="1" ht="22.5" x14ac:dyDescent="0.2">
      <c r="A180" s="1931"/>
      <c r="B180" s="215">
        <v>5</v>
      </c>
      <c r="C180" s="1375" t="s">
        <v>114</v>
      </c>
      <c r="D180" s="1376">
        <v>45</v>
      </c>
      <c r="E180" s="1377" t="s">
        <v>115</v>
      </c>
      <c r="F180" s="1705">
        <v>25.37</v>
      </c>
      <c r="G180" s="1705">
        <v>4.59</v>
      </c>
      <c r="H180" s="1378">
        <v>7.2</v>
      </c>
      <c r="I180" s="1705">
        <v>13.58</v>
      </c>
      <c r="J180" s="1379">
        <v>2319.88</v>
      </c>
      <c r="K180" s="1705">
        <v>13.58</v>
      </c>
      <c r="L180" s="1379">
        <v>2319.88</v>
      </c>
      <c r="M180" s="217">
        <f t="shared" si="20"/>
        <v>5.8537510560891081E-3</v>
      </c>
      <c r="N180" s="1380">
        <v>58.8</v>
      </c>
      <c r="O180" s="291">
        <f t="shared" si="21"/>
        <v>0.34420056209803956</v>
      </c>
      <c r="P180" s="287">
        <f t="shared" si="22"/>
        <v>351.2250633653465</v>
      </c>
      <c r="Q180" s="292">
        <f t="shared" si="23"/>
        <v>20.652033725882376</v>
      </c>
    </row>
    <row r="181" spans="1:17" s="9" customFormat="1" ht="22.5" x14ac:dyDescent="0.2">
      <c r="A181" s="1931"/>
      <c r="B181" s="215">
        <v>6</v>
      </c>
      <c r="C181" s="1375" t="s">
        <v>262</v>
      </c>
      <c r="D181" s="1376">
        <v>20</v>
      </c>
      <c r="E181" s="1377" t="s">
        <v>36</v>
      </c>
      <c r="F181" s="1705">
        <v>9.15</v>
      </c>
      <c r="G181" s="1705">
        <v>1.81</v>
      </c>
      <c r="H181" s="1378">
        <v>2.06</v>
      </c>
      <c r="I181" s="1705">
        <v>5.28</v>
      </c>
      <c r="J181" s="1379">
        <v>899.93</v>
      </c>
      <c r="K181" s="1705">
        <v>5.28</v>
      </c>
      <c r="L181" s="1379">
        <v>899.93</v>
      </c>
      <c r="M181" s="217">
        <f t="shared" si="20"/>
        <v>5.8671229984554362E-3</v>
      </c>
      <c r="N181" s="1380">
        <v>58.8</v>
      </c>
      <c r="O181" s="291">
        <f t="shared" si="21"/>
        <v>0.34498683230917965</v>
      </c>
      <c r="P181" s="287">
        <f t="shared" si="22"/>
        <v>352.02737990732618</v>
      </c>
      <c r="Q181" s="292">
        <f t="shared" si="23"/>
        <v>20.69920993855078</v>
      </c>
    </row>
    <row r="182" spans="1:17" s="9" customFormat="1" x14ac:dyDescent="0.2">
      <c r="A182" s="1931"/>
      <c r="B182" s="215">
        <v>7</v>
      </c>
      <c r="C182" s="1375" t="s">
        <v>120</v>
      </c>
      <c r="D182" s="1376">
        <v>17</v>
      </c>
      <c r="E182" s="1377">
        <v>2009</v>
      </c>
      <c r="F182" s="1705">
        <v>17.95</v>
      </c>
      <c r="G182" s="1705">
        <v>0</v>
      </c>
      <c r="H182" s="1378">
        <v>6.63</v>
      </c>
      <c r="I182" s="1705">
        <v>11.32</v>
      </c>
      <c r="J182" s="1379">
        <v>1463.65</v>
      </c>
      <c r="K182" s="1705">
        <v>11.32</v>
      </c>
      <c r="L182" s="1379">
        <v>1463.65</v>
      </c>
      <c r="M182" s="217">
        <f t="shared" si="20"/>
        <v>7.7340894339493725E-3</v>
      </c>
      <c r="N182" s="1380">
        <v>58.8</v>
      </c>
      <c r="O182" s="291">
        <f t="shared" si="21"/>
        <v>0.45476445871622306</v>
      </c>
      <c r="P182" s="287">
        <f t="shared" si="22"/>
        <v>464.04536603696232</v>
      </c>
      <c r="Q182" s="292">
        <f t="shared" si="23"/>
        <v>27.285867522973383</v>
      </c>
    </row>
    <row r="183" spans="1:17" s="9" customFormat="1" x14ac:dyDescent="0.2">
      <c r="A183" s="1931"/>
      <c r="B183" s="215">
        <v>8</v>
      </c>
      <c r="C183" s="1381" t="s">
        <v>117</v>
      </c>
      <c r="D183" s="1376">
        <v>78</v>
      </c>
      <c r="E183" s="1377">
        <v>2009</v>
      </c>
      <c r="F183" s="1705">
        <v>46.06</v>
      </c>
      <c r="G183" s="1705">
        <v>0</v>
      </c>
      <c r="H183" s="1378">
        <v>5.9</v>
      </c>
      <c r="I183" s="1705">
        <v>40.159999999999997</v>
      </c>
      <c r="J183" s="1379">
        <v>5188.47</v>
      </c>
      <c r="K183" s="1705">
        <v>40.159999999999997</v>
      </c>
      <c r="L183" s="1379">
        <v>5188.47</v>
      </c>
      <c r="M183" s="217">
        <f t="shared" si="20"/>
        <v>7.7402394154731536E-3</v>
      </c>
      <c r="N183" s="1380">
        <v>58.8</v>
      </c>
      <c r="O183" s="291">
        <f t="shared" si="21"/>
        <v>0.45512607762982143</v>
      </c>
      <c r="P183" s="287">
        <f t="shared" si="22"/>
        <v>464.4143649283892</v>
      </c>
      <c r="Q183" s="292">
        <f t="shared" si="23"/>
        <v>27.307564657789285</v>
      </c>
    </row>
    <row r="184" spans="1:17" s="9" customFormat="1" x14ac:dyDescent="0.2">
      <c r="A184" s="1931"/>
      <c r="B184" s="215">
        <v>9</v>
      </c>
      <c r="C184" s="1375" t="s">
        <v>119</v>
      </c>
      <c r="D184" s="1376">
        <v>52</v>
      </c>
      <c r="E184" s="1377">
        <v>2007</v>
      </c>
      <c r="F184" s="1705">
        <v>35.17</v>
      </c>
      <c r="G184" s="1705">
        <v>0</v>
      </c>
      <c r="H184" s="1378">
        <v>0</v>
      </c>
      <c r="I184" s="1705">
        <v>35.17</v>
      </c>
      <c r="J184" s="1382">
        <v>3741.59</v>
      </c>
      <c r="K184" s="1705">
        <v>35.17</v>
      </c>
      <c r="L184" s="1382">
        <v>3741.59</v>
      </c>
      <c r="M184" s="217">
        <f t="shared" si="20"/>
        <v>9.3997471663116484E-3</v>
      </c>
      <c r="N184" s="1380">
        <v>58.8</v>
      </c>
      <c r="O184" s="291">
        <f t="shared" si="21"/>
        <v>0.55270513337912486</v>
      </c>
      <c r="P184" s="287">
        <f t="shared" si="22"/>
        <v>563.98482997869894</v>
      </c>
      <c r="Q184" s="292">
        <f t="shared" si="23"/>
        <v>33.162308002747494</v>
      </c>
    </row>
    <row r="185" spans="1:17" s="9" customFormat="1" ht="23.25" thickBot="1" x14ac:dyDescent="0.25">
      <c r="A185" s="1932"/>
      <c r="B185" s="417">
        <v>10</v>
      </c>
      <c r="C185" s="1383" t="s">
        <v>264</v>
      </c>
      <c r="D185" s="1384">
        <v>4</v>
      </c>
      <c r="E185" s="1385" t="s">
        <v>36</v>
      </c>
      <c r="F185" s="1706">
        <v>2.5</v>
      </c>
      <c r="G185" s="1706">
        <v>0.45</v>
      </c>
      <c r="H185" s="1386">
        <v>0.04</v>
      </c>
      <c r="I185" s="1706">
        <v>2.0099999999999998</v>
      </c>
      <c r="J185" s="1387">
        <v>193.25</v>
      </c>
      <c r="K185" s="1706">
        <v>2.0099999999999998</v>
      </c>
      <c r="L185" s="1387">
        <v>193.25</v>
      </c>
      <c r="M185" s="344">
        <f t="shared" si="20"/>
        <v>1.040103492884864E-2</v>
      </c>
      <c r="N185" s="1388">
        <v>58.8</v>
      </c>
      <c r="O185" s="352">
        <f t="shared" si="21"/>
        <v>0.61158085381630001</v>
      </c>
      <c r="P185" s="353">
        <f t="shared" si="22"/>
        <v>624.06209573091837</v>
      </c>
      <c r="Q185" s="354">
        <f t="shared" si="23"/>
        <v>36.694851228977996</v>
      </c>
    </row>
    <row r="186" spans="1:17" s="9" customFormat="1" x14ac:dyDescent="0.2">
      <c r="A186" s="1933" t="s">
        <v>232</v>
      </c>
      <c r="B186" s="418">
        <v>1</v>
      </c>
      <c r="C186" s="1389" t="s">
        <v>122</v>
      </c>
      <c r="D186" s="1707">
        <v>15</v>
      </c>
      <c r="E186" s="1390" t="s">
        <v>36</v>
      </c>
      <c r="F186" s="1708">
        <v>13.22</v>
      </c>
      <c r="G186" s="1708">
        <v>3.81</v>
      </c>
      <c r="H186" s="1391">
        <v>2.4</v>
      </c>
      <c r="I186" s="1708">
        <v>7.01</v>
      </c>
      <c r="J186" s="1709">
        <v>1120.1099999999999</v>
      </c>
      <c r="K186" s="1708">
        <v>7.01</v>
      </c>
      <c r="L186" s="1709">
        <v>1120.1099999999999</v>
      </c>
      <c r="M186" s="297">
        <f>K186/L186</f>
        <v>6.2583139155975758E-3</v>
      </c>
      <c r="N186" s="1392">
        <v>58.8</v>
      </c>
      <c r="O186" s="298">
        <f t="shared" si="21"/>
        <v>0.36798885823713745</v>
      </c>
      <c r="P186" s="298">
        <f t="shared" si="22"/>
        <v>375.49883493585457</v>
      </c>
      <c r="Q186" s="299">
        <f t="shared" si="23"/>
        <v>22.079331494228249</v>
      </c>
    </row>
    <row r="187" spans="1:17" s="9" customFormat="1" ht="22.5" x14ac:dyDescent="0.2">
      <c r="A187" s="1934"/>
      <c r="B187" s="419">
        <v>2</v>
      </c>
      <c r="C187" s="1393" t="s">
        <v>246</v>
      </c>
      <c r="D187" s="1394">
        <v>54</v>
      </c>
      <c r="E187" s="1395" t="s">
        <v>36</v>
      </c>
      <c r="F187" s="1710">
        <v>38.5</v>
      </c>
      <c r="G187" s="1710">
        <v>5.89</v>
      </c>
      <c r="H187" s="1396">
        <v>8.64</v>
      </c>
      <c r="I187" s="1710">
        <v>23.97</v>
      </c>
      <c r="J187" s="1397">
        <v>2987.33</v>
      </c>
      <c r="K187" s="1710">
        <v>23.97</v>
      </c>
      <c r="L187" s="1397">
        <v>2987.33</v>
      </c>
      <c r="M187" s="297">
        <f>K187/L187</f>
        <v>8.0238875517602681E-3</v>
      </c>
      <c r="N187" s="1398">
        <v>58.8</v>
      </c>
      <c r="O187" s="298">
        <f t="shared" si="21"/>
        <v>0.47180458804350373</v>
      </c>
      <c r="P187" s="298">
        <f t="shared" si="22"/>
        <v>481.43325310561607</v>
      </c>
      <c r="Q187" s="299">
        <f t="shared" si="23"/>
        <v>28.308275282610222</v>
      </c>
    </row>
    <row r="188" spans="1:17" s="9" customFormat="1" x14ac:dyDescent="0.2">
      <c r="A188" s="1934"/>
      <c r="B188" s="419">
        <v>3</v>
      </c>
      <c r="C188" s="1393" t="s">
        <v>123</v>
      </c>
      <c r="D188" s="1394">
        <v>52</v>
      </c>
      <c r="E188" s="1395" t="s">
        <v>36</v>
      </c>
      <c r="F188" s="1710">
        <v>39.659999999999997</v>
      </c>
      <c r="G188" s="1710">
        <v>4.6500000000000004</v>
      </c>
      <c r="H188" s="1396">
        <v>8.48</v>
      </c>
      <c r="I188" s="1710">
        <v>26.53</v>
      </c>
      <c r="J188" s="1397">
        <v>3000.73</v>
      </c>
      <c r="K188" s="1710">
        <v>25.72</v>
      </c>
      <c r="L188" s="1397">
        <v>2936.04</v>
      </c>
      <c r="M188" s="302">
        <f t="shared" ref="M188:M195" si="24">K188/L188</f>
        <v>8.7600986362583611E-3</v>
      </c>
      <c r="N188" s="1398">
        <v>58.8</v>
      </c>
      <c r="O188" s="298">
        <f t="shared" si="21"/>
        <v>0.51509379981199166</v>
      </c>
      <c r="P188" s="298">
        <f t="shared" si="22"/>
        <v>525.60591817550164</v>
      </c>
      <c r="Q188" s="303">
        <f t="shared" si="23"/>
        <v>30.905627988719495</v>
      </c>
    </row>
    <row r="189" spans="1:17" s="9" customFormat="1" x14ac:dyDescent="0.2">
      <c r="A189" s="1934"/>
      <c r="B189" s="419">
        <v>4</v>
      </c>
      <c r="C189" s="1393" t="s">
        <v>121</v>
      </c>
      <c r="D189" s="1394">
        <v>56</v>
      </c>
      <c r="E189" s="1395" t="s">
        <v>36</v>
      </c>
      <c r="F189" s="1710">
        <v>41.33</v>
      </c>
      <c r="G189" s="1710">
        <v>5.66</v>
      </c>
      <c r="H189" s="1396">
        <v>8.64</v>
      </c>
      <c r="I189" s="1710">
        <v>27.03</v>
      </c>
      <c r="J189" s="1397">
        <v>3028.84</v>
      </c>
      <c r="K189" s="1710">
        <v>27.03</v>
      </c>
      <c r="L189" s="1397">
        <v>3028.84</v>
      </c>
      <c r="M189" s="302">
        <f t="shared" si="24"/>
        <v>8.9242086079159011E-3</v>
      </c>
      <c r="N189" s="1398">
        <v>58.8</v>
      </c>
      <c r="O189" s="361">
        <f t="shared" si="21"/>
        <v>0.52474346614545497</v>
      </c>
      <c r="P189" s="298">
        <f t="shared" si="22"/>
        <v>535.45251647495411</v>
      </c>
      <c r="Q189" s="303">
        <f t="shared" si="23"/>
        <v>31.4846079687273</v>
      </c>
    </row>
    <row r="190" spans="1:17" s="9" customFormat="1" x14ac:dyDescent="0.2">
      <c r="A190" s="1934"/>
      <c r="B190" s="419">
        <v>5</v>
      </c>
      <c r="C190" s="1393" t="s">
        <v>297</v>
      </c>
      <c r="D190" s="1711">
        <v>20</v>
      </c>
      <c r="E190" s="1395" t="s">
        <v>36</v>
      </c>
      <c r="F190" s="1710">
        <v>14.85</v>
      </c>
      <c r="G190" s="1710">
        <v>0.9</v>
      </c>
      <c r="H190" s="1396">
        <v>3.2</v>
      </c>
      <c r="I190" s="1710">
        <v>10.75</v>
      </c>
      <c r="J190" s="1712">
        <v>1189.8399999999999</v>
      </c>
      <c r="K190" s="1710">
        <v>10.75</v>
      </c>
      <c r="L190" s="1712">
        <v>1189.8399999999999</v>
      </c>
      <c r="M190" s="302">
        <f t="shared" si="24"/>
        <v>9.0348282121965988E-3</v>
      </c>
      <c r="N190" s="1398">
        <v>58.8</v>
      </c>
      <c r="O190" s="361">
        <f t="shared" si="21"/>
        <v>0.53124789887715995</v>
      </c>
      <c r="P190" s="298">
        <f t="shared" si="22"/>
        <v>542.08969273179594</v>
      </c>
      <c r="Q190" s="303">
        <f t="shared" si="23"/>
        <v>31.874873932629598</v>
      </c>
    </row>
    <row r="191" spans="1:17" s="9" customFormat="1" ht="15.75" customHeight="1" x14ac:dyDescent="0.2">
      <c r="A191" s="1934"/>
      <c r="B191" s="419">
        <v>6</v>
      </c>
      <c r="C191" s="1393" t="s">
        <v>247</v>
      </c>
      <c r="D191" s="1394">
        <v>30</v>
      </c>
      <c r="E191" s="1395" t="s">
        <v>36</v>
      </c>
      <c r="F191" s="1710">
        <v>28.5</v>
      </c>
      <c r="G191" s="1710">
        <v>4.71</v>
      </c>
      <c r="H191" s="1396">
        <v>4.8</v>
      </c>
      <c r="I191" s="1710">
        <v>18.989999999999998</v>
      </c>
      <c r="J191" s="1397">
        <v>2013.33</v>
      </c>
      <c r="K191" s="1710">
        <v>18.989999999999998</v>
      </c>
      <c r="L191" s="1397">
        <v>2013.33</v>
      </c>
      <c r="M191" s="302">
        <f t="shared" si="24"/>
        <v>9.4321348214152674E-3</v>
      </c>
      <c r="N191" s="1398">
        <v>58.8</v>
      </c>
      <c r="O191" s="361">
        <f t="shared" si="21"/>
        <v>0.55460952749921766</v>
      </c>
      <c r="P191" s="298">
        <f t="shared" si="22"/>
        <v>565.92808928491604</v>
      </c>
      <c r="Q191" s="303">
        <f t="shared" si="23"/>
        <v>33.276571649953063</v>
      </c>
    </row>
    <row r="192" spans="1:17" s="9" customFormat="1" x14ac:dyDescent="0.2">
      <c r="A192" s="1934"/>
      <c r="B192" s="419">
        <v>7</v>
      </c>
      <c r="C192" s="1393" t="s">
        <v>245</v>
      </c>
      <c r="D192" s="1394">
        <v>30</v>
      </c>
      <c r="E192" s="1395" t="s">
        <v>36</v>
      </c>
      <c r="F192" s="1710">
        <v>29.84</v>
      </c>
      <c r="G192" s="1710">
        <v>4.62</v>
      </c>
      <c r="H192" s="1396">
        <v>4.8</v>
      </c>
      <c r="I192" s="1710">
        <v>20.420000000000002</v>
      </c>
      <c r="J192" s="1397">
        <v>2051.9499999999998</v>
      </c>
      <c r="K192" s="1710">
        <v>20.420000000000002</v>
      </c>
      <c r="L192" s="1397">
        <v>2051.9499999999998</v>
      </c>
      <c r="M192" s="302">
        <f t="shared" si="24"/>
        <v>9.9515095397061347E-3</v>
      </c>
      <c r="N192" s="1398">
        <v>58.8</v>
      </c>
      <c r="O192" s="361">
        <f t="shared" si="21"/>
        <v>0.58514876093472068</v>
      </c>
      <c r="P192" s="298">
        <f t="shared" si="22"/>
        <v>597.09057238236812</v>
      </c>
      <c r="Q192" s="303">
        <f t="shared" si="23"/>
        <v>35.108925656083244</v>
      </c>
    </row>
    <row r="193" spans="1:17" s="9" customFormat="1" ht="22.5" x14ac:dyDescent="0.2">
      <c r="A193" s="1934"/>
      <c r="B193" s="419">
        <v>8</v>
      </c>
      <c r="C193" s="1393" t="s">
        <v>248</v>
      </c>
      <c r="D193" s="1394">
        <v>53</v>
      </c>
      <c r="E193" s="1395" t="s">
        <v>36</v>
      </c>
      <c r="F193" s="1710">
        <v>42.83</v>
      </c>
      <c r="G193" s="1710">
        <v>4.28</v>
      </c>
      <c r="H193" s="1396">
        <v>8.4</v>
      </c>
      <c r="I193" s="1710">
        <v>30.15</v>
      </c>
      <c r="J193" s="1397">
        <v>2993.98</v>
      </c>
      <c r="K193" s="1710">
        <v>29.64</v>
      </c>
      <c r="L193" s="1397">
        <v>2943.21</v>
      </c>
      <c r="M193" s="302">
        <f t="shared" si="24"/>
        <v>1.0070637161466563E-2</v>
      </c>
      <c r="N193" s="1398">
        <v>58.8</v>
      </c>
      <c r="O193" s="361">
        <f t="shared" si="21"/>
        <v>0.59215346509423383</v>
      </c>
      <c r="P193" s="298">
        <f t="shared" si="22"/>
        <v>604.23822968799379</v>
      </c>
      <c r="Q193" s="303">
        <f t="shared" si="23"/>
        <v>35.529207905654033</v>
      </c>
    </row>
    <row r="194" spans="1:17" s="9" customFormat="1" x14ac:dyDescent="0.2">
      <c r="A194" s="1934"/>
      <c r="B194" s="419">
        <v>9</v>
      </c>
      <c r="C194" s="1393" t="s">
        <v>124</v>
      </c>
      <c r="D194" s="1394">
        <v>54</v>
      </c>
      <c r="E194" s="1395" t="s">
        <v>36</v>
      </c>
      <c r="F194" s="1710">
        <v>45.43</v>
      </c>
      <c r="G194" s="1710">
        <v>5.95</v>
      </c>
      <c r="H194" s="1396">
        <v>8.64</v>
      </c>
      <c r="I194" s="1710">
        <v>30.84</v>
      </c>
      <c r="J194" s="1397">
        <v>3008.9</v>
      </c>
      <c r="K194" s="1710">
        <v>30.84</v>
      </c>
      <c r="L194" s="1397">
        <v>3008.9</v>
      </c>
      <c r="M194" s="302">
        <f t="shared" si="24"/>
        <v>1.0249592874472397E-2</v>
      </c>
      <c r="N194" s="1398">
        <v>58.8</v>
      </c>
      <c r="O194" s="361">
        <f t="shared" si="21"/>
        <v>0.60267606101897697</v>
      </c>
      <c r="P194" s="298">
        <f t="shared" si="22"/>
        <v>614.9755724683439</v>
      </c>
      <c r="Q194" s="303">
        <f t="shared" si="23"/>
        <v>36.160563661138625</v>
      </c>
    </row>
    <row r="195" spans="1:17" s="9" customFormat="1" ht="12" thickBot="1" x14ac:dyDescent="0.25">
      <c r="A195" s="1935"/>
      <c r="B195" s="420">
        <v>10</v>
      </c>
      <c r="C195" s="1399" t="s">
        <v>125</v>
      </c>
      <c r="D195" s="1400">
        <v>18</v>
      </c>
      <c r="E195" s="1401" t="s">
        <v>36</v>
      </c>
      <c r="F195" s="1713">
        <v>17.16</v>
      </c>
      <c r="G195" s="1713">
        <v>1.17</v>
      </c>
      <c r="H195" s="1402">
        <v>2.88</v>
      </c>
      <c r="I195" s="1713">
        <v>13.11</v>
      </c>
      <c r="J195" s="1403">
        <v>946.37</v>
      </c>
      <c r="K195" s="1713">
        <v>13.11</v>
      </c>
      <c r="L195" s="1403">
        <v>946.37</v>
      </c>
      <c r="M195" s="365">
        <f t="shared" si="24"/>
        <v>1.3852932785274257E-2</v>
      </c>
      <c r="N195" s="1404">
        <v>58.8</v>
      </c>
      <c r="O195" s="366">
        <f t="shared" si="21"/>
        <v>0.81455244777412628</v>
      </c>
      <c r="P195" s="366">
        <f t="shared" si="22"/>
        <v>831.17596711645547</v>
      </c>
      <c r="Q195" s="367">
        <f t="shared" si="23"/>
        <v>48.873146866447577</v>
      </c>
    </row>
    <row r="196" spans="1:17" s="9" customFormat="1" x14ac:dyDescent="0.2">
      <c r="A196" s="1924" t="s">
        <v>219</v>
      </c>
      <c r="B196" s="421">
        <v>1</v>
      </c>
      <c r="C196" s="1714" t="s">
        <v>265</v>
      </c>
      <c r="D196" s="1405">
        <v>45</v>
      </c>
      <c r="E196" s="1406" t="s">
        <v>36</v>
      </c>
      <c r="F196" s="1715">
        <v>45.2</v>
      </c>
      <c r="G196" s="1715">
        <v>3.62</v>
      </c>
      <c r="H196" s="1407">
        <v>7.2</v>
      </c>
      <c r="I196" s="1715">
        <v>34.380000000000003</v>
      </c>
      <c r="J196" s="1408">
        <v>2350.1</v>
      </c>
      <c r="K196" s="1715">
        <v>34.380000000000003</v>
      </c>
      <c r="L196" s="1408">
        <v>2350.1</v>
      </c>
      <c r="M196" s="306">
        <f>K196/L196</f>
        <v>1.4629164716395049E-2</v>
      </c>
      <c r="N196" s="1409">
        <v>58.8</v>
      </c>
      <c r="O196" s="307">
        <f>M196*N196</f>
        <v>0.86019488532402888</v>
      </c>
      <c r="P196" s="307">
        <f>M196*60*1000</f>
        <v>877.74988298370295</v>
      </c>
      <c r="Q196" s="308">
        <f>P196*N196/1000</f>
        <v>51.611693119441732</v>
      </c>
    </row>
    <row r="197" spans="1:17" s="9" customFormat="1" x14ac:dyDescent="0.2">
      <c r="A197" s="1925"/>
      <c r="B197" s="422">
        <v>2</v>
      </c>
      <c r="C197" s="1415" t="s">
        <v>128</v>
      </c>
      <c r="D197" s="1410">
        <v>107</v>
      </c>
      <c r="E197" s="1411" t="s">
        <v>36</v>
      </c>
      <c r="F197" s="1716">
        <v>63.55</v>
      </c>
      <c r="G197" s="1716">
        <v>5.61</v>
      </c>
      <c r="H197" s="1412">
        <v>16.96</v>
      </c>
      <c r="I197" s="1716">
        <v>40</v>
      </c>
      <c r="J197" s="1416">
        <v>2633.85</v>
      </c>
      <c r="K197" s="1716">
        <v>40</v>
      </c>
      <c r="L197" s="1416">
        <v>2613.5100000000002</v>
      </c>
      <c r="M197" s="221">
        <f t="shared" ref="M197:M205" si="25">K197/L197</f>
        <v>1.5305087793809857E-2</v>
      </c>
      <c r="N197" s="1414">
        <v>58.8</v>
      </c>
      <c r="O197" s="223">
        <f t="shared" ref="O197:O205" si="26">M197*N197</f>
        <v>0.89993916227601956</v>
      </c>
      <c r="P197" s="307">
        <f t="shared" ref="P197:P205" si="27">M197*60*1000</f>
        <v>918.30526762859142</v>
      </c>
      <c r="Q197" s="224">
        <f t="shared" ref="Q197:Q205" si="28">P197*N197/1000</f>
        <v>53.996349736561179</v>
      </c>
    </row>
    <row r="198" spans="1:17" s="9" customFormat="1" x14ac:dyDescent="0.2">
      <c r="A198" s="1925"/>
      <c r="B198" s="422">
        <v>3</v>
      </c>
      <c r="C198" s="1415" t="s">
        <v>127</v>
      </c>
      <c r="D198" s="1410">
        <v>108</v>
      </c>
      <c r="E198" s="1411" t="s">
        <v>36</v>
      </c>
      <c r="F198" s="1716">
        <v>60.8</v>
      </c>
      <c r="G198" s="1716">
        <v>3.85</v>
      </c>
      <c r="H198" s="1412">
        <v>17.28</v>
      </c>
      <c r="I198" s="1716">
        <v>39.67</v>
      </c>
      <c r="J198" s="1413">
        <v>2561.06</v>
      </c>
      <c r="K198" s="1716">
        <v>39.67</v>
      </c>
      <c r="L198" s="1413">
        <v>2561.06</v>
      </c>
      <c r="M198" s="221">
        <f t="shared" si="25"/>
        <v>1.5489680054352495E-2</v>
      </c>
      <c r="N198" s="1414">
        <v>58.8</v>
      </c>
      <c r="O198" s="223">
        <f t="shared" si="26"/>
        <v>0.91079318719592672</v>
      </c>
      <c r="P198" s="307">
        <f t="shared" si="27"/>
        <v>929.38080326114971</v>
      </c>
      <c r="Q198" s="224">
        <f t="shared" si="28"/>
        <v>54.647591231755598</v>
      </c>
    </row>
    <row r="199" spans="1:17" s="9" customFormat="1" x14ac:dyDescent="0.2">
      <c r="A199" s="1925"/>
      <c r="B199" s="422">
        <v>4</v>
      </c>
      <c r="C199" s="1415" t="s">
        <v>129</v>
      </c>
      <c r="D199" s="1410">
        <v>76</v>
      </c>
      <c r="E199" s="1411" t="s">
        <v>36</v>
      </c>
      <c r="F199" s="1716">
        <v>35.119999999999997</v>
      </c>
      <c r="G199" s="1716">
        <v>3.85</v>
      </c>
      <c r="H199" s="1412">
        <v>0.69</v>
      </c>
      <c r="I199" s="1716">
        <v>30.58</v>
      </c>
      <c r="J199" s="1413">
        <v>1931.61</v>
      </c>
      <c r="K199" s="1716">
        <v>30.58</v>
      </c>
      <c r="L199" s="1413">
        <v>1931.61</v>
      </c>
      <c r="M199" s="221">
        <f t="shared" si="25"/>
        <v>1.583135311993622E-2</v>
      </c>
      <c r="N199" s="1414">
        <v>58.8</v>
      </c>
      <c r="O199" s="223">
        <f t="shared" si="26"/>
        <v>0.93088356345224965</v>
      </c>
      <c r="P199" s="307">
        <f t="shared" si="27"/>
        <v>949.88118719617319</v>
      </c>
      <c r="Q199" s="224">
        <f t="shared" si="28"/>
        <v>55.853013807134978</v>
      </c>
    </row>
    <row r="200" spans="1:17" s="9" customFormat="1" x14ac:dyDescent="0.2">
      <c r="A200" s="1925"/>
      <c r="B200" s="422">
        <v>5</v>
      </c>
      <c r="C200" s="1415" t="s">
        <v>131</v>
      </c>
      <c r="D200" s="1410">
        <v>33</v>
      </c>
      <c r="E200" s="1411" t="s">
        <v>36</v>
      </c>
      <c r="F200" s="1716">
        <v>31.02</v>
      </c>
      <c r="G200" s="1716">
        <v>2.58</v>
      </c>
      <c r="H200" s="1412">
        <v>5.12</v>
      </c>
      <c r="I200" s="1716">
        <v>23.32</v>
      </c>
      <c r="J200" s="1413">
        <v>1419.26</v>
      </c>
      <c r="K200" s="1716">
        <v>23.32</v>
      </c>
      <c r="L200" s="1413">
        <v>1419.26</v>
      </c>
      <c r="M200" s="221">
        <f t="shared" si="25"/>
        <v>1.6431097896086693E-2</v>
      </c>
      <c r="N200" s="1414">
        <v>58.8</v>
      </c>
      <c r="O200" s="223">
        <f t="shared" si="26"/>
        <v>0.96614855628989749</v>
      </c>
      <c r="P200" s="307">
        <f t="shared" si="27"/>
        <v>985.86587376520163</v>
      </c>
      <c r="Q200" s="224">
        <f t="shared" si="28"/>
        <v>57.968913377393854</v>
      </c>
    </row>
    <row r="201" spans="1:17" s="9" customFormat="1" x14ac:dyDescent="0.2">
      <c r="A201" s="1925"/>
      <c r="B201" s="422">
        <v>6</v>
      </c>
      <c r="C201" s="1415" t="s">
        <v>249</v>
      </c>
      <c r="D201" s="1410">
        <v>59</v>
      </c>
      <c r="E201" s="1411" t="s">
        <v>36</v>
      </c>
      <c r="F201" s="1716">
        <v>54.1</v>
      </c>
      <c r="G201" s="1716">
        <v>10.41</v>
      </c>
      <c r="H201" s="1412">
        <v>0.6</v>
      </c>
      <c r="I201" s="1716">
        <v>43.094000000000001</v>
      </c>
      <c r="J201" s="1413">
        <v>2449.7199999999998</v>
      </c>
      <c r="K201" s="1716">
        <v>42.28</v>
      </c>
      <c r="L201" s="1413">
        <v>2403.11</v>
      </c>
      <c r="M201" s="221">
        <f t="shared" si="25"/>
        <v>1.7593867946119821E-2</v>
      </c>
      <c r="N201" s="1414">
        <v>58.8</v>
      </c>
      <c r="O201" s="223">
        <f t="shared" si="26"/>
        <v>1.0345194352318454</v>
      </c>
      <c r="P201" s="307">
        <f t="shared" si="27"/>
        <v>1055.6320767671891</v>
      </c>
      <c r="Q201" s="224">
        <f t="shared" si="28"/>
        <v>62.071166113910714</v>
      </c>
    </row>
    <row r="202" spans="1:17" s="9" customFormat="1" x14ac:dyDescent="0.2">
      <c r="A202" s="1925"/>
      <c r="B202" s="422">
        <v>7</v>
      </c>
      <c r="C202" s="1415" t="s">
        <v>298</v>
      </c>
      <c r="D202" s="1410">
        <v>21</v>
      </c>
      <c r="E202" s="1417" t="s">
        <v>36</v>
      </c>
      <c r="F202" s="1716">
        <v>25.33</v>
      </c>
      <c r="G202" s="1716">
        <v>1.93</v>
      </c>
      <c r="H202" s="1412">
        <v>3.36</v>
      </c>
      <c r="I202" s="1716">
        <v>20.04</v>
      </c>
      <c r="J202" s="1413">
        <v>1088.6600000000001</v>
      </c>
      <c r="K202" s="1716">
        <v>20.04</v>
      </c>
      <c r="L202" s="1413">
        <v>1088.6600000000001</v>
      </c>
      <c r="M202" s="221">
        <f t="shared" si="25"/>
        <v>1.8407951059100175E-2</v>
      </c>
      <c r="N202" s="1414">
        <v>58.8</v>
      </c>
      <c r="O202" s="223">
        <f t="shared" si="26"/>
        <v>1.0823875222750903</v>
      </c>
      <c r="P202" s="307">
        <f t="shared" si="27"/>
        <v>1104.4770635460104</v>
      </c>
      <c r="Q202" s="224">
        <f t="shared" si="28"/>
        <v>64.943251336505412</v>
      </c>
    </row>
    <row r="203" spans="1:17" s="9" customFormat="1" x14ac:dyDescent="0.2">
      <c r="A203" s="1925"/>
      <c r="B203" s="422">
        <v>8</v>
      </c>
      <c r="C203" s="1415" t="s">
        <v>126</v>
      </c>
      <c r="D203" s="1410">
        <v>12</v>
      </c>
      <c r="E203" s="1411" t="s">
        <v>36</v>
      </c>
      <c r="F203" s="1716">
        <v>13.49</v>
      </c>
      <c r="G203" s="1716">
        <v>1.48</v>
      </c>
      <c r="H203" s="1412">
        <v>1.76</v>
      </c>
      <c r="I203" s="1716">
        <v>10.25</v>
      </c>
      <c r="J203" s="1413">
        <v>552.99</v>
      </c>
      <c r="K203" s="1716">
        <v>10.25</v>
      </c>
      <c r="L203" s="1413">
        <v>552.99</v>
      </c>
      <c r="M203" s="221">
        <f t="shared" si="25"/>
        <v>1.8535597388741207E-2</v>
      </c>
      <c r="N203" s="1414">
        <v>58.8</v>
      </c>
      <c r="O203" s="223">
        <f t="shared" si="26"/>
        <v>1.089893126457983</v>
      </c>
      <c r="P203" s="307">
        <f t="shared" si="27"/>
        <v>1112.1358433244723</v>
      </c>
      <c r="Q203" s="224">
        <f t="shared" si="28"/>
        <v>65.393587587478962</v>
      </c>
    </row>
    <row r="204" spans="1:17" s="9" customFormat="1" x14ac:dyDescent="0.2">
      <c r="A204" s="1925"/>
      <c r="B204" s="422">
        <v>9</v>
      </c>
      <c r="C204" s="1415" t="s">
        <v>132</v>
      </c>
      <c r="D204" s="1410">
        <v>105</v>
      </c>
      <c r="E204" s="1417" t="s">
        <v>36</v>
      </c>
      <c r="F204" s="1716">
        <v>74.569999999999993</v>
      </c>
      <c r="G204" s="1716">
        <v>6.65</v>
      </c>
      <c r="H204" s="1412">
        <v>16.96</v>
      </c>
      <c r="I204" s="1716">
        <v>50.96</v>
      </c>
      <c r="J204" s="1413">
        <v>2608.98</v>
      </c>
      <c r="K204" s="1716">
        <v>49.95</v>
      </c>
      <c r="L204" s="1413">
        <v>2539.69</v>
      </c>
      <c r="M204" s="221">
        <f t="shared" si="25"/>
        <v>1.9667754725970495E-2</v>
      </c>
      <c r="N204" s="1414">
        <v>58.8</v>
      </c>
      <c r="O204" s="223">
        <f t="shared" si="26"/>
        <v>1.1564639778870651</v>
      </c>
      <c r="P204" s="307">
        <f t="shared" si="27"/>
        <v>1180.0652835582298</v>
      </c>
      <c r="Q204" s="224">
        <f t="shared" si="28"/>
        <v>69.387838673223897</v>
      </c>
    </row>
    <row r="205" spans="1:17" s="9" customFormat="1" ht="12" thickBot="1" x14ac:dyDescent="0.25">
      <c r="A205" s="1926"/>
      <c r="B205" s="423">
        <v>10</v>
      </c>
      <c r="C205" s="1418" t="s">
        <v>130</v>
      </c>
      <c r="D205" s="1419">
        <v>107</v>
      </c>
      <c r="E205" s="1717" t="s">
        <v>36</v>
      </c>
      <c r="F205" s="1718">
        <v>75.489999999999995</v>
      </c>
      <c r="G205" s="1718">
        <v>4.72</v>
      </c>
      <c r="H205" s="1420">
        <v>17.04</v>
      </c>
      <c r="I205" s="1718">
        <v>53.73</v>
      </c>
      <c r="J205" s="1421">
        <v>2563.58</v>
      </c>
      <c r="K205" s="1718">
        <v>53.16</v>
      </c>
      <c r="L205" s="1421">
        <v>2544.59</v>
      </c>
      <c r="M205" s="346">
        <f t="shared" si="25"/>
        <v>2.0891381322727824E-2</v>
      </c>
      <c r="N205" s="1422">
        <v>58.8</v>
      </c>
      <c r="O205" s="333">
        <f t="shared" si="26"/>
        <v>1.2284132217763959</v>
      </c>
      <c r="P205" s="333">
        <f t="shared" si="27"/>
        <v>1253.4828793636693</v>
      </c>
      <c r="Q205" s="334">
        <f t="shared" si="28"/>
        <v>73.704793306583753</v>
      </c>
    </row>
    <row r="206" spans="1:17" s="9" customFormat="1" x14ac:dyDescent="0.2">
      <c r="A206" s="1927" t="s">
        <v>229</v>
      </c>
      <c r="B206" s="424">
        <v>1</v>
      </c>
      <c r="C206" s="1423" t="s">
        <v>474</v>
      </c>
      <c r="D206" s="1424">
        <v>47</v>
      </c>
      <c r="E206" s="1425" t="s">
        <v>36</v>
      </c>
      <c r="F206" s="1719">
        <v>28.49</v>
      </c>
      <c r="G206" s="1719">
        <v>2.71</v>
      </c>
      <c r="H206" s="1426">
        <v>7.22</v>
      </c>
      <c r="I206" s="1719">
        <v>18.559999999999999</v>
      </c>
      <c r="J206" s="1427">
        <v>1586.55</v>
      </c>
      <c r="K206" s="1719">
        <v>18.190000000000001</v>
      </c>
      <c r="L206" s="1427">
        <v>1555.54</v>
      </c>
      <c r="M206" s="314">
        <f>K206/L206</f>
        <v>1.1693688365455084E-2</v>
      </c>
      <c r="N206" s="1306">
        <v>58.8</v>
      </c>
      <c r="O206" s="315">
        <f>M206*N206</f>
        <v>0.68758887588875883</v>
      </c>
      <c r="P206" s="315">
        <f>M206*60*1000</f>
        <v>701.62130192730501</v>
      </c>
      <c r="Q206" s="316">
        <f>P206*N206/1000</f>
        <v>41.25533255332553</v>
      </c>
    </row>
    <row r="207" spans="1:17" s="9" customFormat="1" x14ac:dyDescent="0.2">
      <c r="A207" s="1928"/>
      <c r="B207" s="425">
        <v>2</v>
      </c>
      <c r="C207" s="1720" t="s">
        <v>252</v>
      </c>
      <c r="D207" s="1721">
        <v>16</v>
      </c>
      <c r="E207" s="1722" t="s">
        <v>36</v>
      </c>
      <c r="F207" s="1723">
        <v>16.260000000000002</v>
      </c>
      <c r="G207" s="1723">
        <v>1.78</v>
      </c>
      <c r="H207" s="1724">
        <v>2.33</v>
      </c>
      <c r="I207" s="1723">
        <v>12.15</v>
      </c>
      <c r="J207" s="1725">
        <v>939.96</v>
      </c>
      <c r="K207" s="1723">
        <v>11.27</v>
      </c>
      <c r="L207" s="1726">
        <v>872.36</v>
      </c>
      <c r="M207" s="225">
        <f t="shared" ref="M207:M215" si="29">K207/L207</f>
        <v>1.2918978403411436E-2</v>
      </c>
      <c r="N207" s="1727">
        <v>58.8</v>
      </c>
      <c r="O207" s="227">
        <f t="shared" ref="O207:O215" si="30">M207*N207</f>
        <v>0.75963593012059238</v>
      </c>
      <c r="P207" s="315">
        <f t="shared" ref="P207:P215" si="31">M207*60*1000</f>
        <v>775.13870420468606</v>
      </c>
      <c r="Q207" s="228">
        <f t="shared" ref="Q207:Q215" si="32">P207*N207/1000</f>
        <v>45.578155807235539</v>
      </c>
    </row>
    <row r="208" spans="1:17" s="9" customFormat="1" x14ac:dyDescent="0.2">
      <c r="A208" s="1928"/>
      <c r="B208" s="425">
        <v>3</v>
      </c>
      <c r="C208" s="1428" t="s">
        <v>251</v>
      </c>
      <c r="D208" s="1429">
        <v>20</v>
      </c>
      <c r="E208" s="1430" t="s">
        <v>36</v>
      </c>
      <c r="F208" s="1728">
        <v>21.43</v>
      </c>
      <c r="G208" s="1728">
        <v>1.93</v>
      </c>
      <c r="H208" s="1431">
        <v>3.2</v>
      </c>
      <c r="I208" s="1728">
        <v>16.3</v>
      </c>
      <c r="J208" s="1434">
        <v>1079.8800000000001</v>
      </c>
      <c r="K208" s="1728">
        <v>16.3</v>
      </c>
      <c r="L208" s="1434">
        <v>1079.8800000000001</v>
      </c>
      <c r="M208" s="225">
        <f t="shared" si="29"/>
        <v>1.5094269733674111E-2</v>
      </c>
      <c r="N208" s="641">
        <v>58.8</v>
      </c>
      <c r="O208" s="227">
        <f t="shared" si="30"/>
        <v>0.88754306034003771</v>
      </c>
      <c r="P208" s="315">
        <f t="shared" si="31"/>
        <v>905.65618402044663</v>
      </c>
      <c r="Q208" s="228">
        <f t="shared" si="32"/>
        <v>53.252583620402255</v>
      </c>
    </row>
    <row r="209" spans="1:17" s="9" customFormat="1" x14ac:dyDescent="0.2">
      <c r="A209" s="1928"/>
      <c r="B209" s="425">
        <v>4</v>
      </c>
      <c r="C209" s="1428" t="s">
        <v>134</v>
      </c>
      <c r="D209" s="1433">
        <v>6</v>
      </c>
      <c r="E209" s="1430" t="s">
        <v>36</v>
      </c>
      <c r="F209" s="1728">
        <v>6.13</v>
      </c>
      <c r="G209" s="1728">
        <v>0.49</v>
      </c>
      <c r="H209" s="1431">
        <v>0.96</v>
      </c>
      <c r="I209" s="1728">
        <v>4.68</v>
      </c>
      <c r="J209" s="1434">
        <v>305.61</v>
      </c>
      <c r="K209" s="1728">
        <v>4.68</v>
      </c>
      <c r="L209" s="1434">
        <v>305.61</v>
      </c>
      <c r="M209" s="225">
        <f t="shared" si="29"/>
        <v>1.5313635025031901E-2</v>
      </c>
      <c r="N209" s="641">
        <v>58.8</v>
      </c>
      <c r="O209" s="227">
        <f t="shared" si="30"/>
        <v>0.90044173947187578</v>
      </c>
      <c r="P209" s="315">
        <f t="shared" si="31"/>
        <v>918.81810150191404</v>
      </c>
      <c r="Q209" s="228">
        <f t="shared" si="32"/>
        <v>54.026504368312537</v>
      </c>
    </row>
    <row r="210" spans="1:17" s="9" customFormat="1" x14ac:dyDescent="0.2">
      <c r="A210" s="1928"/>
      <c r="B210" s="425">
        <v>5</v>
      </c>
      <c r="C210" s="1428" t="s">
        <v>250</v>
      </c>
      <c r="D210" s="1429">
        <v>12</v>
      </c>
      <c r="E210" s="1430" t="s">
        <v>36</v>
      </c>
      <c r="F210" s="1728">
        <v>13.07</v>
      </c>
      <c r="G210" s="1728">
        <v>0.93</v>
      </c>
      <c r="H210" s="1431">
        <v>1.92</v>
      </c>
      <c r="I210" s="1728">
        <v>10.220000000000001</v>
      </c>
      <c r="J210" s="1434">
        <v>617.34</v>
      </c>
      <c r="K210" s="1728">
        <v>10.220000000000001</v>
      </c>
      <c r="L210" s="1434">
        <v>617.34</v>
      </c>
      <c r="M210" s="225">
        <f t="shared" si="29"/>
        <v>1.6554896815369164E-2</v>
      </c>
      <c r="N210" s="641">
        <v>58.8</v>
      </c>
      <c r="O210" s="227">
        <f t="shared" si="30"/>
        <v>0.97342793274370676</v>
      </c>
      <c r="P210" s="315">
        <f t="shared" si="31"/>
        <v>993.29380892214976</v>
      </c>
      <c r="Q210" s="228">
        <f t="shared" si="32"/>
        <v>58.405675964622404</v>
      </c>
    </row>
    <row r="211" spans="1:17" s="9" customFormat="1" x14ac:dyDescent="0.2">
      <c r="A211" s="1928"/>
      <c r="B211" s="425">
        <v>6</v>
      </c>
      <c r="C211" s="1428" t="s">
        <v>136</v>
      </c>
      <c r="D211" s="1433">
        <v>19</v>
      </c>
      <c r="E211" s="1430" t="s">
        <v>36</v>
      </c>
      <c r="F211" s="1728">
        <v>15.53</v>
      </c>
      <c r="G211" s="1728">
        <v>1</v>
      </c>
      <c r="H211" s="1431">
        <v>0.49</v>
      </c>
      <c r="I211" s="1728">
        <v>14.04</v>
      </c>
      <c r="J211" s="1434">
        <v>670.33</v>
      </c>
      <c r="K211" s="1728">
        <v>14.04</v>
      </c>
      <c r="L211" s="1434">
        <v>670.33</v>
      </c>
      <c r="M211" s="225">
        <f t="shared" si="29"/>
        <v>2.0944907732012588E-2</v>
      </c>
      <c r="N211" s="641">
        <v>58.8</v>
      </c>
      <c r="O211" s="227">
        <f t="shared" si="30"/>
        <v>1.2315605746423401</v>
      </c>
      <c r="P211" s="315">
        <f t="shared" si="31"/>
        <v>1256.6944639207554</v>
      </c>
      <c r="Q211" s="228">
        <f t="shared" si="32"/>
        <v>73.89363447854042</v>
      </c>
    </row>
    <row r="212" spans="1:17" s="9" customFormat="1" x14ac:dyDescent="0.2">
      <c r="A212" s="1928"/>
      <c r="B212" s="425">
        <v>7</v>
      </c>
      <c r="C212" s="1428" t="s">
        <v>266</v>
      </c>
      <c r="D212" s="1433">
        <v>39</v>
      </c>
      <c r="E212" s="1430" t="s">
        <v>36</v>
      </c>
      <c r="F212" s="1728">
        <v>31.24</v>
      </c>
      <c r="G212" s="1728">
        <v>1.55</v>
      </c>
      <c r="H212" s="1431">
        <v>4.84</v>
      </c>
      <c r="I212" s="1728">
        <v>24.85</v>
      </c>
      <c r="J212" s="1432">
        <v>1183.53</v>
      </c>
      <c r="K212" s="1728">
        <v>24.85</v>
      </c>
      <c r="L212" s="1432">
        <v>1183.53</v>
      </c>
      <c r="M212" s="225">
        <f t="shared" si="29"/>
        <v>2.0996510439110123E-2</v>
      </c>
      <c r="N212" s="641">
        <v>58.8</v>
      </c>
      <c r="O212" s="227">
        <f t="shared" si="30"/>
        <v>1.2345948138196752</v>
      </c>
      <c r="P212" s="315">
        <f t="shared" si="31"/>
        <v>1259.7906263466075</v>
      </c>
      <c r="Q212" s="228">
        <f t="shared" si="32"/>
        <v>74.075688829180521</v>
      </c>
    </row>
    <row r="213" spans="1:17" s="9" customFormat="1" x14ac:dyDescent="0.2">
      <c r="A213" s="1928"/>
      <c r="B213" s="425">
        <v>8</v>
      </c>
      <c r="C213" s="1428" t="s">
        <v>137</v>
      </c>
      <c r="D213" s="1433">
        <v>4</v>
      </c>
      <c r="E213" s="1430" t="s">
        <v>36</v>
      </c>
      <c r="F213" s="1728">
        <v>5.4</v>
      </c>
      <c r="G213" s="1728">
        <v>0.19</v>
      </c>
      <c r="H213" s="1431">
        <v>0.64</v>
      </c>
      <c r="I213" s="1728">
        <v>4.57</v>
      </c>
      <c r="J213" s="1434">
        <v>215.91</v>
      </c>
      <c r="K213" s="1728">
        <v>4.57</v>
      </c>
      <c r="L213" s="1434">
        <v>215.91</v>
      </c>
      <c r="M213" s="225">
        <f t="shared" si="29"/>
        <v>2.1166226668519292E-2</v>
      </c>
      <c r="N213" s="641">
        <v>58.8</v>
      </c>
      <c r="O213" s="227">
        <f t="shared" si="30"/>
        <v>1.2445741281089342</v>
      </c>
      <c r="P213" s="315">
        <f t="shared" si="31"/>
        <v>1269.9736001111573</v>
      </c>
      <c r="Q213" s="228">
        <f t="shared" si="32"/>
        <v>74.674447686536055</v>
      </c>
    </row>
    <row r="214" spans="1:17" s="9" customFormat="1" x14ac:dyDescent="0.2">
      <c r="A214" s="1928"/>
      <c r="B214" s="425">
        <v>9</v>
      </c>
      <c r="C214" s="1428" t="s">
        <v>133</v>
      </c>
      <c r="D214" s="1433">
        <v>4</v>
      </c>
      <c r="E214" s="1435" t="s">
        <v>36</v>
      </c>
      <c r="F214" s="1728">
        <v>5.09</v>
      </c>
      <c r="G214" s="1728">
        <v>0.12</v>
      </c>
      <c r="H214" s="1431">
        <v>0.4</v>
      </c>
      <c r="I214" s="1728">
        <v>4.57</v>
      </c>
      <c r="J214" s="1434">
        <v>191.55</v>
      </c>
      <c r="K214" s="1728">
        <v>4.57</v>
      </c>
      <c r="L214" s="1434">
        <v>191.55</v>
      </c>
      <c r="M214" s="225">
        <f t="shared" si="29"/>
        <v>2.3858000522056905E-2</v>
      </c>
      <c r="N214" s="641">
        <v>58.8</v>
      </c>
      <c r="O214" s="227">
        <f t="shared" si="30"/>
        <v>1.402850430696946</v>
      </c>
      <c r="P214" s="315">
        <f t="shared" si="31"/>
        <v>1431.4800313234143</v>
      </c>
      <c r="Q214" s="228">
        <f t="shared" si="32"/>
        <v>84.171025841816771</v>
      </c>
    </row>
    <row r="215" spans="1:17" s="9" customFormat="1" ht="12" thickBot="1" x14ac:dyDescent="0.25">
      <c r="A215" s="1929"/>
      <c r="B215" s="426">
        <v>10</v>
      </c>
      <c r="C215" s="1436" t="s">
        <v>135</v>
      </c>
      <c r="D215" s="1437">
        <v>4</v>
      </c>
      <c r="E215" s="1438" t="s">
        <v>36</v>
      </c>
      <c r="F215" s="1729">
        <v>5.73</v>
      </c>
      <c r="G215" s="1729">
        <v>0.28000000000000003</v>
      </c>
      <c r="H215" s="1439">
        <v>0.04</v>
      </c>
      <c r="I215" s="1729">
        <v>5.41</v>
      </c>
      <c r="J215" s="1440">
        <v>158.1</v>
      </c>
      <c r="K215" s="1729">
        <v>5.41</v>
      </c>
      <c r="L215" s="1440">
        <v>158.1</v>
      </c>
      <c r="M215" s="342">
        <f t="shared" si="29"/>
        <v>3.4218848829854522E-2</v>
      </c>
      <c r="N215" s="1441">
        <v>58.8</v>
      </c>
      <c r="O215" s="338">
        <f t="shared" si="30"/>
        <v>2.0120683111954456</v>
      </c>
      <c r="P215" s="338">
        <f t="shared" si="31"/>
        <v>2053.1309297912712</v>
      </c>
      <c r="Q215" s="339">
        <f t="shared" si="32"/>
        <v>120.72409867172674</v>
      </c>
    </row>
    <row r="217" spans="1:17" s="9" customFormat="1" ht="20.25" customHeight="1" x14ac:dyDescent="0.2">
      <c r="A217" s="1861" t="s">
        <v>30</v>
      </c>
      <c r="B217" s="1861"/>
      <c r="C217" s="1861"/>
      <c r="D217" s="1861"/>
      <c r="E217" s="1861"/>
      <c r="F217" s="1861"/>
      <c r="G217" s="1861"/>
      <c r="H217" s="1861"/>
      <c r="I217" s="1861"/>
      <c r="J217" s="1861"/>
      <c r="K217" s="1861"/>
      <c r="L217" s="1861"/>
      <c r="M217" s="1861"/>
      <c r="N217" s="1861"/>
      <c r="O217" s="1861"/>
      <c r="P217" s="1861"/>
      <c r="Q217" s="1861"/>
    </row>
    <row r="218" spans="1:17" s="9" customFormat="1" ht="14.25" customHeight="1" thickBot="1" x14ac:dyDescent="0.25">
      <c r="A218" s="408"/>
      <c r="B218" s="408"/>
      <c r="C218" s="408"/>
      <c r="D218" s="408"/>
      <c r="E218" s="1813" t="s">
        <v>254</v>
      </c>
      <c r="F218" s="1813"/>
      <c r="G218" s="1813"/>
      <c r="H218" s="1813"/>
      <c r="I218" s="408">
        <v>3.2</v>
      </c>
      <c r="J218" s="408" t="s">
        <v>253</v>
      </c>
      <c r="K218" s="408" t="s">
        <v>255</v>
      </c>
      <c r="L218" s="409">
        <v>459</v>
      </c>
      <c r="M218" s="408"/>
      <c r="N218" s="408"/>
      <c r="O218" s="408"/>
      <c r="P218" s="408"/>
      <c r="Q218" s="408"/>
    </row>
    <row r="219" spans="1:17" ht="12.75" customHeight="1" x14ac:dyDescent="0.2">
      <c r="A219" s="1814" t="s">
        <v>1</v>
      </c>
      <c r="B219" s="1817" t="s">
        <v>0</v>
      </c>
      <c r="C219" s="1820" t="s">
        <v>2</v>
      </c>
      <c r="D219" s="1820" t="s">
        <v>3</v>
      </c>
      <c r="E219" s="1820" t="s">
        <v>11</v>
      </c>
      <c r="F219" s="1824" t="s">
        <v>12</v>
      </c>
      <c r="G219" s="1825"/>
      <c r="H219" s="1825"/>
      <c r="I219" s="1826"/>
      <c r="J219" s="1820" t="s">
        <v>4</v>
      </c>
      <c r="K219" s="1820" t="s">
        <v>13</v>
      </c>
      <c r="L219" s="1820" t="s">
        <v>5</v>
      </c>
      <c r="M219" s="1820" t="s">
        <v>6</v>
      </c>
      <c r="N219" s="1820" t="s">
        <v>14</v>
      </c>
      <c r="O219" s="1874" t="s">
        <v>15</v>
      </c>
      <c r="P219" s="1874" t="s">
        <v>31</v>
      </c>
      <c r="Q219" s="1829" t="s">
        <v>23</v>
      </c>
    </row>
    <row r="220" spans="1:17" s="2" customFormat="1" ht="33.75" x14ac:dyDescent="0.2">
      <c r="A220" s="1815"/>
      <c r="B220" s="1818"/>
      <c r="C220" s="1821"/>
      <c r="D220" s="1823"/>
      <c r="E220" s="1823"/>
      <c r="F220" s="751" t="s">
        <v>16</v>
      </c>
      <c r="G220" s="751" t="s">
        <v>17</v>
      </c>
      <c r="H220" s="751" t="s">
        <v>18</v>
      </c>
      <c r="I220" s="751" t="s">
        <v>19</v>
      </c>
      <c r="J220" s="1823"/>
      <c r="K220" s="1823"/>
      <c r="L220" s="1823"/>
      <c r="M220" s="1823"/>
      <c r="N220" s="1823"/>
      <c r="O220" s="1875"/>
      <c r="P220" s="1875"/>
      <c r="Q220" s="1830"/>
    </row>
    <row r="221" spans="1:17" s="3" customFormat="1" ht="17.25" customHeight="1" thickBot="1" x14ac:dyDescent="0.25">
      <c r="A221" s="1816"/>
      <c r="B221" s="1819"/>
      <c r="C221" s="1822"/>
      <c r="D221" s="28" t="s">
        <v>7</v>
      </c>
      <c r="E221" s="28" t="s">
        <v>8</v>
      </c>
      <c r="F221" s="28" t="s">
        <v>9</v>
      </c>
      <c r="G221" s="28" t="s">
        <v>9</v>
      </c>
      <c r="H221" s="28" t="s">
        <v>9</v>
      </c>
      <c r="I221" s="28" t="s">
        <v>9</v>
      </c>
      <c r="J221" s="28" t="s">
        <v>20</v>
      </c>
      <c r="K221" s="28" t="s">
        <v>9</v>
      </c>
      <c r="L221" s="28" t="s">
        <v>20</v>
      </c>
      <c r="M221" s="28" t="s">
        <v>55</v>
      </c>
      <c r="N221" s="28" t="s">
        <v>270</v>
      </c>
      <c r="O221" s="28" t="s">
        <v>271</v>
      </c>
      <c r="P221" s="637" t="s">
        <v>24</v>
      </c>
      <c r="Q221" s="638" t="s">
        <v>272</v>
      </c>
    </row>
    <row r="222" spans="1:17" x14ac:dyDescent="0.2">
      <c r="A222" s="1936" t="s">
        <v>165</v>
      </c>
      <c r="B222" s="29">
        <v>1</v>
      </c>
      <c r="C222" s="320" t="s">
        <v>585</v>
      </c>
      <c r="D222" s="283">
        <v>45</v>
      </c>
      <c r="E222" s="283">
        <v>1989</v>
      </c>
      <c r="F222" s="348">
        <v>18.385999999999999</v>
      </c>
      <c r="G222" s="348">
        <v>3.75</v>
      </c>
      <c r="H222" s="348">
        <v>7.2</v>
      </c>
      <c r="I222" s="348">
        <f>F222-G222-H222</f>
        <v>7.4359999999999991</v>
      </c>
      <c r="J222" s="392">
        <v>2332.0100000000002</v>
      </c>
      <c r="K222" s="348">
        <v>7.4359999999999999</v>
      </c>
      <c r="L222" s="392">
        <v>2332.0100000000002</v>
      </c>
      <c r="M222" s="1742">
        <f>K222/L222</f>
        <v>3.1886655717599834E-3</v>
      </c>
      <c r="N222" s="392">
        <v>46.325000000000003</v>
      </c>
      <c r="O222" s="322">
        <f>M222*N222</f>
        <v>0.14771493261178123</v>
      </c>
      <c r="P222" s="322">
        <f>M222*60*1000</f>
        <v>191.31993430559902</v>
      </c>
      <c r="Q222" s="814">
        <f>P222*N222/1000</f>
        <v>8.8628959567068755</v>
      </c>
    </row>
    <row r="223" spans="1:17" x14ac:dyDescent="0.2">
      <c r="A223" s="1936"/>
      <c r="B223" s="29">
        <v>2</v>
      </c>
      <c r="C223" s="320" t="s">
        <v>304</v>
      </c>
      <c r="D223" s="283">
        <v>30</v>
      </c>
      <c r="E223" s="283">
        <v>1991</v>
      </c>
      <c r="F223" s="348">
        <v>14.244</v>
      </c>
      <c r="G223" s="348">
        <v>2.8159999999999998</v>
      </c>
      <c r="H223" s="348">
        <v>4.6399999999999997</v>
      </c>
      <c r="I223" s="348">
        <f>F223-G223-H223</f>
        <v>6.7880000000000011</v>
      </c>
      <c r="J223" s="392">
        <v>1509.41</v>
      </c>
      <c r="K223" s="348">
        <v>6.7880000000000003</v>
      </c>
      <c r="L223" s="392">
        <v>1509.42</v>
      </c>
      <c r="M223" s="1743">
        <f t="shared" ref="M223:M231" si="33">K223/L223</f>
        <v>4.4970915980972826E-3</v>
      </c>
      <c r="N223" s="392">
        <v>46.325000000000003</v>
      </c>
      <c r="O223" s="218">
        <f t="shared" ref="O223:O241" si="34">M223*N223</f>
        <v>0.20832776828185662</v>
      </c>
      <c r="P223" s="322">
        <f t="shared" ref="P223:P241" si="35">M223*60*1000</f>
        <v>269.82549588583692</v>
      </c>
      <c r="Q223" s="219">
        <f t="shared" ref="Q223:Q241" si="36">P223*N223/1000</f>
        <v>12.499666096911396</v>
      </c>
    </row>
    <row r="224" spans="1:17" x14ac:dyDescent="0.2">
      <c r="A224" s="1936"/>
      <c r="B224" s="29">
        <v>3</v>
      </c>
      <c r="C224" s="320" t="s">
        <v>546</v>
      </c>
      <c r="D224" s="283">
        <v>30</v>
      </c>
      <c r="E224" s="283">
        <v>1985</v>
      </c>
      <c r="F224" s="348">
        <v>14.449</v>
      </c>
      <c r="G224" s="348">
        <v>2.74</v>
      </c>
      <c r="H224" s="348">
        <v>4.8</v>
      </c>
      <c r="I224" s="348">
        <f t="shared" ref="I224:I231" si="37">F224-G224-H224</f>
        <v>6.9089999999999998</v>
      </c>
      <c r="J224" s="392">
        <v>1496.4</v>
      </c>
      <c r="K224" s="348">
        <v>6.9089999999999998</v>
      </c>
      <c r="L224" s="392">
        <v>1496.4</v>
      </c>
      <c r="M224" s="1743">
        <f t="shared" si="33"/>
        <v>4.6170809943865271E-3</v>
      </c>
      <c r="N224" s="392">
        <v>46.325000000000003</v>
      </c>
      <c r="O224" s="218">
        <f t="shared" si="34"/>
        <v>0.21388627706495589</v>
      </c>
      <c r="P224" s="322">
        <f t="shared" si="35"/>
        <v>277.02485966319165</v>
      </c>
      <c r="Q224" s="219">
        <f t="shared" si="36"/>
        <v>12.833176623897355</v>
      </c>
    </row>
    <row r="225" spans="1:17" x14ac:dyDescent="0.2">
      <c r="A225" s="1936"/>
      <c r="B225" s="29">
        <v>4</v>
      </c>
      <c r="C225" s="323" t="s">
        <v>969</v>
      </c>
      <c r="D225" s="289">
        <v>20</v>
      </c>
      <c r="E225" s="289">
        <v>1993</v>
      </c>
      <c r="F225" s="350">
        <v>12.834</v>
      </c>
      <c r="G225" s="350">
        <v>2.359</v>
      </c>
      <c r="H225" s="350">
        <v>3.2</v>
      </c>
      <c r="I225" s="348">
        <f t="shared" si="37"/>
        <v>7.2749999999999995</v>
      </c>
      <c r="J225" s="1661">
        <v>1515.58</v>
      </c>
      <c r="K225" s="350">
        <v>7.2750000000000004</v>
      </c>
      <c r="L225" s="1661">
        <v>1515.58</v>
      </c>
      <c r="M225" s="1743">
        <f t="shared" si="33"/>
        <v>4.8001425196954302E-3</v>
      </c>
      <c r="N225" s="392">
        <v>46.325000000000003</v>
      </c>
      <c r="O225" s="218">
        <f t="shared" si="34"/>
        <v>0.22236660222489082</v>
      </c>
      <c r="P225" s="322">
        <f t="shared" si="35"/>
        <v>288.00855118172581</v>
      </c>
      <c r="Q225" s="219">
        <f t="shared" si="36"/>
        <v>13.341996133493449</v>
      </c>
    </row>
    <row r="226" spans="1:17" x14ac:dyDescent="0.2">
      <c r="A226" s="1936"/>
      <c r="B226" s="29">
        <v>5</v>
      </c>
      <c r="C226" s="320" t="s">
        <v>305</v>
      </c>
      <c r="D226" s="283">
        <v>60</v>
      </c>
      <c r="E226" s="283">
        <v>1971</v>
      </c>
      <c r="F226" s="348">
        <v>28.914999999999999</v>
      </c>
      <c r="G226" s="348">
        <v>4.1879999999999997</v>
      </c>
      <c r="H226" s="348">
        <v>9.6</v>
      </c>
      <c r="I226" s="348">
        <f t="shared" si="37"/>
        <v>15.127000000000001</v>
      </c>
      <c r="J226" s="392">
        <v>2799.22</v>
      </c>
      <c r="K226" s="348">
        <v>15.127000000000001</v>
      </c>
      <c r="L226" s="392">
        <v>2799.12</v>
      </c>
      <c r="M226" s="1743">
        <f t="shared" si="33"/>
        <v>5.404198462373889E-3</v>
      </c>
      <c r="N226" s="392">
        <v>46.325000000000003</v>
      </c>
      <c r="O226" s="218">
        <f t="shared" si="34"/>
        <v>0.25034949376947041</v>
      </c>
      <c r="P226" s="322">
        <f t="shared" si="35"/>
        <v>324.25190774243333</v>
      </c>
      <c r="Q226" s="219">
        <f t="shared" si="36"/>
        <v>15.020969626168226</v>
      </c>
    </row>
    <row r="227" spans="1:17" x14ac:dyDescent="0.2">
      <c r="A227" s="1936"/>
      <c r="B227" s="29">
        <v>6</v>
      </c>
      <c r="C227" s="323" t="s">
        <v>970</v>
      </c>
      <c r="D227" s="289">
        <v>29</v>
      </c>
      <c r="E227" s="289">
        <v>1984</v>
      </c>
      <c r="F227" s="350">
        <v>12.817</v>
      </c>
      <c r="G227" s="350">
        <v>2.2069999999999999</v>
      </c>
      <c r="H227" s="350">
        <v>2.4159999999999999</v>
      </c>
      <c r="I227" s="348">
        <f t="shared" si="37"/>
        <v>8.1939999999999991</v>
      </c>
      <c r="J227" s="1661">
        <v>1486.56</v>
      </c>
      <c r="K227" s="350">
        <v>8.1940000000000008</v>
      </c>
      <c r="L227" s="1661">
        <v>1486.56</v>
      </c>
      <c r="M227" s="1743">
        <f t="shared" si="33"/>
        <v>5.5120546765687235E-3</v>
      </c>
      <c r="N227" s="392">
        <v>46.325000000000003</v>
      </c>
      <c r="O227" s="218">
        <f t="shared" si="34"/>
        <v>0.25534593289204616</v>
      </c>
      <c r="P227" s="322">
        <f t="shared" si="35"/>
        <v>330.72328059412342</v>
      </c>
      <c r="Q227" s="219">
        <f t="shared" si="36"/>
        <v>15.320755973522768</v>
      </c>
    </row>
    <row r="228" spans="1:17" x14ac:dyDescent="0.2">
      <c r="A228" s="1876"/>
      <c r="B228" s="29">
        <v>7</v>
      </c>
      <c r="C228" s="323" t="s">
        <v>306</v>
      </c>
      <c r="D228" s="289">
        <v>31</v>
      </c>
      <c r="E228" s="289">
        <v>1987</v>
      </c>
      <c r="F228" s="350">
        <v>17.146000000000001</v>
      </c>
      <c r="G228" s="350">
        <v>3.3220000000000001</v>
      </c>
      <c r="H228" s="350">
        <v>4.8</v>
      </c>
      <c r="I228" s="348">
        <f t="shared" si="37"/>
        <v>9.0240000000000009</v>
      </c>
      <c r="J228" s="1661">
        <v>1593.91</v>
      </c>
      <c r="K228" s="350">
        <v>9.0239999999999991</v>
      </c>
      <c r="L228" s="1661">
        <v>1593.91</v>
      </c>
      <c r="M228" s="1743">
        <f t="shared" si="33"/>
        <v>5.6615492719162301E-3</v>
      </c>
      <c r="N228" s="392">
        <v>46.325000000000003</v>
      </c>
      <c r="O228" s="218">
        <f t="shared" si="34"/>
        <v>0.2622712700215194</v>
      </c>
      <c r="P228" s="322">
        <f t="shared" si="35"/>
        <v>339.6929563149738</v>
      </c>
      <c r="Q228" s="219">
        <f t="shared" si="36"/>
        <v>15.736276201291163</v>
      </c>
    </row>
    <row r="229" spans="1:17" x14ac:dyDescent="0.2">
      <c r="A229" s="1876"/>
      <c r="B229" s="29">
        <v>8</v>
      </c>
      <c r="C229" s="323" t="s">
        <v>641</v>
      </c>
      <c r="D229" s="289">
        <v>75</v>
      </c>
      <c r="E229" s="289">
        <v>1976</v>
      </c>
      <c r="F229" s="350">
        <v>41.64</v>
      </c>
      <c r="G229" s="350">
        <v>7.0510000000000002</v>
      </c>
      <c r="H229" s="350">
        <v>11.968</v>
      </c>
      <c r="I229" s="348">
        <f t="shared" si="37"/>
        <v>22.620999999999999</v>
      </c>
      <c r="J229" s="1661">
        <v>3969.84</v>
      </c>
      <c r="K229" s="350">
        <v>22.620999999999999</v>
      </c>
      <c r="L229" s="1661">
        <v>3969.84</v>
      </c>
      <c r="M229" s="1743">
        <f t="shared" si="33"/>
        <v>5.6982145376136065E-3</v>
      </c>
      <c r="N229" s="392">
        <v>46.325000000000003</v>
      </c>
      <c r="O229" s="218">
        <f t="shared" si="34"/>
        <v>0.26396978845495034</v>
      </c>
      <c r="P229" s="322">
        <f t="shared" si="35"/>
        <v>341.89287225681642</v>
      </c>
      <c r="Q229" s="219">
        <f t="shared" si="36"/>
        <v>15.838187307297021</v>
      </c>
    </row>
    <row r="230" spans="1:17" x14ac:dyDescent="0.2">
      <c r="A230" s="1876"/>
      <c r="B230" s="29">
        <v>9</v>
      </c>
      <c r="C230" s="323" t="s">
        <v>971</v>
      </c>
      <c r="D230" s="289">
        <v>31</v>
      </c>
      <c r="E230" s="289">
        <v>1961</v>
      </c>
      <c r="F230" s="350">
        <v>15.79</v>
      </c>
      <c r="G230" s="350">
        <v>2.6080000000000001</v>
      </c>
      <c r="H230" s="350">
        <v>4.88</v>
      </c>
      <c r="I230" s="348">
        <f t="shared" si="37"/>
        <v>8.3019999999999996</v>
      </c>
      <c r="J230" s="1661">
        <v>1392.83</v>
      </c>
      <c r="K230" s="350">
        <v>7.9370000000000003</v>
      </c>
      <c r="L230" s="1661">
        <v>1345.28</v>
      </c>
      <c r="M230" s="1743">
        <f t="shared" si="33"/>
        <v>5.8998870123691729E-3</v>
      </c>
      <c r="N230" s="392">
        <v>46.325000000000003</v>
      </c>
      <c r="O230" s="218">
        <f t="shared" si="34"/>
        <v>0.27331226584800195</v>
      </c>
      <c r="P230" s="322">
        <f t="shared" si="35"/>
        <v>353.99322074215041</v>
      </c>
      <c r="Q230" s="219">
        <f t="shared" si="36"/>
        <v>16.39873595088012</v>
      </c>
    </row>
    <row r="231" spans="1:17" ht="12" thickBot="1" x14ac:dyDescent="0.25">
      <c r="A231" s="1877"/>
      <c r="B231" s="650">
        <v>10</v>
      </c>
      <c r="C231" s="328" t="s">
        <v>417</v>
      </c>
      <c r="D231" s="351">
        <v>23</v>
      </c>
      <c r="E231" s="351">
        <v>1991</v>
      </c>
      <c r="F231" s="393">
        <v>13.13</v>
      </c>
      <c r="G231" s="393">
        <v>2.3460000000000001</v>
      </c>
      <c r="H231" s="393">
        <v>3.52</v>
      </c>
      <c r="I231" s="393">
        <f t="shared" si="37"/>
        <v>7.2640000000000011</v>
      </c>
      <c r="J231" s="1668">
        <v>1222.06</v>
      </c>
      <c r="K231" s="393">
        <v>7.2640000000000002</v>
      </c>
      <c r="L231" s="1668">
        <v>1222.06</v>
      </c>
      <c r="M231" s="1744">
        <f t="shared" si="33"/>
        <v>5.9440616663666273E-3</v>
      </c>
      <c r="N231" s="1668">
        <v>46.325000000000003</v>
      </c>
      <c r="O231" s="1745">
        <f t="shared" si="34"/>
        <v>0.27535865669443405</v>
      </c>
      <c r="P231" s="1746">
        <f t="shared" si="35"/>
        <v>356.64369998199766</v>
      </c>
      <c r="Q231" s="1747">
        <f t="shared" si="36"/>
        <v>16.521519401666044</v>
      </c>
    </row>
    <row r="232" spans="1:17" x14ac:dyDescent="0.2">
      <c r="A232" s="1943" t="s">
        <v>166</v>
      </c>
      <c r="B232" s="12">
        <v>1</v>
      </c>
      <c r="C232" s="1748" t="s">
        <v>972</v>
      </c>
      <c r="D232" s="953">
        <v>36</v>
      </c>
      <c r="E232" s="953">
        <v>1971</v>
      </c>
      <c r="F232" s="1749">
        <v>21.207999999999998</v>
      </c>
      <c r="G232" s="1749">
        <v>3.4260000000000002</v>
      </c>
      <c r="H232" s="1749">
        <v>5.44</v>
      </c>
      <c r="I232" s="1749">
        <v>12.341999999999995</v>
      </c>
      <c r="J232" s="1672">
        <v>1946.4</v>
      </c>
      <c r="K232" s="1749">
        <v>12.342000000000001</v>
      </c>
      <c r="L232" s="1672">
        <v>1946.4</v>
      </c>
      <c r="M232" s="1750">
        <f>K232/L232</f>
        <v>6.3409371146732427E-3</v>
      </c>
      <c r="N232" s="1672">
        <v>46.325000000000003</v>
      </c>
      <c r="O232" s="298">
        <f t="shared" si="34"/>
        <v>0.29374391183723797</v>
      </c>
      <c r="P232" s="298">
        <f t="shared" si="35"/>
        <v>380.45622688039452</v>
      </c>
      <c r="Q232" s="299">
        <f t="shared" si="36"/>
        <v>17.624634710234275</v>
      </c>
    </row>
    <row r="233" spans="1:17" x14ac:dyDescent="0.2">
      <c r="A233" s="1944"/>
      <c r="B233" s="13">
        <v>2</v>
      </c>
      <c r="C233" s="360" t="s">
        <v>973</v>
      </c>
      <c r="D233" s="293">
        <v>31</v>
      </c>
      <c r="E233" s="293">
        <v>1969</v>
      </c>
      <c r="F233" s="954">
        <v>22.809000000000001</v>
      </c>
      <c r="G233" s="954">
        <v>3.343</v>
      </c>
      <c r="H233" s="954">
        <v>2.3940000000000001</v>
      </c>
      <c r="I233" s="1749">
        <v>17.072000000000003</v>
      </c>
      <c r="J233" s="1675">
        <v>2606.4</v>
      </c>
      <c r="K233" s="954">
        <v>16.515999999999998</v>
      </c>
      <c r="L233" s="1675">
        <v>2479.35</v>
      </c>
      <c r="M233" s="1750">
        <f>K233/L233</f>
        <v>6.6614233569282271E-3</v>
      </c>
      <c r="N233" s="1672">
        <v>46.325000000000003</v>
      </c>
      <c r="O233" s="298">
        <f t="shared" si="34"/>
        <v>0.30859043700970012</v>
      </c>
      <c r="P233" s="298">
        <f t="shared" si="35"/>
        <v>399.68540141569366</v>
      </c>
      <c r="Q233" s="299">
        <f t="shared" si="36"/>
        <v>18.515426220582007</v>
      </c>
    </row>
    <row r="234" spans="1:17" x14ac:dyDescent="0.2">
      <c r="A234" s="1944"/>
      <c r="B234" s="13">
        <v>3</v>
      </c>
      <c r="C234" s="360" t="s">
        <v>642</v>
      </c>
      <c r="D234" s="293">
        <v>75</v>
      </c>
      <c r="E234" s="293">
        <v>1973</v>
      </c>
      <c r="F234" s="954">
        <v>45.747</v>
      </c>
      <c r="G234" s="954">
        <v>6.4459999999999997</v>
      </c>
      <c r="H234" s="954">
        <v>12</v>
      </c>
      <c r="I234" s="1749">
        <v>27.301000000000002</v>
      </c>
      <c r="J234" s="1675">
        <v>3986.33</v>
      </c>
      <c r="K234" s="954">
        <v>27.300999999999998</v>
      </c>
      <c r="L234" s="1675">
        <v>3986.33</v>
      </c>
      <c r="M234" s="1751">
        <f t="shared" ref="M234:M241" si="38">K234/L234</f>
        <v>6.8486552794174088E-3</v>
      </c>
      <c r="N234" s="1672">
        <v>46.325000000000003</v>
      </c>
      <c r="O234" s="298">
        <f t="shared" si="34"/>
        <v>0.31726395581901151</v>
      </c>
      <c r="P234" s="298">
        <f t="shared" si="35"/>
        <v>410.91931676504453</v>
      </c>
      <c r="Q234" s="303">
        <f t="shared" si="36"/>
        <v>19.035837349140689</v>
      </c>
    </row>
    <row r="235" spans="1:17" x14ac:dyDescent="0.2">
      <c r="A235" s="1944"/>
      <c r="B235" s="13">
        <v>4</v>
      </c>
      <c r="C235" s="360" t="s">
        <v>974</v>
      </c>
      <c r="D235" s="293">
        <v>54</v>
      </c>
      <c r="E235" s="293">
        <v>1981</v>
      </c>
      <c r="F235" s="954">
        <v>35.255000000000003</v>
      </c>
      <c r="G235" s="954">
        <v>5.7320000000000002</v>
      </c>
      <c r="H235" s="954">
        <v>8.5939999999999994</v>
      </c>
      <c r="I235" s="1749">
        <v>20.929000000000002</v>
      </c>
      <c r="J235" s="1675">
        <v>2965.59</v>
      </c>
      <c r="K235" s="954">
        <v>20.46</v>
      </c>
      <c r="L235" s="1675">
        <v>2899.08</v>
      </c>
      <c r="M235" s="1751">
        <f t="shared" si="38"/>
        <v>7.057411316693572E-3</v>
      </c>
      <c r="N235" s="1672">
        <v>46.325000000000003</v>
      </c>
      <c r="O235" s="361">
        <f t="shared" si="34"/>
        <v>0.32693457924582975</v>
      </c>
      <c r="P235" s="298">
        <f t="shared" si="35"/>
        <v>423.4446790016143</v>
      </c>
      <c r="Q235" s="303">
        <f t="shared" si="36"/>
        <v>19.616074754749786</v>
      </c>
    </row>
    <row r="236" spans="1:17" x14ac:dyDescent="0.2">
      <c r="A236" s="1944"/>
      <c r="B236" s="13">
        <v>5</v>
      </c>
      <c r="C236" s="360" t="s">
        <v>643</v>
      </c>
      <c r="D236" s="293">
        <v>19</v>
      </c>
      <c r="E236" s="293">
        <v>1958</v>
      </c>
      <c r="F236" s="954">
        <v>10.952</v>
      </c>
      <c r="G236" s="954">
        <v>1.5009999999999999</v>
      </c>
      <c r="H236" s="954">
        <v>2.8</v>
      </c>
      <c r="I236" s="1749">
        <v>6.6510000000000007</v>
      </c>
      <c r="J236" s="1675">
        <v>914.96</v>
      </c>
      <c r="K236" s="954">
        <v>6.6509999999999998</v>
      </c>
      <c r="L236" s="1675">
        <v>914.96</v>
      </c>
      <c r="M236" s="1751">
        <f t="shared" si="38"/>
        <v>7.2691702369502486E-3</v>
      </c>
      <c r="N236" s="1672">
        <v>46.325000000000003</v>
      </c>
      <c r="O236" s="361">
        <f t="shared" si="34"/>
        <v>0.33674431122672027</v>
      </c>
      <c r="P236" s="298">
        <f t="shared" si="35"/>
        <v>436.15021421701493</v>
      </c>
      <c r="Q236" s="303">
        <f t="shared" si="36"/>
        <v>20.20465867360322</v>
      </c>
    </row>
    <row r="237" spans="1:17" x14ac:dyDescent="0.2">
      <c r="A237" s="1944"/>
      <c r="B237" s="13">
        <v>6</v>
      </c>
      <c r="C237" s="360" t="s">
        <v>975</v>
      </c>
      <c r="D237" s="293">
        <v>108</v>
      </c>
      <c r="E237" s="293">
        <v>1978</v>
      </c>
      <c r="F237" s="954">
        <v>71.847999999999999</v>
      </c>
      <c r="G237" s="954">
        <v>8.82</v>
      </c>
      <c r="H237" s="954">
        <v>17.2</v>
      </c>
      <c r="I237" s="1749">
        <v>45.828000000000003</v>
      </c>
      <c r="J237" s="1675">
        <v>6173.41</v>
      </c>
      <c r="K237" s="954">
        <v>45.828000000000003</v>
      </c>
      <c r="L237" s="1675">
        <v>6173.41</v>
      </c>
      <c r="M237" s="1751">
        <f t="shared" si="38"/>
        <v>7.4234499247579546E-3</v>
      </c>
      <c r="N237" s="1672">
        <v>46.325000000000003</v>
      </c>
      <c r="O237" s="361">
        <f t="shared" si="34"/>
        <v>0.34389131776441229</v>
      </c>
      <c r="P237" s="298">
        <f t="shared" si="35"/>
        <v>445.4069954854773</v>
      </c>
      <c r="Q237" s="303">
        <f t="shared" si="36"/>
        <v>20.633479065864737</v>
      </c>
    </row>
    <row r="238" spans="1:17" x14ac:dyDescent="0.2">
      <c r="A238" s="1944"/>
      <c r="B238" s="13">
        <v>7</v>
      </c>
      <c r="C238" s="360" t="s">
        <v>976</v>
      </c>
      <c r="D238" s="293">
        <v>21</v>
      </c>
      <c r="E238" s="293">
        <v>1961</v>
      </c>
      <c r="F238" s="954">
        <v>10.047000000000001</v>
      </c>
      <c r="G238" s="954">
        <v>1.6259999999999999</v>
      </c>
      <c r="H238" s="954">
        <v>1.6</v>
      </c>
      <c r="I238" s="1749">
        <v>6.8210000000000015</v>
      </c>
      <c r="J238" s="1675">
        <v>900.48</v>
      </c>
      <c r="K238" s="954">
        <v>6.8209999999999997</v>
      </c>
      <c r="L238" s="1675">
        <v>900.48</v>
      </c>
      <c r="M238" s="1751">
        <f t="shared" si="38"/>
        <v>7.5748489694385211E-3</v>
      </c>
      <c r="N238" s="1672">
        <v>46.325000000000003</v>
      </c>
      <c r="O238" s="361">
        <f t="shared" si="34"/>
        <v>0.35090487850923952</v>
      </c>
      <c r="P238" s="298">
        <f t="shared" si="35"/>
        <v>454.49093816631125</v>
      </c>
      <c r="Q238" s="303">
        <f t="shared" si="36"/>
        <v>21.054292710554371</v>
      </c>
    </row>
    <row r="239" spans="1:17" x14ac:dyDescent="0.2">
      <c r="A239" s="1944"/>
      <c r="B239" s="13">
        <v>8</v>
      </c>
      <c r="C239" s="360" t="s">
        <v>587</v>
      </c>
      <c r="D239" s="293">
        <v>45</v>
      </c>
      <c r="E239" s="293">
        <v>1979</v>
      </c>
      <c r="F239" s="954">
        <v>29.114000000000001</v>
      </c>
      <c r="G239" s="954">
        <v>4.1689999999999996</v>
      </c>
      <c r="H239" s="954">
        <v>7.1609999999999996</v>
      </c>
      <c r="I239" s="1749">
        <v>17.783999999999999</v>
      </c>
      <c r="J239" s="1675">
        <v>2308</v>
      </c>
      <c r="K239" s="954">
        <v>17.783000000000001</v>
      </c>
      <c r="L239" s="1675">
        <v>2308</v>
      </c>
      <c r="M239" s="1751">
        <f t="shared" si="38"/>
        <v>7.704939341421144E-3</v>
      </c>
      <c r="N239" s="1672">
        <v>46.325000000000003</v>
      </c>
      <c r="O239" s="361">
        <f t="shared" si="34"/>
        <v>0.35693131499133451</v>
      </c>
      <c r="P239" s="298">
        <f t="shared" si="35"/>
        <v>462.29636048526862</v>
      </c>
      <c r="Q239" s="303">
        <f t="shared" si="36"/>
        <v>21.41587889948007</v>
      </c>
    </row>
    <row r="240" spans="1:17" x14ac:dyDescent="0.2">
      <c r="A240" s="1944"/>
      <c r="B240" s="13">
        <v>9</v>
      </c>
      <c r="C240" s="360" t="s">
        <v>977</v>
      </c>
      <c r="D240" s="293">
        <v>20</v>
      </c>
      <c r="E240" s="293">
        <v>1962</v>
      </c>
      <c r="F240" s="954">
        <v>10.375</v>
      </c>
      <c r="G240" s="954">
        <v>2.6549999999999998</v>
      </c>
      <c r="H240" s="954">
        <v>0.2</v>
      </c>
      <c r="I240" s="1749">
        <v>7.52</v>
      </c>
      <c r="J240" s="1675">
        <v>927.86</v>
      </c>
      <c r="K240" s="954">
        <v>7.52</v>
      </c>
      <c r="L240" s="1675">
        <v>927.86</v>
      </c>
      <c r="M240" s="1751">
        <f t="shared" si="38"/>
        <v>8.1046709632918747E-3</v>
      </c>
      <c r="N240" s="1672">
        <v>46.325000000000003</v>
      </c>
      <c r="O240" s="361">
        <f t="shared" si="34"/>
        <v>0.37544888237449614</v>
      </c>
      <c r="P240" s="298">
        <f t="shared" si="35"/>
        <v>486.28025779751249</v>
      </c>
      <c r="Q240" s="303">
        <f t="shared" si="36"/>
        <v>22.526932942469767</v>
      </c>
    </row>
    <row r="241" spans="1:17" ht="12" thickBot="1" x14ac:dyDescent="0.25">
      <c r="A241" s="1944"/>
      <c r="B241" s="13">
        <v>10</v>
      </c>
      <c r="C241" s="362" t="s">
        <v>586</v>
      </c>
      <c r="D241" s="363">
        <v>36</v>
      </c>
      <c r="E241" s="363">
        <v>1991</v>
      </c>
      <c r="F241" s="955">
        <v>27.954999999999998</v>
      </c>
      <c r="G241" s="955">
        <v>2.7330000000000001</v>
      </c>
      <c r="H241" s="955">
        <v>5.76</v>
      </c>
      <c r="I241" s="955">
        <v>19.461999999999996</v>
      </c>
      <c r="J241" s="1679">
        <v>2334.02</v>
      </c>
      <c r="K241" s="955">
        <v>19.462</v>
      </c>
      <c r="L241" s="1679">
        <v>2334.02</v>
      </c>
      <c r="M241" s="1752">
        <f t="shared" si="38"/>
        <v>8.3384032698948594E-3</v>
      </c>
      <c r="N241" s="1679">
        <v>46.325000000000003</v>
      </c>
      <c r="O241" s="366">
        <f t="shared" si="34"/>
        <v>0.38627653147787938</v>
      </c>
      <c r="P241" s="366">
        <f t="shared" si="35"/>
        <v>500.30419619369161</v>
      </c>
      <c r="Q241" s="367">
        <f t="shared" si="36"/>
        <v>23.176591888672768</v>
      </c>
    </row>
    <row r="242" spans="1:17" ht="11.25" customHeight="1" x14ac:dyDescent="0.2">
      <c r="A242" s="1918" t="s">
        <v>225</v>
      </c>
      <c r="B242" s="52">
        <v>1</v>
      </c>
      <c r="C242" s="329" t="s">
        <v>978</v>
      </c>
      <c r="D242" s="368">
        <v>33</v>
      </c>
      <c r="E242" s="368">
        <v>1954</v>
      </c>
      <c r="F242" s="369">
        <v>35.518999999999998</v>
      </c>
      <c r="G242" s="369">
        <v>3.214</v>
      </c>
      <c r="H242" s="369">
        <v>0.31</v>
      </c>
      <c r="I242" s="1753">
        <v>31.995000000000001</v>
      </c>
      <c r="J242" s="1754">
        <v>1976.43</v>
      </c>
      <c r="K242" s="369">
        <v>31.129000000000001</v>
      </c>
      <c r="L242" s="1578">
        <v>1679.35</v>
      </c>
      <c r="M242" s="1755">
        <f>K242/L242</f>
        <v>1.8536338464286779E-2</v>
      </c>
      <c r="N242" s="1578">
        <v>46.325000000000003</v>
      </c>
      <c r="O242" s="307">
        <f>M242*N242</f>
        <v>0.85869587935808511</v>
      </c>
      <c r="P242" s="307">
        <f>M242*60*1000</f>
        <v>1112.1803078572068</v>
      </c>
      <c r="Q242" s="308">
        <f>P242*N242/1000</f>
        <v>51.521752761485104</v>
      </c>
    </row>
    <row r="243" spans="1:17" x14ac:dyDescent="0.2">
      <c r="A243" s="1846"/>
      <c r="B243" s="53">
        <v>2</v>
      </c>
      <c r="C243" s="330" t="s">
        <v>979</v>
      </c>
      <c r="D243" s="370">
        <v>24</v>
      </c>
      <c r="E243" s="370">
        <v>1962</v>
      </c>
      <c r="F243" s="372">
        <v>30.824000000000002</v>
      </c>
      <c r="G243" s="372">
        <v>2.4710000000000001</v>
      </c>
      <c r="H243" s="372">
        <v>0.25</v>
      </c>
      <c r="I243" s="1753">
        <v>28.103000000000002</v>
      </c>
      <c r="J243" s="1686">
        <v>1460.33</v>
      </c>
      <c r="K243" s="372">
        <v>18.103999999999999</v>
      </c>
      <c r="L243" s="1686">
        <v>940.78</v>
      </c>
      <c r="M243" s="1756">
        <f t="shared" ref="M243:M251" si="39">K243/L243</f>
        <v>1.9243606369183017E-2</v>
      </c>
      <c r="N243" s="1578">
        <v>46.325000000000003</v>
      </c>
      <c r="O243" s="223">
        <f t="shared" ref="O243:O251" si="40">M243*N243</f>
        <v>0.89146006505240338</v>
      </c>
      <c r="P243" s="307">
        <f t="shared" ref="P243:P251" si="41">M243*60*1000</f>
        <v>1154.6163821509811</v>
      </c>
      <c r="Q243" s="224">
        <f t="shared" ref="Q243:Q251" si="42">P243*N243/1000</f>
        <v>53.487603903144198</v>
      </c>
    </row>
    <row r="244" spans="1:17" x14ac:dyDescent="0.2">
      <c r="A244" s="1846"/>
      <c r="B244" s="53">
        <v>3</v>
      </c>
      <c r="C244" s="330" t="s">
        <v>980</v>
      </c>
      <c r="D244" s="370">
        <v>7</v>
      </c>
      <c r="E244" s="370">
        <v>1967</v>
      </c>
      <c r="F244" s="372">
        <v>9.5920000000000005</v>
      </c>
      <c r="G244" s="372">
        <v>0</v>
      </c>
      <c r="H244" s="372">
        <v>0</v>
      </c>
      <c r="I244" s="1753">
        <v>9.5920000000000005</v>
      </c>
      <c r="J244" s="1686">
        <v>479.69</v>
      </c>
      <c r="K244" s="372">
        <v>8.109</v>
      </c>
      <c r="L244" s="1686">
        <v>405.53</v>
      </c>
      <c r="M244" s="1756">
        <f t="shared" si="39"/>
        <v>1.9996054545902895E-2</v>
      </c>
      <c r="N244" s="1578">
        <v>46.325000000000003</v>
      </c>
      <c r="O244" s="223">
        <f t="shared" si="40"/>
        <v>0.92631722683895168</v>
      </c>
      <c r="P244" s="307">
        <f t="shared" si="41"/>
        <v>1199.7632727541736</v>
      </c>
      <c r="Q244" s="224">
        <f t="shared" si="42"/>
        <v>55.579033610337092</v>
      </c>
    </row>
    <row r="245" spans="1:17" x14ac:dyDescent="0.2">
      <c r="A245" s="1846"/>
      <c r="B245" s="53">
        <v>4</v>
      </c>
      <c r="C245" s="330" t="s">
        <v>981</v>
      </c>
      <c r="D245" s="370">
        <v>4</v>
      </c>
      <c r="E245" s="370">
        <v>1936</v>
      </c>
      <c r="F245" s="372">
        <v>11.784000000000001</v>
      </c>
      <c r="G245" s="372">
        <v>0.16200000000000001</v>
      </c>
      <c r="H245" s="372">
        <v>0.72</v>
      </c>
      <c r="I245" s="1753">
        <v>10.901999999999999</v>
      </c>
      <c r="J245" s="1686">
        <v>525.83000000000004</v>
      </c>
      <c r="K245" s="372">
        <v>7.17</v>
      </c>
      <c r="L245" s="1686">
        <v>345.83</v>
      </c>
      <c r="M245" s="1756">
        <f t="shared" si="39"/>
        <v>2.0732729954023654E-2</v>
      </c>
      <c r="N245" s="1578">
        <v>46.325000000000003</v>
      </c>
      <c r="O245" s="223">
        <f t="shared" si="40"/>
        <v>0.96044371512014581</v>
      </c>
      <c r="P245" s="307">
        <f t="shared" si="41"/>
        <v>1243.9637972414193</v>
      </c>
      <c r="Q245" s="224">
        <f t="shared" si="42"/>
        <v>57.626622907208748</v>
      </c>
    </row>
    <row r="246" spans="1:17" x14ac:dyDescent="0.2">
      <c r="A246" s="1846"/>
      <c r="B246" s="53">
        <v>5</v>
      </c>
      <c r="C246" s="330" t="s">
        <v>982</v>
      </c>
      <c r="D246" s="370">
        <v>81</v>
      </c>
      <c r="E246" s="370">
        <v>1961</v>
      </c>
      <c r="F246" s="372">
        <v>35.825000000000003</v>
      </c>
      <c r="G246" s="372">
        <v>6.5650000000000004</v>
      </c>
      <c r="H246" s="372">
        <v>0.8</v>
      </c>
      <c r="I246" s="1753">
        <v>28.46</v>
      </c>
      <c r="J246" s="1686">
        <v>1344.76</v>
      </c>
      <c r="K246" s="372">
        <v>28.46</v>
      </c>
      <c r="L246" s="1686">
        <v>1344.76</v>
      </c>
      <c r="M246" s="1756">
        <f t="shared" si="39"/>
        <v>2.1163627710520837E-2</v>
      </c>
      <c r="N246" s="1578">
        <v>46.325000000000003</v>
      </c>
      <c r="O246" s="223">
        <f t="shared" si="40"/>
        <v>0.98040505368987785</v>
      </c>
      <c r="P246" s="307">
        <f t="shared" si="41"/>
        <v>1269.8176626312502</v>
      </c>
      <c r="Q246" s="224">
        <f t="shared" si="42"/>
        <v>58.824303221392668</v>
      </c>
    </row>
    <row r="247" spans="1:17" x14ac:dyDescent="0.2">
      <c r="A247" s="1846"/>
      <c r="B247" s="53">
        <v>6</v>
      </c>
      <c r="C247" s="330" t="s">
        <v>983</v>
      </c>
      <c r="D247" s="370">
        <v>15</v>
      </c>
      <c r="E247" s="370">
        <v>1975</v>
      </c>
      <c r="F247" s="372">
        <v>9.1560000000000006</v>
      </c>
      <c r="G247" s="372">
        <v>0</v>
      </c>
      <c r="H247" s="372">
        <v>0</v>
      </c>
      <c r="I247" s="1753">
        <v>9.1560000000000006</v>
      </c>
      <c r="J247" s="1686">
        <v>419.44</v>
      </c>
      <c r="K247" s="372">
        <v>6.9569999999999999</v>
      </c>
      <c r="L247" s="1686">
        <v>318.70999999999998</v>
      </c>
      <c r="M247" s="1756">
        <f t="shared" si="39"/>
        <v>2.1828621630949768E-2</v>
      </c>
      <c r="N247" s="1578">
        <v>46.325000000000003</v>
      </c>
      <c r="O247" s="223">
        <f t="shared" si="40"/>
        <v>1.0112108970537481</v>
      </c>
      <c r="P247" s="307">
        <f t="shared" si="41"/>
        <v>1309.7172978569861</v>
      </c>
      <c r="Q247" s="224">
        <f t="shared" si="42"/>
        <v>60.672653823224884</v>
      </c>
    </row>
    <row r="248" spans="1:17" x14ac:dyDescent="0.2">
      <c r="A248" s="1846"/>
      <c r="B248" s="53">
        <v>7</v>
      </c>
      <c r="C248" s="330" t="s">
        <v>984</v>
      </c>
      <c r="D248" s="370">
        <v>32</v>
      </c>
      <c r="E248" s="370">
        <v>1961</v>
      </c>
      <c r="F248" s="372">
        <v>35.31</v>
      </c>
      <c r="G248" s="372">
        <v>3</v>
      </c>
      <c r="H248" s="372">
        <v>0.32</v>
      </c>
      <c r="I248" s="1753">
        <v>31.99</v>
      </c>
      <c r="J248" s="1686">
        <v>1416.77</v>
      </c>
      <c r="K248" s="372">
        <v>29.742000000000001</v>
      </c>
      <c r="L248" s="1686">
        <v>1317.22</v>
      </c>
      <c r="M248" s="1756">
        <f t="shared" si="39"/>
        <v>2.2579371707080062E-2</v>
      </c>
      <c r="N248" s="1578">
        <v>46.325000000000003</v>
      </c>
      <c r="O248" s="223">
        <f t="shared" si="40"/>
        <v>1.0459893943304839</v>
      </c>
      <c r="P248" s="307">
        <f t="shared" si="41"/>
        <v>1354.7623024248037</v>
      </c>
      <c r="Q248" s="224">
        <f t="shared" si="42"/>
        <v>62.759363659829035</v>
      </c>
    </row>
    <row r="249" spans="1:17" x14ac:dyDescent="0.2">
      <c r="A249" s="1846"/>
      <c r="B249" s="53">
        <v>8</v>
      </c>
      <c r="C249" s="1568" t="s">
        <v>985</v>
      </c>
      <c r="D249" s="370">
        <v>20</v>
      </c>
      <c r="E249" s="370">
        <v>1961</v>
      </c>
      <c r="F249" s="372">
        <v>22.588999999999999</v>
      </c>
      <c r="G249" s="372">
        <v>1.954</v>
      </c>
      <c r="H249" s="372">
        <v>0.2</v>
      </c>
      <c r="I249" s="1753">
        <v>20.434999999999999</v>
      </c>
      <c r="J249" s="1686">
        <v>886.96</v>
      </c>
      <c r="K249" s="372">
        <v>20.434999999999999</v>
      </c>
      <c r="L249" s="1686">
        <v>886.96</v>
      </c>
      <c r="M249" s="1756">
        <f t="shared" si="39"/>
        <v>2.3039370433841435E-2</v>
      </c>
      <c r="N249" s="1578">
        <v>46.325000000000003</v>
      </c>
      <c r="O249" s="223">
        <f t="shared" si="40"/>
        <v>1.0672988353477046</v>
      </c>
      <c r="P249" s="307">
        <f t="shared" si="41"/>
        <v>1382.3622260304862</v>
      </c>
      <c r="Q249" s="224">
        <f t="shared" si="42"/>
        <v>64.037930120862285</v>
      </c>
    </row>
    <row r="250" spans="1:17" x14ac:dyDescent="0.2">
      <c r="A250" s="1846"/>
      <c r="B250" s="53">
        <v>9</v>
      </c>
      <c r="C250" s="330" t="s">
        <v>589</v>
      </c>
      <c r="D250" s="370">
        <v>4</v>
      </c>
      <c r="E250" s="370">
        <v>1954</v>
      </c>
      <c r="F250" s="372">
        <v>7.048</v>
      </c>
      <c r="G250" s="372">
        <v>7.6999999999999999E-2</v>
      </c>
      <c r="H250" s="372">
        <v>0.64</v>
      </c>
      <c r="I250" s="1753">
        <v>6.3310000000000004</v>
      </c>
      <c r="J250" s="1686">
        <v>268.89999999999998</v>
      </c>
      <c r="K250" s="372">
        <v>6.3319999999999999</v>
      </c>
      <c r="L250" s="1686">
        <v>268.89999999999998</v>
      </c>
      <c r="M250" s="1756">
        <f t="shared" si="39"/>
        <v>2.3547787281517293E-2</v>
      </c>
      <c r="N250" s="1578">
        <v>46.325000000000003</v>
      </c>
      <c r="O250" s="223">
        <f t="shared" si="40"/>
        <v>1.0908512458162887</v>
      </c>
      <c r="P250" s="307">
        <f t="shared" si="41"/>
        <v>1412.8672368910375</v>
      </c>
      <c r="Q250" s="224">
        <f t="shared" si="42"/>
        <v>65.451074748977319</v>
      </c>
    </row>
    <row r="251" spans="1:17" ht="12" thickBot="1" x14ac:dyDescent="0.25">
      <c r="A251" s="1846"/>
      <c r="B251" s="53">
        <v>10</v>
      </c>
      <c r="C251" s="332" t="s">
        <v>644</v>
      </c>
      <c r="D251" s="373">
        <v>66</v>
      </c>
      <c r="E251" s="373">
        <v>1963</v>
      </c>
      <c r="F251" s="374">
        <v>33.585000000000001</v>
      </c>
      <c r="G251" s="374">
        <v>0.98199999999999998</v>
      </c>
      <c r="H251" s="374">
        <v>0.65</v>
      </c>
      <c r="I251" s="374">
        <v>31.953000000000003</v>
      </c>
      <c r="J251" s="1690">
        <v>1312.02</v>
      </c>
      <c r="K251" s="374">
        <v>31.952999999999999</v>
      </c>
      <c r="L251" s="1690">
        <v>1312.02</v>
      </c>
      <c r="M251" s="1757">
        <f t="shared" si="39"/>
        <v>2.4354049480953033E-2</v>
      </c>
      <c r="N251" s="1690">
        <v>46.325000000000003</v>
      </c>
      <c r="O251" s="333">
        <f t="shared" si="40"/>
        <v>1.1282013422051493</v>
      </c>
      <c r="P251" s="333">
        <f t="shared" si="41"/>
        <v>1461.2429688571819</v>
      </c>
      <c r="Q251" s="334">
        <f t="shared" si="42"/>
        <v>67.692080532308964</v>
      </c>
    </row>
    <row r="252" spans="1:17" ht="12.75" customHeight="1" x14ac:dyDescent="0.2">
      <c r="A252" s="1942" t="s">
        <v>226</v>
      </c>
      <c r="B252" s="16">
        <v>1</v>
      </c>
      <c r="C252" s="336" t="s">
        <v>489</v>
      </c>
      <c r="D252" s="1582">
        <v>18</v>
      </c>
      <c r="E252" s="1582">
        <v>1975</v>
      </c>
      <c r="F252" s="379">
        <v>15.468999999999999</v>
      </c>
      <c r="G252" s="379">
        <v>0.94452000000000003</v>
      </c>
      <c r="H252" s="379">
        <v>0.17</v>
      </c>
      <c r="I252" s="1758">
        <f t="shared" ref="I252:I261" si="43">F252-G252-H252</f>
        <v>14.354479999999999</v>
      </c>
      <c r="J252" s="1698">
        <v>561.87</v>
      </c>
      <c r="K252" s="379">
        <v>14.353999999999999</v>
      </c>
      <c r="L252" s="1698">
        <v>561.87</v>
      </c>
      <c r="M252" s="1759">
        <f>K252/L252</f>
        <v>2.554683467706053E-2</v>
      </c>
      <c r="N252" s="1694">
        <v>46.325000000000003</v>
      </c>
      <c r="O252" s="315">
        <f>M252*N252</f>
        <v>1.1834571164148291</v>
      </c>
      <c r="P252" s="315">
        <f>M252*60*1000</f>
        <v>1532.8100806236318</v>
      </c>
      <c r="Q252" s="316">
        <f>P252*N252/1000</f>
        <v>71.007426984889747</v>
      </c>
    </row>
    <row r="253" spans="1:17" x14ac:dyDescent="0.2">
      <c r="A253" s="1919"/>
      <c r="B253" s="17">
        <v>2</v>
      </c>
      <c r="C253" s="336" t="s">
        <v>307</v>
      </c>
      <c r="D253" s="377">
        <v>41</v>
      </c>
      <c r="E253" s="377">
        <v>1961</v>
      </c>
      <c r="F253" s="1760">
        <v>49.671999999999997</v>
      </c>
      <c r="G253" s="379">
        <v>3.4340000000000002</v>
      </c>
      <c r="H253" s="379">
        <v>0.4</v>
      </c>
      <c r="I253" s="1758">
        <f t="shared" si="43"/>
        <v>45.838000000000001</v>
      </c>
      <c r="J253" s="1698">
        <v>1732.11</v>
      </c>
      <c r="K253" s="379">
        <v>45.83766</v>
      </c>
      <c r="L253" s="1698">
        <v>1732.11</v>
      </c>
      <c r="M253" s="1761">
        <f t="shared" ref="M253:M261" si="44">K253/L253</f>
        <v>2.6463480956752172E-2</v>
      </c>
      <c r="N253" s="1694">
        <v>46.325000000000003</v>
      </c>
      <c r="O253" s="227">
        <f t="shared" ref="O253:O261" si="45">M253*N253</f>
        <v>1.2259207553215443</v>
      </c>
      <c r="P253" s="315">
        <f t="shared" ref="P253:P261" si="46">M253*60*1000</f>
        <v>1587.8088574051303</v>
      </c>
      <c r="Q253" s="228">
        <f t="shared" ref="Q253:Q261" si="47">P253*N253/1000</f>
        <v>73.555245319292666</v>
      </c>
    </row>
    <row r="254" spans="1:17" x14ac:dyDescent="0.2">
      <c r="A254" s="1919"/>
      <c r="B254" s="17">
        <v>3</v>
      </c>
      <c r="C254" s="1581" t="s">
        <v>588</v>
      </c>
      <c r="D254" s="1582">
        <v>13</v>
      </c>
      <c r="E254" s="1582">
        <v>1950</v>
      </c>
      <c r="F254" s="379">
        <v>13.332000000000001</v>
      </c>
      <c r="G254" s="379"/>
      <c r="H254" s="379"/>
      <c r="I254" s="379">
        <f t="shared" si="43"/>
        <v>13.332000000000001</v>
      </c>
      <c r="J254" s="1698">
        <v>483.99</v>
      </c>
      <c r="K254" s="379">
        <v>13.332000000000001</v>
      </c>
      <c r="L254" s="1698">
        <v>483.99</v>
      </c>
      <c r="M254" s="1761">
        <f t="shared" si="44"/>
        <v>2.7546023678175172E-2</v>
      </c>
      <c r="N254" s="1694">
        <v>46.325000000000003</v>
      </c>
      <c r="O254" s="227">
        <f t="shared" si="45"/>
        <v>1.2760695468914649</v>
      </c>
      <c r="P254" s="315">
        <f t="shared" si="46"/>
        <v>1652.7614206905102</v>
      </c>
      <c r="Q254" s="228">
        <f t="shared" si="47"/>
        <v>76.5641728134879</v>
      </c>
    </row>
    <row r="255" spans="1:17" x14ac:dyDescent="0.2">
      <c r="A255" s="1919"/>
      <c r="B255" s="17">
        <v>4</v>
      </c>
      <c r="C255" s="1581" t="s">
        <v>310</v>
      </c>
      <c r="D255" s="377">
        <v>6</v>
      </c>
      <c r="E255" s="377">
        <v>1955</v>
      </c>
      <c r="F255" s="379">
        <v>7.2670000000000003</v>
      </c>
      <c r="G255" s="379">
        <v>0.24786</v>
      </c>
      <c r="H255" s="379">
        <v>0.06</v>
      </c>
      <c r="I255" s="379">
        <f>F255-G255-H255</f>
        <v>6.9591400000000005</v>
      </c>
      <c r="J255" s="1698">
        <v>249.66</v>
      </c>
      <c r="K255" s="379">
        <v>5.7555199999999997</v>
      </c>
      <c r="L255" s="1698">
        <v>206.48</v>
      </c>
      <c r="M255" s="1761">
        <f t="shared" si="44"/>
        <v>2.7874467260751646E-2</v>
      </c>
      <c r="N255" s="1694">
        <v>46.325000000000003</v>
      </c>
      <c r="O255" s="227">
        <f t="shared" si="45"/>
        <v>1.29128469585432</v>
      </c>
      <c r="P255" s="315">
        <f t="shared" si="46"/>
        <v>1672.4680356450988</v>
      </c>
      <c r="Q255" s="228">
        <f t="shared" si="47"/>
        <v>77.477081751259206</v>
      </c>
    </row>
    <row r="256" spans="1:17" x14ac:dyDescent="0.2">
      <c r="A256" s="1919"/>
      <c r="B256" s="17">
        <v>5</v>
      </c>
      <c r="C256" s="336" t="s">
        <v>308</v>
      </c>
      <c r="D256" s="377">
        <v>6</v>
      </c>
      <c r="E256" s="377">
        <v>1953</v>
      </c>
      <c r="F256" s="379">
        <v>5.5709999999999997</v>
      </c>
      <c r="G256" s="379">
        <v>0.34118999999999999</v>
      </c>
      <c r="H256" s="379">
        <v>0.04</v>
      </c>
      <c r="I256" s="379">
        <f t="shared" si="43"/>
        <v>5.1898099999999996</v>
      </c>
      <c r="J256" s="1698">
        <v>272.16000000000003</v>
      </c>
      <c r="K256" s="379">
        <v>4.0030000000000001</v>
      </c>
      <c r="L256" s="1698">
        <v>142.96</v>
      </c>
      <c r="M256" s="1761">
        <f t="shared" si="44"/>
        <v>2.8000839395635142E-2</v>
      </c>
      <c r="N256" s="1694">
        <v>46.325000000000003</v>
      </c>
      <c r="O256" s="227">
        <f t="shared" si="45"/>
        <v>1.2971388850027981</v>
      </c>
      <c r="P256" s="315">
        <f t="shared" si="46"/>
        <v>1680.0503637381087</v>
      </c>
      <c r="Q256" s="228">
        <f t="shared" si="47"/>
        <v>77.828333100167896</v>
      </c>
    </row>
    <row r="257" spans="1:17" x14ac:dyDescent="0.2">
      <c r="A257" s="1919"/>
      <c r="B257" s="17">
        <v>6</v>
      </c>
      <c r="C257" s="336" t="s">
        <v>986</v>
      </c>
      <c r="D257" s="377">
        <v>13</v>
      </c>
      <c r="E257" s="377">
        <v>1954</v>
      </c>
      <c r="F257" s="379">
        <v>19.053999999999998</v>
      </c>
      <c r="G257" s="379">
        <v>0.98889000000000005</v>
      </c>
      <c r="H257" s="379">
        <v>1.84</v>
      </c>
      <c r="I257" s="1758">
        <f t="shared" si="43"/>
        <v>16.225109999999997</v>
      </c>
      <c r="J257" s="1698">
        <v>562.47</v>
      </c>
      <c r="K257" s="379">
        <v>16.225000000000001</v>
      </c>
      <c r="L257" s="1698">
        <v>562.47</v>
      </c>
      <c r="M257" s="1761">
        <f t="shared" si="44"/>
        <v>2.8845982896865612E-2</v>
      </c>
      <c r="N257" s="1694">
        <v>46.325000000000003</v>
      </c>
      <c r="O257" s="227">
        <f t="shared" si="45"/>
        <v>1.3362901576972996</v>
      </c>
      <c r="P257" s="315">
        <f t="shared" si="46"/>
        <v>1730.7589738119366</v>
      </c>
      <c r="Q257" s="228">
        <f t="shared" si="47"/>
        <v>80.177409461837954</v>
      </c>
    </row>
    <row r="258" spans="1:17" x14ac:dyDescent="0.2">
      <c r="A258" s="1919"/>
      <c r="B258" s="17">
        <v>7</v>
      </c>
      <c r="C258" s="336" t="s">
        <v>987</v>
      </c>
      <c r="D258" s="1582">
        <v>11</v>
      </c>
      <c r="E258" s="1582">
        <v>1953</v>
      </c>
      <c r="F258" s="379">
        <v>8.7029999999999994</v>
      </c>
      <c r="G258" s="379">
        <v>0.72599999999999998</v>
      </c>
      <c r="H258" s="379">
        <v>0.08</v>
      </c>
      <c r="I258" s="1758">
        <f t="shared" si="43"/>
        <v>7.8969999999999994</v>
      </c>
      <c r="J258" s="1698">
        <v>273.27999999999997</v>
      </c>
      <c r="K258" s="379">
        <v>5.0206799999999996</v>
      </c>
      <c r="L258" s="1698">
        <v>173.76</v>
      </c>
      <c r="M258" s="1761">
        <f t="shared" si="44"/>
        <v>2.8894337016574585E-2</v>
      </c>
      <c r="N258" s="1694">
        <v>46.325000000000003</v>
      </c>
      <c r="O258" s="227">
        <f t="shared" si="45"/>
        <v>1.3385301622928176</v>
      </c>
      <c r="P258" s="315">
        <f t="shared" si="46"/>
        <v>1733.6602209944751</v>
      </c>
      <c r="Q258" s="228">
        <f t="shared" si="47"/>
        <v>80.311809737569064</v>
      </c>
    </row>
    <row r="259" spans="1:17" x14ac:dyDescent="0.2">
      <c r="A259" s="1919"/>
      <c r="B259" s="17">
        <v>8</v>
      </c>
      <c r="C259" s="336" t="s">
        <v>309</v>
      </c>
      <c r="D259" s="377">
        <v>20</v>
      </c>
      <c r="E259" s="377">
        <v>1957</v>
      </c>
      <c r="F259" s="379">
        <v>20.192</v>
      </c>
      <c r="G259" s="379">
        <v>1.00725</v>
      </c>
      <c r="H259" s="379">
        <v>0.16</v>
      </c>
      <c r="I259" s="379">
        <f t="shared" si="43"/>
        <v>19.024750000000001</v>
      </c>
      <c r="J259" s="1698">
        <v>654.08000000000004</v>
      </c>
      <c r="K259" s="379">
        <v>19.024750000000001</v>
      </c>
      <c r="L259" s="1698">
        <v>654.08000000000004</v>
      </c>
      <c r="M259" s="1761">
        <f t="shared" si="44"/>
        <v>2.9086273850293543E-2</v>
      </c>
      <c r="N259" s="1694">
        <v>46.325000000000003</v>
      </c>
      <c r="O259" s="227">
        <f t="shared" si="45"/>
        <v>1.3474216361148486</v>
      </c>
      <c r="P259" s="315">
        <f t="shared" si="46"/>
        <v>1745.1764310176125</v>
      </c>
      <c r="Q259" s="228">
        <f t="shared" si="47"/>
        <v>80.845298166890899</v>
      </c>
    </row>
    <row r="260" spans="1:17" x14ac:dyDescent="0.2">
      <c r="A260" s="1919"/>
      <c r="B260" s="17">
        <v>9</v>
      </c>
      <c r="C260" s="336" t="s">
        <v>490</v>
      </c>
      <c r="D260" s="377">
        <v>6</v>
      </c>
      <c r="E260" s="377">
        <v>1926</v>
      </c>
      <c r="F260" s="379">
        <v>8.85</v>
      </c>
      <c r="G260" s="379">
        <v>0.20452000000000001</v>
      </c>
      <c r="H260" s="379">
        <v>0.8</v>
      </c>
      <c r="I260" s="1758">
        <f t="shared" si="43"/>
        <v>7.8454799999999993</v>
      </c>
      <c r="J260" s="1698">
        <v>254.15</v>
      </c>
      <c r="K260" s="379">
        <v>5.9973200000000002</v>
      </c>
      <c r="L260" s="1698">
        <v>194.28</v>
      </c>
      <c r="M260" s="1761">
        <f t="shared" si="44"/>
        <v>3.086946674902203E-2</v>
      </c>
      <c r="N260" s="1694">
        <v>46.325000000000003</v>
      </c>
      <c r="O260" s="227">
        <f t="shared" si="45"/>
        <v>1.4300280471484457</v>
      </c>
      <c r="P260" s="315">
        <f t="shared" si="46"/>
        <v>1852.1680049413219</v>
      </c>
      <c r="Q260" s="228">
        <f t="shared" si="47"/>
        <v>85.801682828906749</v>
      </c>
    </row>
    <row r="261" spans="1:17" ht="12" thickBot="1" x14ac:dyDescent="0.25">
      <c r="A261" s="1920"/>
      <c r="B261" s="18">
        <v>10</v>
      </c>
      <c r="C261" s="337" t="s">
        <v>491</v>
      </c>
      <c r="D261" s="382">
        <v>23</v>
      </c>
      <c r="E261" s="382">
        <v>1963</v>
      </c>
      <c r="F261" s="639">
        <v>17.292000000000002</v>
      </c>
      <c r="G261" s="639"/>
      <c r="H261" s="639"/>
      <c r="I261" s="639">
        <f t="shared" si="43"/>
        <v>17.292000000000002</v>
      </c>
      <c r="J261" s="1762">
        <v>502.6</v>
      </c>
      <c r="K261" s="639">
        <v>17.292000000000002</v>
      </c>
      <c r="L261" s="1762">
        <v>502.6</v>
      </c>
      <c r="M261" s="1763">
        <f t="shared" si="44"/>
        <v>3.4405093513728613E-2</v>
      </c>
      <c r="N261" s="1762">
        <v>46.325000000000003</v>
      </c>
      <c r="O261" s="338">
        <f t="shared" si="45"/>
        <v>1.593815957023478</v>
      </c>
      <c r="P261" s="338">
        <f t="shared" si="46"/>
        <v>2064.305610823717</v>
      </c>
      <c r="Q261" s="339">
        <f t="shared" si="47"/>
        <v>95.628957421408685</v>
      </c>
    </row>
    <row r="265" spans="1:17" s="9" customFormat="1" ht="15" x14ac:dyDescent="0.2">
      <c r="A265" s="1861" t="s">
        <v>32</v>
      </c>
      <c r="B265" s="1861"/>
      <c r="C265" s="1861"/>
      <c r="D265" s="1861"/>
      <c r="E265" s="1861"/>
      <c r="F265" s="1861"/>
      <c r="G265" s="1861"/>
      <c r="H265" s="1861"/>
      <c r="I265" s="1861"/>
      <c r="J265" s="1861"/>
      <c r="K265" s="1861"/>
      <c r="L265" s="1861"/>
      <c r="M265" s="1861"/>
      <c r="N265" s="1861"/>
      <c r="O265" s="1861"/>
      <c r="P265" s="1861"/>
      <c r="Q265" s="1861"/>
    </row>
    <row r="266" spans="1:17" s="9" customFormat="1" ht="13.5" customHeight="1" thickBot="1" x14ac:dyDescent="0.25">
      <c r="A266" s="408"/>
      <c r="B266" s="408"/>
      <c r="C266" s="408"/>
      <c r="D266" s="408"/>
      <c r="E266" s="1813" t="s">
        <v>254</v>
      </c>
      <c r="F266" s="1813"/>
      <c r="G266" s="1813"/>
      <c r="H266" s="1813"/>
      <c r="I266" s="408">
        <v>3.49</v>
      </c>
      <c r="J266" s="408" t="s">
        <v>253</v>
      </c>
      <c r="K266" s="408" t="s">
        <v>255</v>
      </c>
      <c r="L266" s="409">
        <v>450</v>
      </c>
      <c r="M266" s="408"/>
      <c r="N266" s="408"/>
      <c r="O266" s="408"/>
      <c r="P266" s="408"/>
      <c r="Q266" s="408"/>
    </row>
    <row r="267" spans="1:17" ht="12.75" customHeight="1" x14ac:dyDescent="0.2">
      <c r="A267" s="1814" t="s">
        <v>1</v>
      </c>
      <c r="B267" s="1817" t="s">
        <v>0</v>
      </c>
      <c r="C267" s="1820" t="s">
        <v>2</v>
      </c>
      <c r="D267" s="1820" t="s">
        <v>3</v>
      </c>
      <c r="E267" s="1820" t="s">
        <v>11</v>
      </c>
      <c r="F267" s="1824" t="s">
        <v>12</v>
      </c>
      <c r="G267" s="1825"/>
      <c r="H267" s="1825"/>
      <c r="I267" s="1826"/>
      <c r="J267" s="1820" t="s">
        <v>4</v>
      </c>
      <c r="K267" s="1820" t="s">
        <v>13</v>
      </c>
      <c r="L267" s="1820" t="s">
        <v>5</v>
      </c>
      <c r="M267" s="1820" t="s">
        <v>6</v>
      </c>
      <c r="N267" s="1820" t="s">
        <v>14</v>
      </c>
      <c r="O267" s="1874" t="s">
        <v>15</v>
      </c>
      <c r="P267" s="1820" t="s">
        <v>22</v>
      </c>
      <c r="Q267" s="1829" t="s">
        <v>23</v>
      </c>
    </row>
    <row r="268" spans="1:17" s="2" customFormat="1" ht="33.75" x14ac:dyDescent="0.2">
      <c r="A268" s="1815"/>
      <c r="B268" s="1818"/>
      <c r="C268" s="1821"/>
      <c r="D268" s="1823"/>
      <c r="E268" s="1823"/>
      <c r="F268" s="751" t="s">
        <v>16</v>
      </c>
      <c r="G268" s="751" t="s">
        <v>17</v>
      </c>
      <c r="H268" s="751" t="s">
        <v>18</v>
      </c>
      <c r="I268" s="751" t="s">
        <v>19</v>
      </c>
      <c r="J268" s="1823"/>
      <c r="K268" s="1823"/>
      <c r="L268" s="1823"/>
      <c r="M268" s="1823"/>
      <c r="N268" s="1823"/>
      <c r="O268" s="1875"/>
      <c r="P268" s="1823"/>
      <c r="Q268" s="1830"/>
    </row>
    <row r="269" spans="1:17" s="3" customFormat="1" ht="13.5" customHeight="1" thickBot="1" x14ac:dyDescent="0.25">
      <c r="A269" s="1816"/>
      <c r="B269" s="1819"/>
      <c r="C269" s="1822"/>
      <c r="D269" s="28" t="s">
        <v>7</v>
      </c>
      <c r="E269" s="28" t="s">
        <v>8</v>
      </c>
      <c r="F269" s="28" t="s">
        <v>9</v>
      </c>
      <c r="G269" s="28" t="s">
        <v>9</v>
      </c>
      <c r="H269" s="28" t="s">
        <v>9</v>
      </c>
      <c r="I269" s="28" t="s">
        <v>9</v>
      </c>
      <c r="J269" s="28" t="s">
        <v>20</v>
      </c>
      <c r="K269" s="28" t="s">
        <v>9</v>
      </c>
      <c r="L269" s="28" t="s">
        <v>20</v>
      </c>
      <c r="M269" s="28" t="s">
        <v>52</v>
      </c>
      <c r="N269" s="28" t="s">
        <v>270</v>
      </c>
      <c r="O269" s="28" t="s">
        <v>271</v>
      </c>
      <c r="P269" s="637" t="s">
        <v>24</v>
      </c>
      <c r="Q269" s="638" t="s">
        <v>272</v>
      </c>
    </row>
    <row r="270" spans="1:17" s="39" customFormat="1" x14ac:dyDescent="0.2">
      <c r="A270" s="1798" t="s">
        <v>223</v>
      </c>
      <c r="B270" s="41">
        <v>1</v>
      </c>
      <c r="C270" s="320" t="s">
        <v>910</v>
      </c>
      <c r="D270" s="283">
        <v>100</v>
      </c>
      <c r="E270" s="283" t="s">
        <v>36</v>
      </c>
      <c r="F270" s="259">
        <f>G270+H270+I270</f>
        <v>34.431345</v>
      </c>
      <c r="G270" s="259">
        <v>7.8132510000000002</v>
      </c>
      <c r="H270" s="259">
        <v>16</v>
      </c>
      <c r="I270" s="259">
        <v>10.618094000000001</v>
      </c>
      <c r="J270" s="259">
        <v>4428.2300000000005</v>
      </c>
      <c r="K270" s="284">
        <v>10.618094000000001</v>
      </c>
      <c r="L270" s="259">
        <v>4428.2300000000005</v>
      </c>
      <c r="M270" s="285">
        <f>K270/L270</f>
        <v>2.3978189931417294E-3</v>
      </c>
      <c r="N270" s="321">
        <v>54.2</v>
      </c>
      <c r="O270" s="287">
        <f>M270*N270</f>
        <v>0.12996178942828174</v>
      </c>
      <c r="P270" s="287">
        <f>M270*60*1000</f>
        <v>143.86913958850374</v>
      </c>
      <c r="Q270" s="288">
        <f>P270*N270/1000</f>
        <v>7.7977073656969029</v>
      </c>
    </row>
    <row r="271" spans="1:17" s="39" customFormat="1" x14ac:dyDescent="0.2">
      <c r="A271" s="1876"/>
      <c r="B271" s="38">
        <v>2</v>
      </c>
      <c r="C271" s="323" t="s">
        <v>911</v>
      </c>
      <c r="D271" s="289">
        <v>119</v>
      </c>
      <c r="E271" s="289" t="s">
        <v>36</v>
      </c>
      <c r="F271" s="259">
        <f t="shared" ref="F271:F279" si="48">G271+H271+I271</f>
        <v>46.537778000000003</v>
      </c>
      <c r="G271" s="216">
        <v>8.6114519999999999</v>
      </c>
      <c r="H271" s="216">
        <v>18.96</v>
      </c>
      <c r="I271" s="216">
        <v>18.966325999999999</v>
      </c>
      <c r="J271" s="216">
        <v>5881.72</v>
      </c>
      <c r="K271" s="290">
        <v>18.966325999999999</v>
      </c>
      <c r="L271" s="216">
        <v>5881.72</v>
      </c>
      <c r="M271" s="217">
        <f t="shared" ref="M271:M279" si="49">K271/L271</f>
        <v>3.2246223893690959E-3</v>
      </c>
      <c r="N271" s="324">
        <v>54.2</v>
      </c>
      <c r="O271" s="291">
        <f t="shared" ref="O271:O289" si="50">M271*N271</f>
        <v>0.17477453350380501</v>
      </c>
      <c r="P271" s="287">
        <f t="shared" ref="P271:P289" si="51">M271*60*1000</f>
        <v>193.47734336214575</v>
      </c>
      <c r="Q271" s="292">
        <f t="shared" ref="Q271:Q289" si="52">P271*N271/1000</f>
        <v>10.486472010228301</v>
      </c>
    </row>
    <row r="272" spans="1:17" x14ac:dyDescent="0.2">
      <c r="A272" s="1876"/>
      <c r="B272" s="11">
        <v>3</v>
      </c>
      <c r="C272" s="323" t="s">
        <v>912</v>
      </c>
      <c r="D272" s="289">
        <v>76</v>
      </c>
      <c r="E272" s="283" t="s">
        <v>36</v>
      </c>
      <c r="F272" s="259">
        <f t="shared" si="48"/>
        <v>33.156917</v>
      </c>
      <c r="G272" s="216">
        <v>7.4460000000000006</v>
      </c>
      <c r="H272" s="216">
        <v>11.92</v>
      </c>
      <c r="I272" s="216">
        <v>13.790917</v>
      </c>
      <c r="J272" s="216">
        <v>3987.52</v>
      </c>
      <c r="K272" s="290">
        <v>13.790917</v>
      </c>
      <c r="L272" s="216">
        <v>3987.52</v>
      </c>
      <c r="M272" s="217">
        <f t="shared" si="49"/>
        <v>3.4585198318754515E-3</v>
      </c>
      <c r="N272" s="321">
        <v>54.2</v>
      </c>
      <c r="O272" s="291">
        <f t="shared" si="50"/>
        <v>0.18745177488764947</v>
      </c>
      <c r="P272" s="287">
        <f t="shared" si="51"/>
        <v>207.5111899125271</v>
      </c>
      <c r="Q272" s="292">
        <f t="shared" si="52"/>
        <v>11.247106493258968</v>
      </c>
    </row>
    <row r="273" spans="1:17" x14ac:dyDescent="0.2">
      <c r="A273" s="1876"/>
      <c r="B273" s="11">
        <v>4</v>
      </c>
      <c r="C273" s="323" t="s">
        <v>913</v>
      </c>
      <c r="D273" s="289">
        <v>45</v>
      </c>
      <c r="E273" s="289" t="s">
        <v>36</v>
      </c>
      <c r="F273" s="259">
        <f t="shared" si="48"/>
        <v>20.456006000000002</v>
      </c>
      <c r="G273" s="216">
        <v>4.9231830000000008</v>
      </c>
      <c r="H273" s="216">
        <v>7.2</v>
      </c>
      <c r="I273" s="216">
        <v>8.3328229999999994</v>
      </c>
      <c r="J273" s="216">
        <v>2325.27</v>
      </c>
      <c r="K273" s="290">
        <v>8.3328229999999994</v>
      </c>
      <c r="L273" s="216">
        <v>2325.27</v>
      </c>
      <c r="M273" s="217">
        <f t="shared" si="49"/>
        <v>3.5835937332008754E-3</v>
      </c>
      <c r="N273" s="324">
        <v>54.2</v>
      </c>
      <c r="O273" s="291">
        <f t="shared" si="50"/>
        <v>0.19423078033948746</v>
      </c>
      <c r="P273" s="287">
        <f t="shared" si="51"/>
        <v>215.01562399205253</v>
      </c>
      <c r="Q273" s="292">
        <f t="shared" si="52"/>
        <v>11.653846820369248</v>
      </c>
    </row>
    <row r="274" spans="1:17" x14ac:dyDescent="0.2">
      <c r="A274" s="1876"/>
      <c r="B274" s="11">
        <v>5</v>
      </c>
      <c r="C274" s="323" t="s">
        <v>914</v>
      </c>
      <c r="D274" s="289">
        <v>75</v>
      </c>
      <c r="E274" s="283" t="s">
        <v>36</v>
      </c>
      <c r="F274" s="259">
        <f t="shared" si="48"/>
        <v>33.091131000000004</v>
      </c>
      <c r="G274" s="216">
        <v>6.3818340000000005</v>
      </c>
      <c r="H274" s="216">
        <v>11.84</v>
      </c>
      <c r="I274" s="216">
        <v>14.869297</v>
      </c>
      <c r="J274" s="216">
        <v>3992.51</v>
      </c>
      <c r="K274" s="290">
        <v>14.869297</v>
      </c>
      <c r="L274" s="216">
        <v>3992.51</v>
      </c>
      <c r="M274" s="217">
        <f t="shared" si="49"/>
        <v>3.7242979980012568E-3</v>
      </c>
      <c r="N274" s="321">
        <v>54.2</v>
      </c>
      <c r="O274" s="291">
        <f t="shared" si="50"/>
        <v>0.20185695149166813</v>
      </c>
      <c r="P274" s="287">
        <f t="shared" si="51"/>
        <v>223.45787988007541</v>
      </c>
      <c r="Q274" s="292">
        <f t="shared" si="52"/>
        <v>12.111417089500089</v>
      </c>
    </row>
    <row r="275" spans="1:17" x14ac:dyDescent="0.2">
      <c r="A275" s="1876"/>
      <c r="B275" s="11">
        <v>6</v>
      </c>
      <c r="C275" s="323" t="s">
        <v>915</v>
      </c>
      <c r="D275" s="289">
        <v>36</v>
      </c>
      <c r="E275" s="289" t="s">
        <v>36</v>
      </c>
      <c r="F275" s="259">
        <f t="shared" si="48"/>
        <v>17.693003000000001</v>
      </c>
      <c r="G275" s="216">
        <v>3.0089999999999999</v>
      </c>
      <c r="H275" s="216">
        <v>5.76</v>
      </c>
      <c r="I275" s="216">
        <v>8.9240030000000008</v>
      </c>
      <c r="J275" s="216">
        <v>2347.84</v>
      </c>
      <c r="K275" s="290">
        <v>8.9240030000000008</v>
      </c>
      <c r="L275" s="216">
        <v>2347.84</v>
      </c>
      <c r="M275" s="217">
        <f t="shared" si="49"/>
        <v>3.8009417166416791E-3</v>
      </c>
      <c r="N275" s="324">
        <v>54.2</v>
      </c>
      <c r="O275" s="291">
        <f t="shared" si="50"/>
        <v>0.20601104104197901</v>
      </c>
      <c r="P275" s="287">
        <f t="shared" si="51"/>
        <v>228.05650299850075</v>
      </c>
      <c r="Q275" s="292">
        <f t="shared" si="52"/>
        <v>12.360662462518741</v>
      </c>
    </row>
    <row r="276" spans="1:17" x14ac:dyDescent="0.2">
      <c r="A276" s="1876"/>
      <c r="B276" s="11">
        <v>7</v>
      </c>
      <c r="C276" s="323" t="s">
        <v>916</v>
      </c>
      <c r="D276" s="289">
        <v>60</v>
      </c>
      <c r="E276" s="283" t="s">
        <v>36</v>
      </c>
      <c r="F276" s="259">
        <f t="shared" si="48"/>
        <v>24.141000999999999</v>
      </c>
      <c r="G276" s="216">
        <v>3.927</v>
      </c>
      <c r="H276" s="216">
        <v>9.6</v>
      </c>
      <c r="I276" s="216">
        <v>10.614001</v>
      </c>
      <c r="J276" s="216">
        <v>2725.38</v>
      </c>
      <c r="K276" s="290">
        <v>10.614001</v>
      </c>
      <c r="L276" s="216">
        <v>2725.38</v>
      </c>
      <c r="M276" s="217">
        <f t="shared" si="49"/>
        <v>3.8945031518540533E-3</v>
      </c>
      <c r="N276" s="321">
        <v>54.2</v>
      </c>
      <c r="O276" s="291">
        <f t="shared" si="50"/>
        <v>0.21108207083048969</v>
      </c>
      <c r="P276" s="287">
        <f t="shared" si="51"/>
        <v>233.67018911124322</v>
      </c>
      <c r="Q276" s="292">
        <f t="shared" si="52"/>
        <v>12.664924249829383</v>
      </c>
    </row>
    <row r="277" spans="1:17" x14ac:dyDescent="0.2">
      <c r="A277" s="1876"/>
      <c r="B277" s="11">
        <v>8</v>
      </c>
      <c r="C277" s="323" t="s">
        <v>917</v>
      </c>
      <c r="D277" s="289">
        <v>45</v>
      </c>
      <c r="E277" s="289" t="s">
        <v>36</v>
      </c>
      <c r="F277" s="259">
        <f t="shared" si="48"/>
        <v>19.796002999999999</v>
      </c>
      <c r="G277" s="216">
        <v>3.4205190000000001</v>
      </c>
      <c r="H277" s="216">
        <v>7.2</v>
      </c>
      <c r="I277" s="216">
        <v>9.1754840000000009</v>
      </c>
      <c r="J277" s="216">
        <v>2336.12</v>
      </c>
      <c r="K277" s="290">
        <v>9.1754840000000009</v>
      </c>
      <c r="L277" s="216">
        <v>2336.12</v>
      </c>
      <c r="M277" s="217">
        <f t="shared" si="49"/>
        <v>3.9276595380374297E-3</v>
      </c>
      <c r="N277" s="324">
        <v>54.2</v>
      </c>
      <c r="O277" s="291">
        <f t="shared" si="50"/>
        <v>0.21287914696162871</v>
      </c>
      <c r="P277" s="287">
        <f t="shared" si="51"/>
        <v>235.65957228224579</v>
      </c>
      <c r="Q277" s="292">
        <f t="shared" si="52"/>
        <v>12.772748817697723</v>
      </c>
    </row>
    <row r="278" spans="1:17" x14ac:dyDescent="0.2">
      <c r="A278" s="1876"/>
      <c r="B278" s="11">
        <v>9</v>
      </c>
      <c r="C278" s="323" t="s">
        <v>918</v>
      </c>
      <c r="D278" s="289">
        <v>100</v>
      </c>
      <c r="E278" s="289" t="s">
        <v>36</v>
      </c>
      <c r="F278" s="259">
        <f t="shared" si="48"/>
        <v>38.297899999999998</v>
      </c>
      <c r="G278" s="216">
        <v>4.8959999999999999</v>
      </c>
      <c r="H278" s="216">
        <v>16</v>
      </c>
      <c r="I278" s="216">
        <v>17.401900000000001</v>
      </c>
      <c r="J278" s="216">
        <v>4420.67</v>
      </c>
      <c r="K278" s="290">
        <v>17.401900000000001</v>
      </c>
      <c r="L278" s="216">
        <v>4420.67</v>
      </c>
      <c r="M278" s="217">
        <f t="shared" si="49"/>
        <v>3.9364847410007986E-3</v>
      </c>
      <c r="N278" s="321">
        <v>54.2</v>
      </c>
      <c r="O278" s="291">
        <f t="shared" si="50"/>
        <v>0.21335747296224331</v>
      </c>
      <c r="P278" s="287">
        <f t="shared" si="51"/>
        <v>236.18908446004792</v>
      </c>
      <c r="Q278" s="292">
        <f t="shared" si="52"/>
        <v>12.801448377734598</v>
      </c>
    </row>
    <row r="279" spans="1:17" ht="12" thickBot="1" x14ac:dyDescent="0.25">
      <c r="A279" s="1877"/>
      <c r="B279" s="30">
        <v>10</v>
      </c>
      <c r="C279" s="328" t="s">
        <v>919</v>
      </c>
      <c r="D279" s="351">
        <v>50</v>
      </c>
      <c r="E279" s="351" t="s">
        <v>36</v>
      </c>
      <c r="F279" s="259">
        <f t="shared" si="48"/>
        <v>17.7638</v>
      </c>
      <c r="G279" s="411">
        <v>2.2440000000000002</v>
      </c>
      <c r="H279" s="411">
        <v>8</v>
      </c>
      <c r="I279" s="411">
        <v>7.5198</v>
      </c>
      <c r="J279" s="411">
        <v>1843.92</v>
      </c>
      <c r="K279" s="412">
        <v>7.5198</v>
      </c>
      <c r="L279" s="411">
        <v>1843.92</v>
      </c>
      <c r="M279" s="344">
        <f t="shared" si="49"/>
        <v>4.078159573083431E-3</v>
      </c>
      <c r="N279" s="345">
        <v>54.2</v>
      </c>
      <c r="O279" s="352">
        <f t="shared" si="50"/>
        <v>0.22103624886112197</v>
      </c>
      <c r="P279" s="353">
        <f t="shared" si="51"/>
        <v>244.68957438500584</v>
      </c>
      <c r="Q279" s="354">
        <f t="shared" si="52"/>
        <v>13.262174931667317</v>
      </c>
    </row>
    <row r="280" spans="1:17" x14ac:dyDescent="0.2">
      <c r="A280" s="1864" t="s">
        <v>224</v>
      </c>
      <c r="B280" s="99">
        <v>1</v>
      </c>
      <c r="C280" s="300" t="s">
        <v>920</v>
      </c>
      <c r="D280" s="293">
        <v>61</v>
      </c>
      <c r="E280" s="953" t="s">
        <v>36</v>
      </c>
      <c r="F280" s="295">
        <f>G280+H280+I280</f>
        <v>23.839008</v>
      </c>
      <c r="G280" s="295">
        <v>3.0089999999999999</v>
      </c>
      <c r="H280" s="295">
        <v>9.620000000000001</v>
      </c>
      <c r="I280" s="294">
        <v>11.210008</v>
      </c>
      <c r="J280" s="295">
        <v>2372.4500000000003</v>
      </c>
      <c r="K280" s="296">
        <v>11.210008</v>
      </c>
      <c r="L280" s="295">
        <v>2372.4500000000003</v>
      </c>
      <c r="M280" s="297">
        <f>K280/L280</f>
        <v>4.7250766085692002E-3</v>
      </c>
      <c r="N280" s="358">
        <v>54.2</v>
      </c>
      <c r="O280" s="298">
        <f t="shared" si="50"/>
        <v>0.25609915218445067</v>
      </c>
      <c r="P280" s="298">
        <f t="shared" si="51"/>
        <v>283.50459651415201</v>
      </c>
      <c r="Q280" s="299">
        <f t="shared" si="52"/>
        <v>15.36594913106704</v>
      </c>
    </row>
    <row r="281" spans="1:17" x14ac:dyDescent="0.2">
      <c r="A281" s="1865"/>
      <c r="B281" s="98">
        <v>2</v>
      </c>
      <c r="C281" s="300" t="s">
        <v>921</v>
      </c>
      <c r="D281" s="293">
        <v>44</v>
      </c>
      <c r="E281" s="293" t="s">
        <v>36</v>
      </c>
      <c r="F281" s="1358">
        <f t="shared" ref="F281:F289" si="53">G281+H281+I281</f>
        <v>21.4499</v>
      </c>
      <c r="G281" s="294">
        <v>2.754</v>
      </c>
      <c r="H281" s="294">
        <v>7.04</v>
      </c>
      <c r="I281" s="294">
        <v>11.655899999999999</v>
      </c>
      <c r="J281" s="294">
        <v>2361.19</v>
      </c>
      <c r="K281" s="301">
        <v>11.655899999999999</v>
      </c>
      <c r="L281" s="294">
        <v>2361.19</v>
      </c>
      <c r="M281" s="297">
        <f>K281/L281</f>
        <v>4.9364515350310643E-3</v>
      </c>
      <c r="N281" s="359">
        <v>54.2</v>
      </c>
      <c r="O281" s="298">
        <f t="shared" si="50"/>
        <v>0.26755567319868367</v>
      </c>
      <c r="P281" s="298">
        <f t="shared" si="51"/>
        <v>296.18709210186381</v>
      </c>
      <c r="Q281" s="299">
        <f t="shared" si="52"/>
        <v>16.053340391921019</v>
      </c>
    </row>
    <row r="282" spans="1:17" x14ac:dyDescent="0.2">
      <c r="A282" s="1865"/>
      <c r="B282" s="98">
        <v>3</v>
      </c>
      <c r="C282" s="360" t="s">
        <v>922</v>
      </c>
      <c r="D282" s="293">
        <v>74</v>
      </c>
      <c r="E282" s="293" t="s">
        <v>36</v>
      </c>
      <c r="F282" s="294">
        <f t="shared" si="53"/>
        <v>39.1751</v>
      </c>
      <c r="G282" s="294">
        <v>6.12</v>
      </c>
      <c r="H282" s="294">
        <v>12</v>
      </c>
      <c r="I282" s="294">
        <v>21.055100000000003</v>
      </c>
      <c r="J282" s="294">
        <v>4007.07</v>
      </c>
      <c r="K282" s="301">
        <v>21.055100000000003</v>
      </c>
      <c r="L282" s="294">
        <v>4007.07</v>
      </c>
      <c r="M282" s="302">
        <f t="shared" ref="M282:M289" si="54">K282/L282</f>
        <v>5.2544876930026184E-3</v>
      </c>
      <c r="N282" s="359">
        <v>54.2</v>
      </c>
      <c r="O282" s="298">
        <f t="shared" si="50"/>
        <v>0.28479323296074194</v>
      </c>
      <c r="P282" s="298">
        <f t="shared" si="51"/>
        <v>315.26926158015709</v>
      </c>
      <c r="Q282" s="303">
        <f t="shared" si="52"/>
        <v>17.087593977644516</v>
      </c>
    </row>
    <row r="283" spans="1:17" x14ac:dyDescent="0.2">
      <c r="A283" s="1865"/>
      <c r="B283" s="98">
        <v>4</v>
      </c>
      <c r="C283" s="360" t="s">
        <v>923</v>
      </c>
      <c r="D283" s="293">
        <v>15</v>
      </c>
      <c r="E283" s="293" t="s">
        <v>36</v>
      </c>
      <c r="F283" s="294">
        <f t="shared" si="53"/>
        <v>9.5596999999999994</v>
      </c>
      <c r="G283" s="294">
        <v>1.224</v>
      </c>
      <c r="H283" s="294">
        <v>2.4</v>
      </c>
      <c r="I283" s="294">
        <v>5.9357000000000006</v>
      </c>
      <c r="J283" s="294">
        <v>1122.25</v>
      </c>
      <c r="K283" s="301">
        <v>5.9357000000000006</v>
      </c>
      <c r="L283" s="294">
        <v>1122.25</v>
      </c>
      <c r="M283" s="302">
        <f t="shared" si="54"/>
        <v>5.2891067052795726E-3</v>
      </c>
      <c r="N283" s="359">
        <v>54.2</v>
      </c>
      <c r="O283" s="361">
        <f t="shared" si="50"/>
        <v>0.28666958342615284</v>
      </c>
      <c r="P283" s="298">
        <f t="shared" si="51"/>
        <v>317.34640231677434</v>
      </c>
      <c r="Q283" s="303">
        <f t="shared" si="52"/>
        <v>17.200175005569172</v>
      </c>
    </row>
    <row r="284" spans="1:17" x14ac:dyDescent="0.2">
      <c r="A284" s="1865"/>
      <c r="B284" s="98">
        <v>5</v>
      </c>
      <c r="C284" s="360" t="s">
        <v>924</v>
      </c>
      <c r="D284" s="293">
        <v>31</v>
      </c>
      <c r="E284" s="293" t="s">
        <v>36</v>
      </c>
      <c r="F284" s="1358">
        <f>G284+H284+I284</f>
        <v>14.630099999999999</v>
      </c>
      <c r="G284" s="294">
        <v>1.6319999999999999</v>
      </c>
      <c r="H284" s="294">
        <v>4.72</v>
      </c>
      <c r="I284" s="294">
        <v>8.2781000000000002</v>
      </c>
      <c r="J284" s="294">
        <v>1426.8500000000001</v>
      </c>
      <c r="K284" s="301">
        <v>8.2781000000000002</v>
      </c>
      <c r="L284" s="294">
        <v>1426.8500000000001</v>
      </c>
      <c r="M284" s="302">
        <f t="shared" si="54"/>
        <v>5.8016610015068151E-3</v>
      </c>
      <c r="N284" s="359">
        <v>54.2</v>
      </c>
      <c r="O284" s="361">
        <f t="shared" si="50"/>
        <v>0.3144500262816694</v>
      </c>
      <c r="P284" s="298">
        <f t="shared" si="51"/>
        <v>348.09966009040892</v>
      </c>
      <c r="Q284" s="303">
        <f t="shared" si="52"/>
        <v>18.867001576900165</v>
      </c>
    </row>
    <row r="285" spans="1:17" x14ac:dyDescent="0.2">
      <c r="A285" s="1865"/>
      <c r="B285" s="98">
        <v>6</v>
      </c>
      <c r="C285" s="360" t="s">
        <v>925</v>
      </c>
      <c r="D285" s="293">
        <v>22</v>
      </c>
      <c r="E285" s="293" t="s">
        <v>36</v>
      </c>
      <c r="F285" s="294">
        <f t="shared" si="53"/>
        <v>13.406200000000002</v>
      </c>
      <c r="G285" s="294">
        <v>2.1930000000000001</v>
      </c>
      <c r="H285" s="294">
        <v>3.37</v>
      </c>
      <c r="I285" s="294">
        <v>7.8432000000000004</v>
      </c>
      <c r="J285" s="294">
        <v>1266.54</v>
      </c>
      <c r="K285" s="301">
        <v>7.8432000000000004</v>
      </c>
      <c r="L285" s="294">
        <v>1266.54</v>
      </c>
      <c r="M285" s="302">
        <f t="shared" si="54"/>
        <v>6.1926192619261933E-3</v>
      </c>
      <c r="N285" s="359">
        <v>54.2</v>
      </c>
      <c r="O285" s="361">
        <f t="shared" si="50"/>
        <v>0.33563996399639967</v>
      </c>
      <c r="P285" s="298">
        <f t="shared" si="51"/>
        <v>371.55715571557158</v>
      </c>
      <c r="Q285" s="303">
        <f t="shared" si="52"/>
        <v>20.13839783978398</v>
      </c>
    </row>
    <row r="286" spans="1:17" x14ac:dyDescent="0.2">
      <c r="A286" s="1865"/>
      <c r="B286" s="98">
        <v>7</v>
      </c>
      <c r="C286" s="360" t="s">
        <v>926</v>
      </c>
      <c r="D286" s="293">
        <v>11</v>
      </c>
      <c r="E286" s="293" t="s">
        <v>36</v>
      </c>
      <c r="F286" s="294">
        <f t="shared" si="53"/>
        <v>6.3509210000000005</v>
      </c>
      <c r="G286" s="294">
        <v>0.855321</v>
      </c>
      <c r="H286" s="294">
        <v>1.46</v>
      </c>
      <c r="I286" s="294">
        <v>4.0356000000000005</v>
      </c>
      <c r="J286" s="294">
        <v>538.45000000000005</v>
      </c>
      <c r="K286" s="301">
        <v>4.0356000000000005</v>
      </c>
      <c r="L286" s="294">
        <v>538.45000000000005</v>
      </c>
      <c r="M286" s="302">
        <f t="shared" si="54"/>
        <v>7.494846318135389E-3</v>
      </c>
      <c r="N286" s="359">
        <v>54.2</v>
      </c>
      <c r="O286" s="361">
        <f t="shared" si="50"/>
        <v>0.40622067044293808</v>
      </c>
      <c r="P286" s="298">
        <f t="shared" si="51"/>
        <v>449.69077908812335</v>
      </c>
      <c r="Q286" s="303">
        <f t="shared" si="52"/>
        <v>24.373240226576286</v>
      </c>
    </row>
    <row r="287" spans="1:17" x14ac:dyDescent="0.2">
      <c r="A287" s="1865"/>
      <c r="B287" s="98">
        <v>8</v>
      </c>
      <c r="C287" s="360" t="s">
        <v>927</v>
      </c>
      <c r="D287" s="293">
        <v>42</v>
      </c>
      <c r="E287" s="293" t="s">
        <v>36</v>
      </c>
      <c r="F287" s="1358">
        <f t="shared" si="53"/>
        <v>25.862998000000001</v>
      </c>
      <c r="G287" s="294">
        <v>3.7230000000000003</v>
      </c>
      <c r="H287" s="294">
        <v>6.74</v>
      </c>
      <c r="I287" s="294">
        <v>15.399998</v>
      </c>
      <c r="J287" s="294">
        <v>1919.95</v>
      </c>
      <c r="K287" s="301">
        <v>15.399998</v>
      </c>
      <c r="L287" s="294">
        <v>1919.95</v>
      </c>
      <c r="M287" s="302">
        <f t="shared" si="54"/>
        <v>8.0210411729472117E-3</v>
      </c>
      <c r="N287" s="359">
        <v>54.2</v>
      </c>
      <c r="O287" s="361">
        <f t="shared" si="50"/>
        <v>0.43474043157373887</v>
      </c>
      <c r="P287" s="298">
        <f t="shared" si="51"/>
        <v>481.26247037683265</v>
      </c>
      <c r="Q287" s="303">
        <f t="shared" si="52"/>
        <v>26.084425894424331</v>
      </c>
    </row>
    <row r="288" spans="1:17" x14ac:dyDescent="0.2">
      <c r="A288" s="1865"/>
      <c r="B288" s="98">
        <v>9</v>
      </c>
      <c r="C288" s="360" t="s">
        <v>928</v>
      </c>
      <c r="D288" s="293">
        <v>32</v>
      </c>
      <c r="E288" s="293" t="s">
        <v>36</v>
      </c>
      <c r="F288" s="294">
        <f t="shared" si="53"/>
        <v>15.133099999999999</v>
      </c>
      <c r="G288" s="294">
        <v>3.06</v>
      </c>
      <c r="H288" s="294">
        <v>0.32</v>
      </c>
      <c r="I288" s="294">
        <v>11.7531</v>
      </c>
      <c r="J288" s="294">
        <v>1420.48</v>
      </c>
      <c r="K288" s="301">
        <v>11.7531</v>
      </c>
      <c r="L288" s="294">
        <v>1420.48</v>
      </c>
      <c r="M288" s="302">
        <f t="shared" si="54"/>
        <v>8.2740341293084021E-3</v>
      </c>
      <c r="N288" s="359">
        <v>54.2</v>
      </c>
      <c r="O288" s="361">
        <f t="shared" si="50"/>
        <v>0.4484526498085154</v>
      </c>
      <c r="P288" s="298">
        <f t="shared" si="51"/>
        <v>496.44204775850415</v>
      </c>
      <c r="Q288" s="303">
        <f t="shared" si="52"/>
        <v>26.907158988510929</v>
      </c>
    </row>
    <row r="289" spans="1:17" ht="13.5" customHeight="1" thickBot="1" x14ac:dyDescent="0.25">
      <c r="A289" s="1866"/>
      <c r="B289" s="100">
        <v>10</v>
      </c>
      <c r="C289" s="362" t="s">
        <v>929</v>
      </c>
      <c r="D289" s="363">
        <v>22</v>
      </c>
      <c r="E289" s="363" t="s">
        <v>36</v>
      </c>
      <c r="F289" s="1358">
        <f t="shared" si="53"/>
        <v>15.52</v>
      </c>
      <c r="G289" s="394">
        <v>1.7429759999999999</v>
      </c>
      <c r="H289" s="394">
        <v>3.52</v>
      </c>
      <c r="I289" s="394">
        <v>10.257023999999999</v>
      </c>
      <c r="J289" s="394">
        <v>1131.55</v>
      </c>
      <c r="K289" s="395">
        <v>10.257023999999999</v>
      </c>
      <c r="L289" s="394">
        <v>1131.55</v>
      </c>
      <c r="M289" s="365">
        <f t="shared" si="54"/>
        <v>9.0645786752684369E-3</v>
      </c>
      <c r="N289" s="364">
        <v>54.2</v>
      </c>
      <c r="O289" s="366">
        <f t="shared" si="50"/>
        <v>0.49130016419954931</v>
      </c>
      <c r="P289" s="366">
        <f t="shared" si="51"/>
        <v>543.87472051610621</v>
      </c>
      <c r="Q289" s="367">
        <f t="shared" si="52"/>
        <v>29.47800985197296</v>
      </c>
    </row>
    <row r="290" spans="1:17" x14ac:dyDescent="0.2">
      <c r="A290" s="1845" t="s">
        <v>218</v>
      </c>
      <c r="B290" s="52">
        <v>1</v>
      </c>
      <c r="C290" s="329" t="s">
        <v>930</v>
      </c>
      <c r="D290" s="368">
        <v>31</v>
      </c>
      <c r="E290" s="368" t="s">
        <v>36</v>
      </c>
      <c r="F290" s="220">
        <f>G290+H290+I290</f>
        <v>32.602002999999996</v>
      </c>
      <c r="G290" s="220">
        <v>2.2440000000000002</v>
      </c>
      <c r="H290" s="220">
        <v>4.8</v>
      </c>
      <c r="I290" s="220">
        <v>25.558002999999999</v>
      </c>
      <c r="J290" s="220">
        <v>1515.1100000000001</v>
      </c>
      <c r="K290" s="304">
        <v>25.558002999999999</v>
      </c>
      <c r="L290" s="305">
        <v>1515.1100000000001</v>
      </c>
      <c r="M290" s="306">
        <f>K290/L290</f>
        <v>1.6868744183590627E-2</v>
      </c>
      <c r="N290" s="331">
        <v>54.2</v>
      </c>
      <c r="O290" s="307">
        <f>M290*N290</f>
        <v>0.91428593475061204</v>
      </c>
      <c r="P290" s="307">
        <f>M290*60*1000</f>
        <v>1012.1246510154376</v>
      </c>
      <c r="Q290" s="308">
        <f>P290*N290/1000</f>
        <v>54.857156085036721</v>
      </c>
    </row>
    <row r="291" spans="1:17" x14ac:dyDescent="0.2">
      <c r="A291" s="1846"/>
      <c r="B291" s="53">
        <v>2</v>
      </c>
      <c r="C291" s="330" t="s">
        <v>472</v>
      </c>
      <c r="D291" s="370">
        <v>54</v>
      </c>
      <c r="E291" s="370" t="s">
        <v>36</v>
      </c>
      <c r="F291" s="222">
        <f>G291+H291+I291</f>
        <v>62.980994000000003</v>
      </c>
      <c r="G291" s="222">
        <v>3.6720000000000002</v>
      </c>
      <c r="H291" s="222">
        <v>8.56</v>
      </c>
      <c r="I291" s="222">
        <v>50.748994000000003</v>
      </c>
      <c r="J291" s="222">
        <v>2977.35</v>
      </c>
      <c r="K291" s="309">
        <v>50.748994000000003</v>
      </c>
      <c r="L291" s="222">
        <v>2977.35</v>
      </c>
      <c r="M291" s="221">
        <f t="shared" ref="M291:M299" si="55">K291/L291</f>
        <v>1.7045021243723448E-2</v>
      </c>
      <c r="N291" s="340">
        <v>54.2</v>
      </c>
      <c r="O291" s="223">
        <f t="shared" ref="O291:O299" si="56">M291*N291</f>
        <v>0.92384015140981091</v>
      </c>
      <c r="P291" s="307">
        <f t="shared" ref="P291:P299" si="57">M291*60*1000</f>
        <v>1022.701274623407</v>
      </c>
      <c r="Q291" s="224">
        <f t="shared" ref="Q291:Q299" si="58">P291*N291/1000</f>
        <v>55.430409084588661</v>
      </c>
    </row>
    <row r="292" spans="1:17" x14ac:dyDescent="0.2">
      <c r="A292" s="1846"/>
      <c r="B292" s="53">
        <v>3</v>
      </c>
      <c r="C292" s="330" t="s">
        <v>931</v>
      </c>
      <c r="D292" s="370">
        <v>36</v>
      </c>
      <c r="E292" s="370" t="s">
        <v>36</v>
      </c>
      <c r="F292" s="222">
        <f t="shared" ref="F292:F299" si="59">G292+H292+I292</f>
        <v>47.530002000000003</v>
      </c>
      <c r="G292" s="222">
        <v>2.848452</v>
      </c>
      <c r="H292" s="222">
        <v>5.76</v>
      </c>
      <c r="I292" s="222">
        <v>38.921550000000003</v>
      </c>
      <c r="J292" s="222">
        <v>2262.5100000000002</v>
      </c>
      <c r="K292" s="309">
        <v>38.921550000000003</v>
      </c>
      <c r="L292" s="222">
        <v>2262.5100000000002</v>
      </c>
      <c r="M292" s="221">
        <f t="shared" si="55"/>
        <v>1.7202818993065225E-2</v>
      </c>
      <c r="N292" s="340">
        <v>54.2</v>
      </c>
      <c r="O292" s="223">
        <f t="shared" si="56"/>
        <v>0.93239278942413528</v>
      </c>
      <c r="P292" s="307">
        <f t="shared" si="57"/>
        <v>1032.1691395839134</v>
      </c>
      <c r="Q292" s="224">
        <f t="shared" si="58"/>
        <v>55.943567365448104</v>
      </c>
    </row>
    <row r="293" spans="1:17" x14ac:dyDescent="0.2">
      <c r="A293" s="1846"/>
      <c r="B293" s="53">
        <v>4</v>
      </c>
      <c r="C293" s="330" t="s">
        <v>932</v>
      </c>
      <c r="D293" s="370">
        <v>45</v>
      </c>
      <c r="E293" s="370" t="s">
        <v>36</v>
      </c>
      <c r="F293" s="222">
        <f t="shared" si="59"/>
        <v>51.400002999999998</v>
      </c>
      <c r="G293" s="222">
        <v>3.468</v>
      </c>
      <c r="H293" s="222">
        <v>7.2</v>
      </c>
      <c r="I293" s="222">
        <v>40.732002999999999</v>
      </c>
      <c r="J293" s="222">
        <v>2375.09</v>
      </c>
      <c r="K293" s="309">
        <v>40.732002999999999</v>
      </c>
      <c r="L293" s="222">
        <v>2375.09</v>
      </c>
      <c r="M293" s="221">
        <f t="shared" si="55"/>
        <v>1.714966717050722E-2</v>
      </c>
      <c r="N293" s="340">
        <v>54.2</v>
      </c>
      <c r="O293" s="223">
        <f t="shared" si="56"/>
        <v>0.92951196064149133</v>
      </c>
      <c r="P293" s="307">
        <f t="shared" si="57"/>
        <v>1028.9800302304334</v>
      </c>
      <c r="Q293" s="224">
        <f t="shared" si="58"/>
        <v>55.770717638489494</v>
      </c>
    </row>
    <row r="294" spans="1:17" x14ac:dyDescent="0.2">
      <c r="A294" s="1846"/>
      <c r="B294" s="53">
        <v>5</v>
      </c>
      <c r="C294" s="330" t="s">
        <v>933</v>
      </c>
      <c r="D294" s="370">
        <v>13</v>
      </c>
      <c r="E294" s="370" t="s">
        <v>36</v>
      </c>
      <c r="F294" s="222">
        <f t="shared" si="59"/>
        <v>44.789999000000002</v>
      </c>
      <c r="G294" s="222">
        <v>5.0999999999999997E-2</v>
      </c>
      <c r="H294" s="222">
        <v>0.12</v>
      </c>
      <c r="I294" s="222">
        <v>44.618999000000002</v>
      </c>
      <c r="J294" s="222">
        <v>2599.5700000000002</v>
      </c>
      <c r="K294" s="309">
        <v>44.618999000000002</v>
      </c>
      <c r="L294" s="222">
        <v>2599.5700000000002</v>
      </c>
      <c r="M294" s="221">
        <f t="shared" si="55"/>
        <v>1.7163992121773986E-2</v>
      </c>
      <c r="N294" s="340">
        <v>54.2</v>
      </c>
      <c r="O294" s="223">
        <f t="shared" si="56"/>
        <v>0.9302883730001501</v>
      </c>
      <c r="P294" s="307">
        <f t="shared" si="57"/>
        <v>1029.8395273064391</v>
      </c>
      <c r="Q294" s="224">
        <f t="shared" si="58"/>
        <v>55.817302380009004</v>
      </c>
    </row>
    <row r="295" spans="1:17" x14ac:dyDescent="0.2">
      <c r="A295" s="1846"/>
      <c r="B295" s="53">
        <v>6</v>
      </c>
      <c r="C295" s="330" t="s">
        <v>380</v>
      </c>
      <c r="D295" s="370">
        <v>20</v>
      </c>
      <c r="E295" s="370" t="s">
        <v>36</v>
      </c>
      <c r="F295" s="222">
        <f t="shared" si="59"/>
        <v>25.330002</v>
      </c>
      <c r="G295" s="222">
        <v>2.0910000000000002</v>
      </c>
      <c r="H295" s="222">
        <v>3.2</v>
      </c>
      <c r="I295" s="222">
        <v>20.039002</v>
      </c>
      <c r="J295" s="222">
        <v>1145.04</v>
      </c>
      <c r="K295" s="309">
        <v>20.039002</v>
      </c>
      <c r="L295" s="222">
        <v>1145.04</v>
      </c>
      <c r="M295" s="221">
        <f t="shared" si="55"/>
        <v>1.7500700412212675E-2</v>
      </c>
      <c r="N295" s="340">
        <v>54.2</v>
      </c>
      <c r="O295" s="223">
        <f t="shared" si="56"/>
        <v>0.948537962341927</v>
      </c>
      <c r="P295" s="307">
        <f t="shared" si="57"/>
        <v>1050.0420247327604</v>
      </c>
      <c r="Q295" s="224">
        <f t="shared" si="58"/>
        <v>56.912277740515613</v>
      </c>
    </row>
    <row r="296" spans="1:17" x14ac:dyDescent="0.2">
      <c r="A296" s="1846"/>
      <c r="B296" s="53">
        <v>7</v>
      </c>
      <c r="C296" s="330" t="s">
        <v>934</v>
      </c>
      <c r="D296" s="370">
        <v>20</v>
      </c>
      <c r="E296" s="370" t="s">
        <v>36</v>
      </c>
      <c r="F296" s="222">
        <f t="shared" si="59"/>
        <v>22.399999000000001</v>
      </c>
      <c r="G296" s="222">
        <v>0.66300000000000003</v>
      </c>
      <c r="H296" s="222">
        <v>3.2</v>
      </c>
      <c r="I296" s="222">
        <v>18.536999000000002</v>
      </c>
      <c r="J296" s="222">
        <v>1052.76</v>
      </c>
      <c r="K296" s="309">
        <v>18.536999000000002</v>
      </c>
      <c r="L296" s="222">
        <v>1052.76</v>
      </c>
      <c r="M296" s="221">
        <f t="shared" si="55"/>
        <v>1.7608000873893387E-2</v>
      </c>
      <c r="N296" s="340">
        <v>54.2</v>
      </c>
      <c r="O296" s="223">
        <f t="shared" si="56"/>
        <v>0.9543536473650216</v>
      </c>
      <c r="P296" s="307">
        <f t="shared" si="57"/>
        <v>1056.4800524336033</v>
      </c>
      <c r="Q296" s="224">
        <f t="shared" si="58"/>
        <v>57.261218841901304</v>
      </c>
    </row>
    <row r="297" spans="1:17" x14ac:dyDescent="0.2">
      <c r="A297" s="1846"/>
      <c r="B297" s="53">
        <v>8</v>
      </c>
      <c r="C297" s="330" t="s">
        <v>935</v>
      </c>
      <c r="D297" s="370">
        <v>54</v>
      </c>
      <c r="E297" s="370" t="s">
        <v>36</v>
      </c>
      <c r="F297" s="222">
        <f t="shared" si="59"/>
        <v>55.230001999999999</v>
      </c>
      <c r="G297" s="222">
        <v>4.0724520000000002</v>
      </c>
      <c r="H297" s="222">
        <v>8.4</v>
      </c>
      <c r="I297" s="222">
        <v>42.757550000000002</v>
      </c>
      <c r="J297" s="222">
        <v>2592</v>
      </c>
      <c r="K297" s="309">
        <v>42.757550000000002</v>
      </c>
      <c r="L297" s="222">
        <v>2392.67</v>
      </c>
      <c r="M297" s="221">
        <f t="shared" si="55"/>
        <v>1.7870224477257626E-2</v>
      </c>
      <c r="N297" s="340">
        <v>54.2</v>
      </c>
      <c r="O297" s="223">
        <f t="shared" si="56"/>
        <v>0.96856616666736339</v>
      </c>
      <c r="P297" s="307">
        <f t="shared" si="57"/>
        <v>1072.2134686354577</v>
      </c>
      <c r="Q297" s="224">
        <f t="shared" si="58"/>
        <v>58.11397000004181</v>
      </c>
    </row>
    <row r="298" spans="1:17" x14ac:dyDescent="0.2">
      <c r="A298" s="1846"/>
      <c r="B298" s="53">
        <v>9</v>
      </c>
      <c r="C298" s="330" t="s">
        <v>471</v>
      </c>
      <c r="D298" s="370">
        <v>93</v>
      </c>
      <c r="E298" s="370" t="s">
        <v>36</v>
      </c>
      <c r="F298" s="222">
        <f t="shared" si="59"/>
        <v>62.707000000000001</v>
      </c>
      <c r="G298" s="222">
        <v>2.907</v>
      </c>
      <c r="H298" s="222">
        <v>0.83000000000000007</v>
      </c>
      <c r="I298" s="222">
        <v>58.97</v>
      </c>
      <c r="J298" s="222">
        <v>3341.21</v>
      </c>
      <c r="K298" s="309">
        <v>58.97</v>
      </c>
      <c r="L298" s="222">
        <v>3290.64</v>
      </c>
      <c r="M298" s="221">
        <f t="shared" si="55"/>
        <v>1.7920526098266599E-2</v>
      </c>
      <c r="N298" s="340">
        <v>54.2</v>
      </c>
      <c r="O298" s="223">
        <f t="shared" si="56"/>
        <v>0.9712925145260497</v>
      </c>
      <c r="P298" s="307">
        <f t="shared" si="57"/>
        <v>1075.2315658959958</v>
      </c>
      <c r="Q298" s="224">
        <f t="shared" si="58"/>
        <v>58.27755087156298</v>
      </c>
    </row>
    <row r="299" spans="1:17" ht="12" thickBot="1" x14ac:dyDescent="0.25">
      <c r="A299" s="1846"/>
      <c r="B299" s="53">
        <v>10</v>
      </c>
      <c r="C299" s="332" t="s">
        <v>561</v>
      </c>
      <c r="D299" s="373">
        <v>45</v>
      </c>
      <c r="E299" s="373" t="s">
        <v>36</v>
      </c>
      <c r="F299" s="222">
        <f t="shared" si="59"/>
        <v>53.365991000000001</v>
      </c>
      <c r="G299" s="391">
        <v>4.2330000000000005</v>
      </c>
      <c r="H299" s="391">
        <v>7.2</v>
      </c>
      <c r="I299" s="391">
        <v>41.932991000000001</v>
      </c>
      <c r="J299" s="391">
        <v>2330.4</v>
      </c>
      <c r="K299" s="396">
        <v>41.932991000000001</v>
      </c>
      <c r="L299" s="391">
        <v>2330.4</v>
      </c>
      <c r="M299" s="346">
        <f t="shared" si="55"/>
        <v>1.7993902763474082E-2</v>
      </c>
      <c r="N299" s="347">
        <v>54.2</v>
      </c>
      <c r="O299" s="333">
        <f t="shared" si="56"/>
        <v>0.97526952978029524</v>
      </c>
      <c r="P299" s="333">
        <f t="shared" si="57"/>
        <v>1079.634165808445</v>
      </c>
      <c r="Q299" s="334">
        <f t="shared" si="58"/>
        <v>58.516171786817722</v>
      </c>
    </row>
    <row r="300" spans="1:17" x14ac:dyDescent="0.2">
      <c r="A300" s="1843" t="s">
        <v>222</v>
      </c>
      <c r="B300" s="35">
        <v>1</v>
      </c>
      <c r="C300" s="310" t="s">
        <v>510</v>
      </c>
      <c r="D300" s="311">
        <v>27</v>
      </c>
      <c r="E300" s="311" t="s">
        <v>36</v>
      </c>
      <c r="F300" s="264">
        <f>G300+H300+I300</f>
        <v>25.700000999999997</v>
      </c>
      <c r="G300" s="264">
        <v>0.56100000000000005</v>
      </c>
      <c r="H300" s="264">
        <v>0.27</v>
      </c>
      <c r="I300" s="264">
        <v>24.869000999999997</v>
      </c>
      <c r="J300" s="264">
        <v>1364.56</v>
      </c>
      <c r="K300" s="312">
        <v>24.869000999999997</v>
      </c>
      <c r="L300" s="313">
        <v>1364.56</v>
      </c>
      <c r="M300" s="314">
        <f>K300/L300</f>
        <v>1.8224923052119365E-2</v>
      </c>
      <c r="N300" s="286">
        <v>54.2</v>
      </c>
      <c r="O300" s="315">
        <f>M300*N300</f>
        <v>0.98779082942486962</v>
      </c>
      <c r="P300" s="315">
        <f>M300*60*1000</f>
        <v>1093.4953831271619</v>
      </c>
      <c r="Q300" s="316">
        <f>P300*N300/1000</f>
        <v>59.267449765492174</v>
      </c>
    </row>
    <row r="301" spans="1:17" x14ac:dyDescent="0.2">
      <c r="A301" s="1810"/>
      <c r="B301" s="17">
        <v>2</v>
      </c>
      <c r="C301" s="336" t="s">
        <v>631</v>
      </c>
      <c r="D301" s="377">
        <v>46</v>
      </c>
      <c r="E301" s="377" t="s">
        <v>36</v>
      </c>
      <c r="F301" s="226">
        <f>G301+H301+I301</f>
        <v>65.727009999999993</v>
      </c>
      <c r="G301" s="226">
        <v>4.4880000000000004</v>
      </c>
      <c r="H301" s="226">
        <v>7.2</v>
      </c>
      <c r="I301" s="226">
        <v>54.039009999999998</v>
      </c>
      <c r="J301" s="226">
        <v>2904.65</v>
      </c>
      <c r="K301" s="317">
        <v>54.039009999999998</v>
      </c>
      <c r="L301" s="226">
        <v>2904.65</v>
      </c>
      <c r="M301" s="225">
        <f t="shared" ref="M301:M309" si="60">K301/L301</f>
        <v>1.8604310329988123E-2</v>
      </c>
      <c r="N301" s="341">
        <v>54.2</v>
      </c>
      <c r="O301" s="227">
        <f t="shared" ref="O301:O309" si="61">M301*N301</f>
        <v>1.0083536198853562</v>
      </c>
      <c r="P301" s="315">
        <f t="shared" ref="P301:P309" si="62">M301*60*1000</f>
        <v>1116.2586197992873</v>
      </c>
      <c r="Q301" s="228">
        <f t="shared" ref="Q301:Q309" si="63">P301*N301/1000</f>
        <v>60.501217193121377</v>
      </c>
    </row>
    <row r="302" spans="1:17" x14ac:dyDescent="0.2">
      <c r="A302" s="1810"/>
      <c r="B302" s="17">
        <v>3</v>
      </c>
      <c r="C302" s="336" t="s">
        <v>241</v>
      </c>
      <c r="D302" s="377">
        <v>23</v>
      </c>
      <c r="E302" s="377" t="s">
        <v>36</v>
      </c>
      <c r="F302" s="226">
        <f t="shared" ref="F302:F309" si="64">G302+H302+I302</f>
        <v>23.199998000000001</v>
      </c>
      <c r="G302" s="226">
        <v>0.51</v>
      </c>
      <c r="H302" s="226">
        <v>0.23</v>
      </c>
      <c r="I302" s="226">
        <v>22.459998000000002</v>
      </c>
      <c r="J302" s="226">
        <v>1196.19</v>
      </c>
      <c r="K302" s="317">
        <v>22.459998000000002</v>
      </c>
      <c r="L302" s="226">
        <v>1196.19</v>
      </c>
      <c r="M302" s="225">
        <f t="shared" si="60"/>
        <v>1.8776279688009431E-2</v>
      </c>
      <c r="N302" s="341">
        <v>54.2</v>
      </c>
      <c r="O302" s="227">
        <f t="shared" si="61"/>
        <v>1.0176743590901112</v>
      </c>
      <c r="P302" s="315">
        <f t="shared" si="62"/>
        <v>1126.5767812805659</v>
      </c>
      <c r="Q302" s="228">
        <f t="shared" si="63"/>
        <v>61.060461545406675</v>
      </c>
    </row>
    <row r="303" spans="1:17" x14ac:dyDescent="0.2">
      <c r="A303" s="1810"/>
      <c r="B303" s="17">
        <v>4</v>
      </c>
      <c r="C303" s="336" t="s">
        <v>473</v>
      </c>
      <c r="D303" s="377">
        <v>8</v>
      </c>
      <c r="E303" s="377" t="s">
        <v>36</v>
      </c>
      <c r="F303" s="226">
        <f t="shared" si="64"/>
        <v>8.2999980000000004</v>
      </c>
      <c r="G303" s="226">
        <v>0.30599999999999999</v>
      </c>
      <c r="H303" s="226">
        <v>0.08</v>
      </c>
      <c r="I303" s="226">
        <v>7.9139980000000003</v>
      </c>
      <c r="J303" s="226">
        <v>396.8</v>
      </c>
      <c r="K303" s="317">
        <v>7.9139980000000003</v>
      </c>
      <c r="L303" s="226">
        <v>396.8</v>
      </c>
      <c r="M303" s="225">
        <f t="shared" si="60"/>
        <v>1.9944551411290323E-2</v>
      </c>
      <c r="N303" s="341">
        <v>54.2</v>
      </c>
      <c r="O303" s="227">
        <f t="shared" si="61"/>
        <v>1.0809946864919355</v>
      </c>
      <c r="P303" s="315">
        <f t="shared" si="62"/>
        <v>1196.6730846774194</v>
      </c>
      <c r="Q303" s="228">
        <f t="shared" si="63"/>
        <v>64.859681189516138</v>
      </c>
    </row>
    <row r="304" spans="1:17" x14ac:dyDescent="0.2">
      <c r="A304" s="1810"/>
      <c r="B304" s="17">
        <v>5</v>
      </c>
      <c r="C304" s="336" t="s">
        <v>632</v>
      </c>
      <c r="D304" s="377">
        <v>28</v>
      </c>
      <c r="E304" s="377" t="s">
        <v>36</v>
      </c>
      <c r="F304" s="226">
        <f t="shared" si="64"/>
        <v>30.182002000000004</v>
      </c>
      <c r="G304" s="226">
        <v>0</v>
      </c>
      <c r="H304" s="226">
        <v>0</v>
      </c>
      <c r="I304" s="226">
        <v>30.182002000000004</v>
      </c>
      <c r="J304" s="226">
        <v>1512.77</v>
      </c>
      <c r="K304" s="317">
        <v>30.182002000000004</v>
      </c>
      <c r="L304" s="226">
        <v>1512.77</v>
      </c>
      <c r="M304" s="225">
        <f t="shared" si="60"/>
        <v>1.9951481057926851E-2</v>
      </c>
      <c r="N304" s="341">
        <v>54.2</v>
      </c>
      <c r="O304" s="227">
        <f t="shared" si="61"/>
        <v>1.0813702733396353</v>
      </c>
      <c r="P304" s="315">
        <f t="shared" si="62"/>
        <v>1197.0888634756109</v>
      </c>
      <c r="Q304" s="228">
        <f t="shared" si="63"/>
        <v>64.882216400378113</v>
      </c>
    </row>
    <row r="305" spans="1:17" x14ac:dyDescent="0.2">
      <c r="A305" s="1810"/>
      <c r="B305" s="17">
        <v>6</v>
      </c>
      <c r="C305" s="336" t="s">
        <v>242</v>
      </c>
      <c r="D305" s="377">
        <v>10</v>
      </c>
      <c r="E305" s="377" t="s">
        <v>36</v>
      </c>
      <c r="F305" s="226">
        <f t="shared" si="64"/>
        <v>13.060001</v>
      </c>
      <c r="G305" s="226">
        <v>0.255</v>
      </c>
      <c r="H305" s="226">
        <v>1.1300000000000001</v>
      </c>
      <c r="I305" s="226">
        <v>11.675001</v>
      </c>
      <c r="J305" s="226">
        <v>584.33000000000004</v>
      </c>
      <c r="K305" s="317">
        <v>11.675001</v>
      </c>
      <c r="L305" s="226">
        <v>584.33000000000004</v>
      </c>
      <c r="M305" s="225">
        <f t="shared" si="60"/>
        <v>1.9980149915287591E-2</v>
      </c>
      <c r="N305" s="341">
        <v>54.2</v>
      </c>
      <c r="O305" s="227">
        <f t="shared" si="61"/>
        <v>1.0829241254085875</v>
      </c>
      <c r="P305" s="315">
        <f t="shared" si="62"/>
        <v>1198.8089949172556</v>
      </c>
      <c r="Q305" s="228">
        <f t="shared" si="63"/>
        <v>64.975447524515261</v>
      </c>
    </row>
    <row r="306" spans="1:17" x14ac:dyDescent="0.2">
      <c r="A306" s="1810"/>
      <c r="B306" s="17">
        <v>7</v>
      </c>
      <c r="C306" s="336" t="s">
        <v>381</v>
      </c>
      <c r="D306" s="377">
        <v>109</v>
      </c>
      <c r="E306" s="377" t="s">
        <v>36</v>
      </c>
      <c r="F306" s="226">
        <f t="shared" si="64"/>
        <v>76.939999</v>
      </c>
      <c r="G306" s="226">
        <v>2.8050000000000002</v>
      </c>
      <c r="H306" s="226">
        <v>16.38</v>
      </c>
      <c r="I306" s="226">
        <v>57.754998999999998</v>
      </c>
      <c r="J306" s="226">
        <v>2560.75</v>
      </c>
      <c r="K306" s="317">
        <v>57.754998999999998</v>
      </c>
      <c r="L306" s="226">
        <v>2560.75</v>
      </c>
      <c r="M306" s="225">
        <f t="shared" si="60"/>
        <v>2.2553938885092259E-2</v>
      </c>
      <c r="N306" s="341">
        <v>54.2</v>
      </c>
      <c r="O306" s="227">
        <f t="shared" si="61"/>
        <v>1.2224234875720006</v>
      </c>
      <c r="P306" s="315">
        <f t="shared" si="62"/>
        <v>1353.2363331055356</v>
      </c>
      <c r="Q306" s="228">
        <f t="shared" si="63"/>
        <v>73.345409254320018</v>
      </c>
    </row>
    <row r="307" spans="1:17" x14ac:dyDescent="0.2">
      <c r="A307" s="1810"/>
      <c r="B307" s="17">
        <v>8</v>
      </c>
      <c r="C307" s="336" t="s">
        <v>59</v>
      </c>
      <c r="D307" s="377">
        <v>12</v>
      </c>
      <c r="E307" s="377" t="s">
        <v>36</v>
      </c>
      <c r="F307" s="226">
        <f t="shared" si="64"/>
        <v>15.525001</v>
      </c>
      <c r="G307" s="226">
        <v>0.255</v>
      </c>
      <c r="H307" s="226">
        <v>1.92</v>
      </c>
      <c r="I307" s="226">
        <v>13.350001000000001</v>
      </c>
      <c r="J307" s="226">
        <v>540.32000000000005</v>
      </c>
      <c r="K307" s="317">
        <v>13.350001000000001</v>
      </c>
      <c r="L307" s="226">
        <v>540.32000000000005</v>
      </c>
      <c r="M307" s="225">
        <f t="shared" si="60"/>
        <v>2.470758254367782E-2</v>
      </c>
      <c r="N307" s="341">
        <v>54.2</v>
      </c>
      <c r="O307" s="227">
        <f t="shared" si="61"/>
        <v>1.3391509738673379</v>
      </c>
      <c r="P307" s="315">
        <f t="shared" si="62"/>
        <v>1482.4549526206692</v>
      </c>
      <c r="Q307" s="228">
        <f t="shared" si="63"/>
        <v>80.349058432040266</v>
      </c>
    </row>
    <row r="308" spans="1:17" x14ac:dyDescent="0.2">
      <c r="A308" s="1810"/>
      <c r="B308" s="17">
        <v>9</v>
      </c>
      <c r="C308" s="380" t="s">
        <v>936</v>
      </c>
      <c r="D308" s="377">
        <v>45</v>
      </c>
      <c r="E308" s="377" t="s">
        <v>36</v>
      </c>
      <c r="F308" s="226">
        <f t="shared" si="64"/>
        <v>110.22979599999999</v>
      </c>
      <c r="G308" s="226">
        <v>2.907</v>
      </c>
      <c r="H308" s="336">
        <v>7.2</v>
      </c>
      <c r="I308" s="226">
        <v>100.12279599999999</v>
      </c>
      <c r="J308" s="226">
        <v>2889.38</v>
      </c>
      <c r="K308" s="397">
        <v>100.12279599999999</v>
      </c>
      <c r="L308" s="336">
        <v>2889.38</v>
      </c>
      <c r="M308" s="225">
        <f t="shared" si="60"/>
        <v>3.4652000083062802E-2</v>
      </c>
      <c r="N308" s="336">
        <v>54.2</v>
      </c>
      <c r="O308" s="227">
        <f t="shared" si="61"/>
        <v>1.878138404502004</v>
      </c>
      <c r="P308" s="315">
        <f t="shared" si="62"/>
        <v>2079.120004983768</v>
      </c>
      <c r="Q308" s="228">
        <f t="shared" si="63"/>
        <v>112.68830427012024</v>
      </c>
    </row>
    <row r="309" spans="1:17" ht="12" thickBot="1" x14ac:dyDescent="0.25">
      <c r="A309" s="1811"/>
      <c r="B309" s="18">
        <v>10</v>
      </c>
      <c r="C309" s="381" t="s">
        <v>243</v>
      </c>
      <c r="D309" s="382">
        <v>4</v>
      </c>
      <c r="E309" s="382" t="s">
        <v>36</v>
      </c>
      <c r="F309" s="383">
        <f t="shared" si="64"/>
        <v>4.8</v>
      </c>
      <c r="G309" s="337">
        <v>0</v>
      </c>
      <c r="H309" s="337">
        <v>0</v>
      </c>
      <c r="I309" s="337">
        <v>4.8</v>
      </c>
      <c r="J309" s="337">
        <v>135.59</v>
      </c>
      <c r="K309" s="382">
        <v>4.8</v>
      </c>
      <c r="L309" s="337">
        <v>135.59</v>
      </c>
      <c r="M309" s="342">
        <f t="shared" si="60"/>
        <v>3.5400840769968286E-2</v>
      </c>
      <c r="N309" s="337">
        <v>54.2</v>
      </c>
      <c r="O309" s="338">
        <f t="shared" si="61"/>
        <v>1.9187255697322811</v>
      </c>
      <c r="P309" s="338">
        <f t="shared" si="62"/>
        <v>2124.0504461980972</v>
      </c>
      <c r="Q309" s="339">
        <f t="shared" si="63"/>
        <v>115.12353418393688</v>
      </c>
    </row>
    <row r="311" spans="1:17" x14ac:dyDescent="0.2">
      <c r="C311" s="1"/>
      <c r="D311" s="1"/>
      <c r="E311" s="1"/>
    </row>
    <row r="312" spans="1:17" x14ac:dyDescent="0.2">
      <c r="F312" s="58"/>
      <c r="G312" s="58"/>
      <c r="H312" s="58"/>
      <c r="I312" s="58"/>
    </row>
    <row r="313" spans="1:17" x14ac:dyDescent="0.2">
      <c r="F313" s="58"/>
      <c r="G313" s="58"/>
      <c r="H313" s="58"/>
      <c r="I313" s="58"/>
    </row>
    <row r="314" spans="1:17" ht="15" x14ac:dyDescent="0.2">
      <c r="A314" s="1896" t="s">
        <v>164</v>
      </c>
      <c r="B314" s="1896"/>
      <c r="C314" s="1896"/>
      <c r="D314" s="1896"/>
      <c r="E314" s="1896"/>
      <c r="F314" s="1896"/>
      <c r="G314" s="1896"/>
      <c r="H314" s="1896"/>
      <c r="I314" s="1896"/>
      <c r="J314" s="1896"/>
      <c r="K314" s="1896"/>
      <c r="L314" s="1896"/>
      <c r="M314" s="1896"/>
      <c r="N314" s="1896"/>
      <c r="O314" s="1896"/>
      <c r="P314" s="1896"/>
      <c r="Q314" s="1896"/>
    </row>
    <row r="315" spans="1:17" ht="13.5" thickBot="1" x14ac:dyDescent="0.25">
      <c r="A315" s="408"/>
      <c r="B315" s="408"/>
      <c r="C315" s="408"/>
      <c r="D315" s="408"/>
      <c r="E315" s="1813" t="s">
        <v>254</v>
      </c>
      <c r="F315" s="1813"/>
      <c r="G315" s="1813"/>
      <c r="H315" s="1813"/>
      <c r="I315" s="408">
        <v>4.2</v>
      </c>
      <c r="J315" s="408" t="s">
        <v>253</v>
      </c>
      <c r="K315" s="408" t="s">
        <v>255</v>
      </c>
      <c r="L315" s="409">
        <v>427</v>
      </c>
      <c r="M315" s="408"/>
      <c r="N315" s="408"/>
      <c r="O315" s="408"/>
      <c r="P315" s="408"/>
      <c r="Q315" s="408"/>
    </row>
    <row r="316" spans="1:17" x14ac:dyDescent="0.2">
      <c r="A316" s="1898" t="s">
        <v>1</v>
      </c>
      <c r="B316" s="1817" t="s">
        <v>0</v>
      </c>
      <c r="C316" s="1820" t="s">
        <v>2</v>
      </c>
      <c r="D316" s="1820" t="s">
        <v>3</v>
      </c>
      <c r="E316" s="1820" t="s">
        <v>11</v>
      </c>
      <c r="F316" s="1824" t="s">
        <v>12</v>
      </c>
      <c r="G316" s="1825"/>
      <c r="H316" s="1825"/>
      <c r="I316" s="1826"/>
      <c r="J316" s="1820" t="s">
        <v>4</v>
      </c>
      <c r="K316" s="1820" t="s">
        <v>13</v>
      </c>
      <c r="L316" s="1820" t="s">
        <v>5</v>
      </c>
      <c r="M316" s="1820" t="s">
        <v>6</v>
      </c>
      <c r="N316" s="1820" t="s">
        <v>14</v>
      </c>
      <c r="O316" s="1874" t="s">
        <v>15</v>
      </c>
      <c r="P316" s="1820" t="s">
        <v>22</v>
      </c>
      <c r="Q316" s="1829" t="s">
        <v>23</v>
      </c>
    </row>
    <row r="317" spans="1:17" ht="33.75" x14ac:dyDescent="0.2">
      <c r="A317" s="1899"/>
      <c r="B317" s="1818"/>
      <c r="C317" s="1821"/>
      <c r="D317" s="1823"/>
      <c r="E317" s="1823"/>
      <c r="F317" s="14" t="s">
        <v>16</v>
      </c>
      <c r="G317" s="14" t="s">
        <v>17</v>
      </c>
      <c r="H317" s="14" t="s">
        <v>18</v>
      </c>
      <c r="I317" s="14" t="s">
        <v>19</v>
      </c>
      <c r="J317" s="1823"/>
      <c r="K317" s="1823"/>
      <c r="L317" s="1823"/>
      <c r="M317" s="1823"/>
      <c r="N317" s="1823"/>
      <c r="O317" s="1875"/>
      <c r="P317" s="1823"/>
      <c r="Q317" s="1830"/>
    </row>
    <row r="318" spans="1:17" x14ac:dyDescent="0.2">
      <c r="A318" s="1900"/>
      <c r="B318" s="1901"/>
      <c r="C318" s="1823"/>
      <c r="D318" s="64" t="s">
        <v>7</v>
      </c>
      <c r="E318" s="64" t="s">
        <v>8</v>
      </c>
      <c r="F318" s="64" t="s">
        <v>9</v>
      </c>
      <c r="G318" s="64" t="s">
        <v>9</v>
      </c>
      <c r="H318" s="64" t="s">
        <v>9</v>
      </c>
      <c r="I318" s="64" t="s">
        <v>9</v>
      </c>
      <c r="J318" s="64" t="s">
        <v>20</v>
      </c>
      <c r="K318" s="64" t="s">
        <v>9</v>
      </c>
      <c r="L318" s="64" t="s">
        <v>20</v>
      </c>
      <c r="M318" s="64" t="s">
        <v>55</v>
      </c>
      <c r="N318" s="64" t="s">
        <v>270</v>
      </c>
      <c r="O318" s="64" t="s">
        <v>271</v>
      </c>
      <c r="P318" s="65" t="s">
        <v>24</v>
      </c>
      <c r="Q318" s="66" t="s">
        <v>272</v>
      </c>
    </row>
    <row r="319" spans="1:17" ht="12" thickBot="1" x14ac:dyDescent="0.25">
      <c r="A319" s="67">
        <v>1</v>
      </c>
      <c r="B319" s="68">
        <v>2</v>
      </c>
      <c r="C319" s="69">
        <v>3</v>
      </c>
      <c r="D319" s="70">
        <v>4</v>
      </c>
      <c r="E319" s="70">
        <v>5</v>
      </c>
      <c r="F319" s="70">
        <v>6</v>
      </c>
      <c r="G319" s="70">
        <v>7</v>
      </c>
      <c r="H319" s="70">
        <v>8</v>
      </c>
      <c r="I319" s="70">
        <v>9</v>
      </c>
      <c r="J319" s="70">
        <v>10</v>
      </c>
      <c r="K319" s="70">
        <v>11</v>
      </c>
      <c r="L319" s="69">
        <v>12</v>
      </c>
      <c r="M319" s="70">
        <v>13</v>
      </c>
      <c r="N319" s="70">
        <v>14</v>
      </c>
      <c r="O319" s="71">
        <v>15</v>
      </c>
      <c r="P319" s="69">
        <v>16</v>
      </c>
      <c r="Q319" s="72">
        <v>17</v>
      </c>
    </row>
    <row r="320" spans="1:17" x14ac:dyDescent="0.2">
      <c r="A320" s="1911" t="s">
        <v>63</v>
      </c>
      <c r="B320" s="137">
        <v>1</v>
      </c>
      <c r="C320" s="969" t="s">
        <v>147</v>
      </c>
      <c r="D320" s="970">
        <v>55</v>
      </c>
      <c r="E320" s="970">
        <v>1967</v>
      </c>
      <c r="F320" s="971">
        <v>27.925000000000001</v>
      </c>
      <c r="G320" s="972">
        <v>5.5612680000000001</v>
      </c>
      <c r="H320" s="972">
        <v>8.8000000000000007</v>
      </c>
      <c r="I320" s="972">
        <v>13.563732</v>
      </c>
      <c r="J320" s="972">
        <v>2582.1799999999998</v>
      </c>
      <c r="K320" s="973">
        <f t="shared" ref="K320:K338" si="65">I320</f>
        <v>13.563732</v>
      </c>
      <c r="L320" s="972">
        <v>2582.1799999999998</v>
      </c>
      <c r="M320" s="974">
        <f t="shared" ref="M320:M338" si="66">K320/L320</f>
        <v>5.2528220340952222E-3</v>
      </c>
      <c r="N320" s="975">
        <v>79.790000000000006</v>
      </c>
      <c r="O320" s="976">
        <f t="shared" ref="O320:O338" si="67">M320*N320</f>
        <v>0.41912267010045778</v>
      </c>
      <c r="P320" s="977">
        <f t="shared" ref="P320:P338" si="68">M320*60*1000</f>
        <v>315.16932204571333</v>
      </c>
      <c r="Q320" s="978">
        <f t="shared" ref="Q320:Q338" si="69">P320*N320/1000</f>
        <v>25.147360206027468</v>
      </c>
    </row>
    <row r="321" spans="1:17" x14ac:dyDescent="0.2">
      <c r="A321" s="1912"/>
      <c r="B321" s="73">
        <v>2</v>
      </c>
      <c r="C321" s="969" t="s">
        <v>140</v>
      </c>
      <c r="D321" s="970">
        <v>30</v>
      </c>
      <c r="E321" s="970">
        <v>1971</v>
      </c>
      <c r="F321" s="971">
        <v>15.923999999999999</v>
      </c>
      <c r="G321" s="972">
        <v>3.685654</v>
      </c>
      <c r="H321" s="972">
        <v>4.8</v>
      </c>
      <c r="I321" s="972">
        <v>7.4383499999999998</v>
      </c>
      <c r="J321" s="972">
        <v>1569.65</v>
      </c>
      <c r="K321" s="973">
        <f t="shared" si="65"/>
        <v>7.4383499999999998</v>
      </c>
      <c r="L321" s="972">
        <v>1569.65</v>
      </c>
      <c r="M321" s="974">
        <f t="shared" si="66"/>
        <v>4.7388589813015638E-3</v>
      </c>
      <c r="N321" s="975">
        <v>79.790000000000006</v>
      </c>
      <c r="O321" s="976">
        <f t="shared" si="67"/>
        <v>0.37811355811805181</v>
      </c>
      <c r="P321" s="977">
        <f t="shared" si="68"/>
        <v>284.3315388780938</v>
      </c>
      <c r="Q321" s="981">
        <f t="shared" si="69"/>
        <v>22.686813487083107</v>
      </c>
    </row>
    <row r="322" spans="1:17" x14ac:dyDescent="0.2">
      <c r="A322" s="1912"/>
      <c r="B322" s="73">
        <v>3</v>
      </c>
      <c r="C322" s="969" t="s">
        <v>145</v>
      </c>
      <c r="D322" s="970">
        <v>30</v>
      </c>
      <c r="E322" s="970">
        <v>1973</v>
      </c>
      <c r="F322" s="971">
        <v>17.588000000000001</v>
      </c>
      <c r="G322" s="972">
        <v>2.7081</v>
      </c>
      <c r="H322" s="972">
        <v>4.8</v>
      </c>
      <c r="I322" s="972">
        <v>10.079905</v>
      </c>
      <c r="J322" s="972">
        <v>1569.45</v>
      </c>
      <c r="K322" s="973">
        <f t="shared" si="65"/>
        <v>10.079905</v>
      </c>
      <c r="L322" s="972">
        <v>1569.45</v>
      </c>
      <c r="M322" s="974">
        <f t="shared" si="66"/>
        <v>6.4225716015164549E-3</v>
      </c>
      <c r="N322" s="975">
        <v>79.790000000000006</v>
      </c>
      <c r="O322" s="976">
        <f t="shared" si="67"/>
        <v>0.51245698808499796</v>
      </c>
      <c r="P322" s="977">
        <f t="shared" si="68"/>
        <v>385.3542960909873</v>
      </c>
      <c r="Q322" s="981">
        <f t="shared" si="69"/>
        <v>30.74741928509988</v>
      </c>
    </row>
    <row r="323" spans="1:17" x14ac:dyDescent="0.2">
      <c r="A323" s="1912"/>
      <c r="B323" s="73">
        <v>4</v>
      </c>
      <c r="C323" s="969" t="s">
        <v>142</v>
      </c>
      <c r="D323" s="970">
        <v>36</v>
      </c>
      <c r="E323" s="970">
        <v>1984</v>
      </c>
      <c r="F323" s="971">
        <v>24.8506</v>
      </c>
      <c r="G323" s="972">
        <v>3.2997000000000001</v>
      </c>
      <c r="H323" s="972">
        <v>8.64</v>
      </c>
      <c r="I323" s="972">
        <v>12.910904</v>
      </c>
      <c r="J323" s="972">
        <v>2249.59</v>
      </c>
      <c r="K323" s="973">
        <f t="shared" si="65"/>
        <v>12.910904</v>
      </c>
      <c r="L323" s="972">
        <v>2249.59</v>
      </c>
      <c r="M323" s="974">
        <f t="shared" si="66"/>
        <v>5.7392253699563031E-3</v>
      </c>
      <c r="N323" s="975">
        <v>79.790000000000006</v>
      </c>
      <c r="O323" s="976">
        <f t="shared" si="67"/>
        <v>0.45793279226881345</v>
      </c>
      <c r="P323" s="977">
        <f t="shared" si="68"/>
        <v>344.3535221973782</v>
      </c>
      <c r="Q323" s="981">
        <f t="shared" si="69"/>
        <v>27.47596753612881</v>
      </c>
    </row>
    <row r="324" spans="1:17" x14ac:dyDescent="0.2">
      <c r="A324" s="1912"/>
      <c r="B324" s="73">
        <v>5</v>
      </c>
      <c r="C324" s="969" t="s">
        <v>141</v>
      </c>
      <c r="D324" s="970">
        <v>20</v>
      </c>
      <c r="E324" s="970">
        <v>1976</v>
      </c>
      <c r="F324" s="971">
        <v>17.321999999999999</v>
      </c>
      <c r="G324" s="972">
        <v>4.4370000000000003</v>
      </c>
      <c r="H324" s="972">
        <v>3.04</v>
      </c>
      <c r="I324" s="972">
        <v>9.8450000000000006</v>
      </c>
      <c r="J324" s="972">
        <v>1720.29</v>
      </c>
      <c r="K324" s="973">
        <f t="shared" si="65"/>
        <v>9.8450000000000006</v>
      </c>
      <c r="L324" s="972">
        <v>1720.29</v>
      </c>
      <c r="M324" s="974">
        <f t="shared" si="66"/>
        <v>5.722872306413454E-3</v>
      </c>
      <c r="N324" s="975">
        <v>79.790000000000006</v>
      </c>
      <c r="O324" s="976">
        <f t="shared" si="67"/>
        <v>0.4566279813287295</v>
      </c>
      <c r="P324" s="977">
        <f t="shared" si="68"/>
        <v>343.37233838480722</v>
      </c>
      <c r="Q324" s="981">
        <f t="shared" si="69"/>
        <v>27.39767887972377</v>
      </c>
    </row>
    <row r="325" spans="1:17" x14ac:dyDescent="0.2">
      <c r="A325" s="1912"/>
      <c r="B325" s="73">
        <v>6</v>
      </c>
      <c r="C325" s="969" t="s">
        <v>144</v>
      </c>
      <c r="D325" s="970">
        <v>34</v>
      </c>
      <c r="E325" s="970">
        <v>2001</v>
      </c>
      <c r="F325" s="971">
        <v>19.209</v>
      </c>
      <c r="G325" s="972">
        <v>4.4034700000000004</v>
      </c>
      <c r="H325" s="972">
        <v>5.44</v>
      </c>
      <c r="I325" s="972">
        <v>9.3655299999999997</v>
      </c>
      <c r="J325" s="972">
        <v>1747.92</v>
      </c>
      <c r="K325" s="973">
        <f t="shared" si="65"/>
        <v>9.3655299999999997</v>
      </c>
      <c r="L325" s="972">
        <v>1747.92</v>
      </c>
      <c r="M325" s="974">
        <f t="shared" si="66"/>
        <v>5.358099913039498E-3</v>
      </c>
      <c r="N325" s="975">
        <v>79.790000000000006</v>
      </c>
      <c r="O325" s="976">
        <f t="shared" si="67"/>
        <v>0.42752279206142157</v>
      </c>
      <c r="P325" s="977">
        <f t="shared" si="68"/>
        <v>321.48599478236991</v>
      </c>
      <c r="Q325" s="981">
        <f t="shared" si="69"/>
        <v>25.651367523685298</v>
      </c>
    </row>
    <row r="326" spans="1:17" x14ac:dyDescent="0.2">
      <c r="A326" s="1912"/>
      <c r="B326" s="73">
        <v>7</v>
      </c>
      <c r="C326" s="969" t="s">
        <v>149</v>
      </c>
      <c r="D326" s="970">
        <v>40</v>
      </c>
      <c r="E326" s="970">
        <v>2009</v>
      </c>
      <c r="F326" s="971">
        <v>25.689</v>
      </c>
      <c r="G326" s="972">
        <v>6.9283159999999997</v>
      </c>
      <c r="H326" s="972">
        <v>3.28</v>
      </c>
      <c r="I326" s="972">
        <v>15.480689999999999</v>
      </c>
      <c r="J326" s="972">
        <v>2225.48</v>
      </c>
      <c r="K326" s="973">
        <f t="shared" si="65"/>
        <v>15.480689999999999</v>
      </c>
      <c r="L326" s="972">
        <v>2225.48</v>
      </c>
      <c r="M326" s="974">
        <f t="shared" si="66"/>
        <v>6.9561128385786436E-3</v>
      </c>
      <c r="N326" s="975">
        <v>79.790000000000006</v>
      </c>
      <c r="O326" s="976">
        <f t="shared" si="67"/>
        <v>0.55502824339018997</v>
      </c>
      <c r="P326" s="977">
        <f t="shared" si="68"/>
        <v>417.36677031471862</v>
      </c>
      <c r="Q326" s="981">
        <f t="shared" si="69"/>
        <v>33.301694603411399</v>
      </c>
    </row>
    <row r="327" spans="1:17" x14ac:dyDescent="0.2">
      <c r="A327" s="1912"/>
      <c r="B327" s="73">
        <v>8</v>
      </c>
      <c r="C327" s="969" t="s">
        <v>143</v>
      </c>
      <c r="D327" s="970">
        <v>10</v>
      </c>
      <c r="E327" s="970">
        <v>1999</v>
      </c>
      <c r="F327" s="971">
        <v>6.7746000000000004</v>
      </c>
      <c r="G327" s="972">
        <v>0</v>
      </c>
      <c r="H327" s="972">
        <v>0</v>
      </c>
      <c r="I327" s="972">
        <v>6.7746000000000004</v>
      </c>
      <c r="J327" s="972">
        <v>1261.9000000000001</v>
      </c>
      <c r="K327" s="973">
        <f t="shared" si="65"/>
        <v>6.7746000000000004</v>
      </c>
      <c r="L327" s="972">
        <v>1261.9000000000001</v>
      </c>
      <c r="M327" s="974">
        <f t="shared" si="66"/>
        <v>5.3685712021554798E-3</v>
      </c>
      <c r="N327" s="975">
        <v>79.790000000000006</v>
      </c>
      <c r="O327" s="976">
        <f t="shared" si="67"/>
        <v>0.42835829621998578</v>
      </c>
      <c r="P327" s="977">
        <f t="shared" si="68"/>
        <v>322.11427212932881</v>
      </c>
      <c r="Q327" s="981">
        <f t="shared" si="69"/>
        <v>25.701497773199151</v>
      </c>
    </row>
    <row r="328" spans="1:17" x14ac:dyDescent="0.2">
      <c r="A328" s="1912"/>
      <c r="B328" s="73">
        <v>9</v>
      </c>
      <c r="C328" s="969" t="s">
        <v>148</v>
      </c>
      <c r="D328" s="970">
        <v>93</v>
      </c>
      <c r="E328" s="970">
        <v>1973</v>
      </c>
      <c r="F328" s="971">
        <v>56.271999999999998</v>
      </c>
      <c r="G328" s="972">
        <v>9.8778199999999998</v>
      </c>
      <c r="H328" s="972">
        <v>14.4</v>
      </c>
      <c r="I328" s="972">
        <v>31.994178999999999</v>
      </c>
      <c r="J328" s="972">
        <v>4520.3</v>
      </c>
      <c r="K328" s="973">
        <f t="shared" si="65"/>
        <v>31.994178999999999</v>
      </c>
      <c r="L328" s="972">
        <v>4520.3</v>
      </c>
      <c r="M328" s="974">
        <f t="shared" si="66"/>
        <v>7.0778884144857635E-3</v>
      </c>
      <c r="N328" s="975">
        <v>79.790000000000006</v>
      </c>
      <c r="O328" s="976">
        <f t="shared" si="67"/>
        <v>0.56474471659181913</v>
      </c>
      <c r="P328" s="977">
        <f t="shared" si="68"/>
        <v>424.6733048691458</v>
      </c>
      <c r="Q328" s="981">
        <f t="shared" si="69"/>
        <v>33.884682995509145</v>
      </c>
    </row>
    <row r="329" spans="1:17" ht="12" thickBot="1" x14ac:dyDescent="0.25">
      <c r="A329" s="1912"/>
      <c r="B329" s="73">
        <v>10</v>
      </c>
      <c r="C329" s="969" t="s">
        <v>146</v>
      </c>
      <c r="D329" s="970">
        <v>21</v>
      </c>
      <c r="E329" s="970">
        <v>2000</v>
      </c>
      <c r="F329" s="971">
        <v>13.989000000000001</v>
      </c>
      <c r="G329" s="972">
        <v>2.5387029999999999</v>
      </c>
      <c r="H329" s="972">
        <v>1.7827919999999999</v>
      </c>
      <c r="I329" s="972">
        <v>9.6675000000000004</v>
      </c>
      <c r="J329" s="972">
        <v>1105.27</v>
      </c>
      <c r="K329" s="973">
        <f t="shared" si="65"/>
        <v>9.6675000000000004</v>
      </c>
      <c r="L329" s="972">
        <v>1105.27</v>
      </c>
      <c r="M329" s="974">
        <f t="shared" si="66"/>
        <v>8.7467315678521999E-3</v>
      </c>
      <c r="N329" s="975">
        <v>79.790000000000006</v>
      </c>
      <c r="O329" s="976">
        <f t="shared" si="67"/>
        <v>0.69790171179892713</v>
      </c>
      <c r="P329" s="977">
        <f t="shared" si="68"/>
        <v>524.80389407113205</v>
      </c>
      <c r="Q329" s="981">
        <f t="shared" si="69"/>
        <v>41.874102707935627</v>
      </c>
    </row>
    <row r="330" spans="1:17" x14ac:dyDescent="0.2">
      <c r="A330" s="1913" t="s">
        <v>69</v>
      </c>
      <c r="B330" s="10">
        <v>1</v>
      </c>
      <c r="C330" s="991" t="s">
        <v>151</v>
      </c>
      <c r="D330" s="992">
        <v>30</v>
      </c>
      <c r="E330" s="992">
        <v>1979</v>
      </c>
      <c r="F330" s="993">
        <v>21.486999999999998</v>
      </c>
      <c r="G330" s="993">
        <v>3.0035530000000001</v>
      </c>
      <c r="H330" s="993">
        <v>4.8</v>
      </c>
      <c r="I330" s="993">
        <v>13.683450000000001</v>
      </c>
      <c r="J330" s="993">
        <v>1569.65</v>
      </c>
      <c r="K330" s="994">
        <f t="shared" si="65"/>
        <v>13.683450000000001</v>
      </c>
      <c r="L330" s="993">
        <v>1569.65</v>
      </c>
      <c r="M330" s="995">
        <f t="shared" si="66"/>
        <v>8.7175166438377989E-3</v>
      </c>
      <c r="N330" s="996">
        <v>79.790000000000006</v>
      </c>
      <c r="O330" s="997">
        <f t="shared" si="67"/>
        <v>0.69557065301181797</v>
      </c>
      <c r="P330" s="998">
        <f t="shared" si="68"/>
        <v>523.05099863026794</v>
      </c>
      <c r="Q330" s="999">
        <f t="shared" si="69"/>
        <v>41.734239180709082</v>
      </c>
    </row>
    <row r="331" spans="1:17" x14ac:dyDescent="0.2">
      <c r="A331" s="1914"/>
      <c r="B331" s="11">
        <v>2</v>
      </c>
      <c r="C331" s="1000" t="s">
        <v>158</v>
      </c>
      <c r="D331" s="1001">
        <v>60</v>
      </c>
      <c r="E331" s="1001">
        <v>1969</v>
      </c>
      <c r="F331" s="1002">
        <v>43.755000000000003</v>
      </c>
      <c r="G331" s="1002">
        <v>5.61</v>
      </c>
      <c r="H331" s="1002">
        <v>9.6</v>
      </c>
      <c r="I331" s="1002">
        <v>28.545000000000002</v>
      </c>
      <c r="J331" s="1002">
        <v>3165.62</v>
      </c>
      <c r="K331" s="1003">
        <f t="shared" si="65"/>
        <v>28.545000000000002</v>
      </c>
      <c r="L331" s="1002">
        <v>3165.62</v>
      </c>
      <c r="M331" s="1004">
        <f t="shared" si="66"/>
        <v>9.0171909452176832E-3</v>
      </c>
      <c r="N331" s="1005">
        <v>79.790000000000006</v>
      </c>
      <c r="O331" s="1006">
        <f t="shared" si="67"/>
        <v>0.71948166551891901</v>
      </c>
      <c r="P331" s="1007">
        <f t="shared" si="68"/>
        <v>541.03145671306095</v>
      </c>
      <c r="Q331" s="1008">
        <f t="shared" si="69"/>
        <v>43.168899931135137</v>
      </c>
    </row>
    <row r="332" spans="1:17" x14ac:dyDescent="0.2">
      <c r="A332" s="1914"/>
      <c r="B332" s="11">
        <v>3</v>
      </c>
      <c r="C332" s="1000" t="s">
        <v>152</v>
      </c>
      <c r="D332" s="1001">
        <v>60</v>
      </c>
      <c r="E332" s="1001">
        <v>1968</v>
      </c>
      <c r="F332" s="1002">
        <v>45.932000000000002</v>
      </c>
      <c r="G332" s="1002">
        <v>5.7501829999999998</v>
      </c>
      <c r="H332" s="1002">
        <v>9.6</v>
      </c>
      <c r="I332" s="1002">
        <v>30.58182</v>
      </c>
      <c r="J332" s="1002">
        <v>3261.72</v>
      </c>
      <c r="K332" s="1003">
        <f t="shared" si="65"/>
        <v>30.58182</v>
      </c>
      <c r="L332" s="1002">
        <v>3261.72</v>
      </c>
      <c r="M332" s="1004">
        <f t="shared" si="66"/>
        <v>9.3759795445347866E-3</v>
      </c>
      <c r="N332" s="1005">
        <v>79.790000000000006</v>
      </c>
      <c r="O332" s="1006">
        <f t="shared" si="67"/>
        <v>0.74810940785843072</v>
      </c>
      <c r="P332" s="1007">
        <f t="shared" si="68"/>
        <v>562.55877267208723</v>
      </c>
      <c r="Q332" s="1008">
        <f t="shared" si="69"/>
        <v>44.886564471505842</v>
      </c>
    </row>
    <row r="333" spans="1:17" x14ac:dyDescent="0.2">
      <c r="A333" s="1914"/>
      <c r="B333" s="11">
        <v>4</v>
      </c>
      <c r="C333" s="1000" t="s">
        <v>156</v>
      </c>
      <c r="D333" s="1001">
        <v>79</v>
      </c>
      <c r="E333" s="1001">
        <v>1976</v>
      </c>
      <c r="F333" s="1002">
        <v>57.341000000000001</v>
      </c>
      <c r="G333" s="1002">
        <v>8.0193239999999992</v>
      </c>
      <c r="H333" s="1002">
        <v>12.64</v>
      </c>
      <c r="I333" s="1002">
        <v>36.681679000000003</v>
      </c>
      <c r="J333" s="1002">
        <v>3845.02</v>
      </c>
      <c r="K333" s="1003">
        <f t="shared" si="65"/>
        <v>36.681679000000003</v>
      </c>
      <c r="L333" s="1002">
        <v>3845.02</v>
      </c>
      <c r="M333" s="1004">
        <f t="shared" si="66"/>
        <v>9.5400489464294077E-3</v>
      </c>
      <c r="N333" s="1005">
        <v>79.790000000000006</v>
      </c>
      <c r="O333" s="1006">
        <f t="shared" si="67"/>
        <v>0.76120050543560247</v>
      </c>
      <c r="P333" s="1007">
        <f t="shared" si="68"/>
        <v>572.4029367857645</v>
      </c>
      <c r="Q333" s="1008">
        <f t="shared" si="69"/>
        <v>45.672030326136152</v>
      </c>
    </row>
    <row r="334" spans="1:17" x14ac:dyDescent="0.2">
      <c r="A334" s="1914"/>
      <c r="B334" s="11">
        <v>5</v>
      </c>
      <c r="C334" s="1000" t="s">
        <v>150</v>
      </c>
      <c r="D334" s="1001">
        <v>8</v>
      </c>
      <c r="E334" s="1001">
        <v>1994</v>
      </c>
      <c r="F334" s="1002">
        <v>10.898</v>
      </c>
      <c r="G334" s="1002">
        <v>1.1220000000000001</v>
      </c>
      <c r="H334" s="1002">
        <v>1.2</v>
      </c>
      <c r="I334" s="1002">
        <v>8.5760000000000005</v>
      </c>
      <c r="J334" s="1002">
        <v>832.8</v>
      </c>
      <c r="K334" s="1003">
        <f t="shared" si="65"/>
        <v>8.5760000000000005</v>
      </c>
      <c r="L334" s="1002">
        <v>832.8</v>
      </c>
      <c r="M334" s="1004">
        <f t="shared" si="66"/>
        <v>1.0297790585975025E-2</v>
      </c>
      <c r="N334" s="1005">
        <v>79.790000000000006</v>
      </c>
      <c r="O334" s="1006">
        <f t="shared" si="67"/>
        <v>0.8216607108549473</v>
      </c>
      <c r="P334" s="1007">
        <f t="shared" si="68"/>
        <v>617.86743515850151</v>
      </c>
      <c r="Q334" s="1008">
        <f t="shared" si="69"/>
        <v>49.299642651296843</v>
      </c>
    </row>
    <row r="335" spans="1:17" x14ac:dyDescent="0.2">
      <c r="A335" s="1914"/>
      <c r="B335" s="11">
        <v>6</v>
      </c>
      <c r="C335" s="1000" t="s">
        <v>157</v>
      </c>
      <c r="D335" s="1001">
        <v>30</v>
      </c>
      <c r="E335" s="1001">
        <v>1973</v>
      </c>
      <c r="F335" s="1002">
        <v>26.706</v>
      </c>
      <c r="G335" s="1002">
        <v>2.9580000000000002</v>
      </c>
      <c r="H335" s="1002">
        <v>4.8</v>
      </c>
      <c r="I335" s="1002">
        <v>18.948</v>
      </c>
      <c r="J335" s="1002">
        <v>1715.3</v>
      </c>
      <c r="K335" s="1003">
        <f t="shared" si="65"/>
        <v>18.948</v>
      </c>
      <c r="L335" s="1002">
        <v>1715.3</v>
      </c>
      <c r="M335" s="1004">
        <f t="shared" si="66"/>
        <v>1.1046464175362911E-2</v>
      </c>
      <c r="N335" s="1005">
        <v>79.790000000000006</v>
      </c>
      <c r="O335" s="1006">
        <f t="shared" si="67"/>
        <v>0.88139737655220673</v>
      </c>
      <c r="P335" s="1007">
        <f t="shared" si="68"/>
        <v>662.78785052177454</v>
      </c>
      <c r="Q335" s="1008">
        <f t="shared" si="69"/>
        <v>52.883842593132393</v>
      </c>
    </row>
    <row r="336" spans="1:17" x14ac:dyDescent="0.2">
      <c r="A336" s="1914"/>
      <c r="B336" s="11">
        <v>7</v>
      </c>
      <c r="C336" s="1000" t="s">
        <v>153</v>
      </c>
      <c r="D336" s="1001">
        <v>30</v>
      </c>
      <c r="E336" s="1001">
        <v>1977</v>
      </c>
      <c r="F336" s="1002">
        <v>22.689</v>
      </c>
      <c r="G336" s="1002">
        <v>3.3149999999999999</v>
      </c>
      <c r="H336" s="1002">
        <v>4.8</v>
      </c>
      <c r="I336" s="1002">
        <v>14.574</v>
      </c>
      <c r="J336" s="1002">
        <v>1557.06</v>
      </c>
      <c r="K336" s="1003">
        <f t="shared" si="65"/>
        <v>14.574</v>
      </c>
      <c r="L336" s="1002">
        <v>1557.06</v>
      </c>
      <c r="M336" s="1004">
        <f t="shared" si="66"/>
        <v>9.3599475935416745E-3</v>
      </c>
      <c r="N336" s="1005">
        <v>79.790000000000006</v>
      </c>
      <c r="O336" s="1006">
        <f t="shared" si="67"/>
        <v>0.74683021848869025</v>
      </c>
      <c r="P336" s="1007">
        <f t="shared" si="68"/>
        <v>561.59685561250046</v>
      </c>
      <c r="Q336" s="1008">
        <f t="shared" si="69"/>
        <v>44.809813109321418</v>
      </c>
    </row>
    <row r="337" spans="1:17" x14ac:dyDescent="0.2">
      <c r="A337" s="1914"/>
      <c r="B337" s="11">
        <v>8</v>
      </c>
      <c r="C337" s="1000" t="s">
        <v>155</v>
      </c>
      <c r="D337" s="1001">
        <v>31</v>
      </c>
      <c r="E337" s="1001">
        <v>1972</v>
      </c>
      <c r="F337" s="1002">
        <v>23.082999999999998</v>
      </c>
      <c r="G337" s="1002">
        <v>3.0203039999999999</v>
      </c>
      <c r="H337" s="1002">
        <v>4.8</v>
      </c>
      <c r="I337" s="1002">
        <v>15.262695000000001</v>
      </c>
      <c r="J337" s="1002">
        <v>1718.52</v>
      </c>
      <c r="K337" s="1003">
        <f t="shared" si="65"/>
        <v>15.262695000000001</v>
      </c>
      <c r="L337" s="1002">
        <v>1718.52</v>
      </c>
      <c r="M337" s="1004">
        <f t="shared" si="66"/>
        <v>8.8813019342224714E-3</v>
      </c>
      <c r="N337" s="1005">
        <v>79.790000000000006</v>
      </c>
      <c r="O337" s="1006">
        <f t="shared" si="67"/>
        <v>0.70863908133161102</v>
      </c>
      <c r="P337" s="1007">
        <f t="shared" si="68"/>
        <v>532.87811605334821</v>
      </c>
      <c r="Q337" s="1008">
        <f t="shared" si="69"/>
        <v>42.518344879896659</v>
      </c>
    </row>
    <row r="338" spans="1:17" x14ac:dyDescent="0.2">
      <c r="A338" s="1914"/>
      <c r="B338" s="11">
        <v>9</v>
      </c>
      <c r="C338" s="1000" t="s">
        <v>154</v>
      </c>
      <c r="D338" s="1001">
        <v>30</v>
      </c>
      <c r="E338" s="1001">
        <v>1975</v>
      </c>
      <c r="F338" s="1002">
        <v>24.666</v>
      </c>
      <c r="G338" s="1002">
        <v>2.3715000000000002</v>
      </c>
      <c r="H338" s="1002">
        <v>4.8</v>
      </c>
      <c r="I338" s="1002">
        <v>17.494499000000001</v>
      </c>
      <c r="J338" s="1002">
        <v>1582.74</v>
      </c>
      <c r="K338" s="1003">
        <f t="shared" si="65"/>
        <v>17.494499000000001</v>
      </c>
      <c r="L338" s="1002">
        <v>1582.74</v>
      </c>
      <c r="M338" s="1004">
        <f t="shared" si="66"/>
        <v>1.1053299341648028E-2</v>
      </c>
      <c r="N338" s="1005">
        <v>79.790000000000006</v>
      </c>
      <c r="O338" s="1006">
        <f t="shared" si="67"/>
        <v>0.88194275447009629</v>
      </c>
      <c r="P338" s="1007">
        <f t="shared" si="68"/>
        <v>663.19796049888168</v>
      </c>
      <c r="Q338" s="1008">
        <f t="shared" si="69"/>
        <v>52.91656526820578</v>
      </c>
    </row>
    <row r="339" spans="1:17" ht="12" thickBot="1" x14ac:dyDescent="0.25">
      <c r="A339" s="1915"/>
      <c r="B339" s="30">
        <v>10</v>
      </c>
      <c r="C339" s="679"/>
      <c r="D339" s="674"/>
      <c r="E339" s="674"/>
      <c r="F339" s="680"/>
      <c r="G339" s="680"/>
      <c r="H339" s="680"/>
      <c r="I339" s="680"/>
      <c r="J339" s="680"/>
      <c r="K339" s="675"/>
      <c r="L339" s="680"/>
      <c r="M339" s="681"/>
      <c r="N339" s="682"/>
      <c r="O339" s="676"/>
      <c r="P339" s="677"/>
      <c r="Q339" s="678"/>
    </row>
    <row r="340" spans="1:17" x14ac:dyDescent="0.2">
      <c r="A340" s="1916" t="s">
        <v>269</v>
      </c>
      <c r="B340" s="57">
        <v>1</v>
      </c>
      <c r="C340" s="1036" t="s">
        <v>161</v>
      </c>
      <c r="D340" s="1037">
        <v>20</v>
      </c>
      <c r="E340" s="1037">
        <v>1983</v>
      </c>
      <c r="F340" s="1038">
        <v>18.724</v>
      </c>
      <c r="G340" s="1038">
        <v>2.530011</v>
      </c>
      <c r="H340" s="1038">
        <v>3.2</v>
      </c>
      <c r="I340" s="1038">
        <v>12.993995</v>
      </c>
      <c r="J340" s="1038">
        <v>1037.5</v>
      </c>
      <c r="K340" s="1039">
        <f>I340</f>
        <v>12.993995</v>
      </c>
      <c r="L340" s="1038">
        <v>1037.5</v>
      </c>
      <c r="M340" s="1040">
        <f>K340/L340</f>
        <v>1.2524332530120481E-2</v>
      </c>
      <c r="N340" s="1041">
        <v>79.790000000000006</v>
      </c>
      <c r="O340" s="1042">
        <f>M340*N340</f>
        <v>0.99931649257831323</v>
      </c>
      <c r="P340" s="1043">
        <f>M340*60*1000</f>
        <v>751.45995180722889</v>
      </c>
      <c r="Q340" s="1044">
        <f>P340*N340/1000</f>
        <v>59.958989554698796</v>
      </c>
    </row>
    <row r="341" spans="1:17" x14ac:dyDescent="0.2">
      <c r="A341" s="1917"/>
      <c r="B341" s="57">
        <v>2</v>
      </c>
      <c r="C341" s="1036" t="s">
        <v>159</v>
      </c>
      <c r="D341" s="1037">
        <v>20</v>
      </c>
      <c r="E341" s="1037">
        <v>1987</v>
      </c>
      <c r="F341" s="1038">
        <v>19.071000000000002</v>
      </c>
      <c r="G341" s="1038">
        <v>2.1630940000000001</v>
      </c>
      <c r="H341" s="1038">
        <v>3.2</v>
      </c>
      <c r="I341" s="1038">
        <v>13.707905</v>
      </c>
      <c r="J341" s="1038">
        <v>1104.7</v>
      </c>
      <c r="K341" s="1039">
        <f>I341</f>
        <v>13.707905</v>
      </c>
      <c r="L341" s="1038">
        <v>1104.7</v>
      </c>
      <c r="M341" s="1040">
        <f>K341/L341</f>
        <v>1.240871277269847E-2</v>
      </c>
      <c r="N341" s="1041">
        <v>79.790000000000006</v>
      </c>
      <c r="O341" s="1042">
        <f>M341*N341</f>
        <v>0.99009119213361096</v>
      </c>
      <c r="P341" s="1043">
        <f>M341*60*1000</f>
        <v>744.52276636190823</v>
      </c>
      <c r="Q341" s="1044">
        <f>P341*N341/1000</f>
        <v>59.405471528016662</v>
      </c>
    </row>
    <row r="342" spans="1:17" x14ac:dyDescent="0.2">
      <c r="A342" s="1917"/>
      <c r="B342" s="57">
        <v>3</v>
      </c>
      <c r="C342" s="1036" t="s">
        <v>162</v>
      </c>
      <c r="D342" s="1037">
        <v>20</v>
      </c>
      <c r="E342" s="1037">
        <v>1986</v>
      </c>
      <c r="F342" s="1038">
        <v>19.149999999999999</v>
      </c>
      <c r="G342" s="1038">
        <v>2.2916319999999999</v>
      </c>
      <c r="H342" s="1038">
        <v>3.2</v>
      </c>
      <c r="I342" s="1038">
        <v>13.658363</v>
      </c>
      <c r="J342" s="1038">
        <v>1094.49</v>
      </c>
      <c r="K342" s="1039">
        <f>I342</f>
        <v>13.658363</v>
      </c>
      <c r="L342" s="1038">
        <v>1094.49</v>
      </c>
      <c r="M342" s="1040">
        <f>K342/L342</f>
        <v>1.2479203099160339E-2</v>
      </c>
      <c r="N342" s="1041">
        <v>79.790000000000006</v>
      </c>
      <c r="O342" s="1042">
        <f>M342*N342</f>
        <v>0.99571561528200359</v>
      </c>
      <c r="P342" s="1043">
        <f>M342*60*1000</f>
        <v>748.7521859496203</v>
      </c>
      <c r="Q342" s="1044">
        <f>P342*N342/1000</f>
        <v>59.742936916920208</v>
      </c>
    </row>
    <row r="343" spans="1:17" x14ac:dyDescent="0.2">
      <c r="A343" s="1917"/>
      <c r="B343" s="57">
        <v>4</v>
      </c>
      <c r="C343" s="1036" t="s">
        <v>163</v>
      </c>
      <c r="D343" s="1037">
        <v>20</v>
      </c>
      <c r="E343" s="1037">
        <v>1985</v>
      </c>
      <c r="F343" s="1038">
        <v>19.753</v>
      </c>
      <c r="G343" s="1038">
        <v>2.052835</v>
      </c>
      <c r="H343" s="1038">
        <v>3.2</v>
      </c>
      <c r="I343" s="1038">
        <v>14.500164</v>
      </c>
      <c r="J343" s="1038">
        <v>1099.8</v>
      </c>
      <c r="K343" s="1039">
        <f>I343</f>
        <v>14.500164</v>
      </c>
      <c r="L343" s="1038">
        <v>1099.8</v>
      </c>
      <c r="M343" s="1040">
        <f>K343/L343</f>
        <v>1.3184364429896345E-2</v>
      </c>
      <c r="N343" s="1041">
        <v>79.790000000000006</v>
      </c>
      <c r="O343" s="1042">
        <f>M343*N343</f>
        <v>1.0519804378614295</v>
      </c>
      <c r="P343" s="1043">
        <f>M343*60*1000</f>
        <v>791.06186579378073</v>
      </c>
      <c r="Q343" s="1044">
        <f>P343*N343/1000</f>
        <v>63.118826271685769</v>
      </c>
    </row>
    <row r="344" spans="1:17" x14ac:dyDescent="0.2">
      <c r="A344" s="1917"/>
      <c r="B344" s="57">
        <v>5</v>
      </c>
      <c r="C344" s="1036" t="s">
        <v>160</v>
      </c>
      <c r="D344" s="1037">
        <v>20</v>
      </c>
      <c r="E344" s="1037">
        <v>1985</v>
      </c>
      <c r="F344" s="1038">
        <v>19.806999999999999</v>
      </c>
      <c r="G344" s="1038">
        <v>2.6147200000000002</v>
      </c>
      <c r="H344" s="1038">
        <v>3.2</v>
      </c>
      <c r="I344" s="1038">
        <v>13.992279</v>
      </c>
      <c r="J344" s="1038">
        <v>1045.6199999999999</v>
      </c>
      <c r="K344" s="1039">
        <f>I344</f>
        <v>13.992279</v>
      </c>
      <c r="L344" s="1038">
        <v>1045.6199999999999</v>
      </c>
      <c r="M344" s="1040">
        <f>K344/L344</f>
        <v>1.3381801227979573E-2</v>
      </c>
      <c r="N344" s="1041">
        <v>79.790000000000006</v>
      </c>
      <c r="O344" s="1042">
        <f>M344*N344</f>
        <v>1.0677339199804903</v>
      </c>
      <c r="P344" s="1043">
        <f>M344*60*1000</f>
        <v>802.90807367877437</v>
      </c>
      <c r="Q344" s="1044">
        <f>P344*N344/1000</f>
        <v>64.064035198829416</v>
      </c>
    </row>
    <row r="345" spans="1:17" x14ac:dyDescent="0.2">
      <c r="A345" s="1917"/>
      <c r="B345" s="57">
        <v>6</v>
      </c>
      <c r="C345" s="665"/>
      <c r="D345" s="666"/>
      <c r="E345" s="666"/>
      <c r="F345" s="667"/>
      <c r="G345" s="667"/>
      <c r="H345" s="667"/>
      <c r="I345" s="667"/>
      <c r="J345" s="667"/>
      <c r="K345" s="668"/>
      <c r="L345" s="667"/>
      <c r="M345" s="669"/>
      <c r="N345" s="670"/>
      <c r="O345" s="671"/>
      <c r="P345" s="672"/>
      <c r="Q345" s="673"/>
    </row>
    <row r="346" spans="1:17" x14ac:dyDescent="0.2">
      <c r="A346" s="1917"/>
      <c r="B346" s="57">
        <v>7</v>
      </c>
      <c r="C346" s="665"/>
      <c r="D346" s="666"/>
      <c r="E346" s="666"/>
      <c r="F346" s="667"/>
      <c r="G346" s="667"/>
      <c r="H346" s="667"/>
      <c r="I346" s="667"/>
      <c r="J346" s="667"/>
      <c r="K346" s="668"/>
      <c r="L346" s="667"/>
      <c r="M346" s="669"/>
      <c r="N346" s="670"/>
      <c r="O346" s="671"/>
      <c r="P346" s="672"/>
      <c r="Q346" s="673"/>
    </row>
    <row r="347" spans="1:17" x14ac:dyDescent="0.2">
      <c r="A347" s="1917"/>
      <c r="B347" s="57">
        <v>8</v>
      </c>
      <c r="C347" s="665"/>
      <c r="D347" s="666"/>
      <c r="E347" s="666"/>
      <c r="F347" s="667"/>
      <c r="G347" s="667"/>
      <c r="H347" s="667"/>
      <c r="I347" s="667"/>
      <c r="J347" s="667"/>
      <c r="K347" s="668"/>
      <c r="L347" s="667"/>
      <c r="M347" s="669"/>
      <c r="N347" s="670"/>
      <c r="O347" s="671"/>
      <c r="P347" s="672"/>
      <c r="Q347" s="673"/>
    </row>
    <row r="348" spans="1:17" x14ac:dyDescent="0.2">
      <c r="A348" s="1917"/>
      <c r="B348" s="57">
        <v>9</v>
      </c>
      <c r="C348" s="549"/>
      <c r="D348" s="535"/>
      <c r="E348" s="535"/>
      <c r="F348" s="536"/>
      <c r="G348" s="536"/>
      <c r="H348" s="536"/>
      <c r="I348" s="536"/>
      <c r="J348" s="536"/>
      <c r="K348" s="537"/>
      <c r="L348" s="536"/>
      <c r="M348" s="538"/>
      <c r="N348" s="539"/>
      <c r="O348" s="540"/>
      <c r="P348" s="541"/>
      <c r="Q348" s="550"/>
    </row>
    <row r="349" spans="1:17" ht="12" thickBot="1" x14ac:dyDescent="0.25">
      <c r="A349" s="1917"/>
      <c r="B349" s="77">
        <v>10</v>
      </c>
      <c r="C349" s="551"/>
      <c r="D349" s="552"/>
      <c r="E349" s="552"/>
      <c r="F349" s="553"/>
      <c r="G349" s="553"/>
      <c r="H349" s="553"/>
      <c r="I349" s="553"/>
      <c r="J349" s="553"/>
      <c r="K349" s="554"/>
      <c r="L349" s="553"/>
      <c r="M349" s="555"/>
      <c r="N349" s="556"/>
      <c r="O349" s="557"/>
      <c r="P349" s="558"/>
      <c r="Q349" s="559"/>
    </row>
    <row r="350" spans="1:17" x14ac:dyDescent="0.2">
      <c r="A350" s="1939" t="s">
        <v>106</v>
      </c>
      <c r="B350" s="16">
        <v>1</v>
      </c>
      <c r="C350" s="560"/>
      <c r="D350" s="561"/>
      <c r="E350" s="561"/>
      <c r="F350" s="562"/>
      <c r="G350" s="562"/>
      <c r="H350" s="562"/>
      <c r="I350" s="562"/>
      <c r="J350" s="562"/>
      <c r="K350" s="563"/>
      <c r="L350" s="562"/>
      <c r="M350" s="564"/>
      <c r="N350" s="565"/>
      <c r="O350" s="566"/>
      <c r="P350" s="567"/>
      <c r="Q350" s="568"/>
    </row>
    <row r="351" spans="1:17" x14ac:dyDescent="0.2">
      <c r="A351" s="1940"/>
      <c r="B351" s="17">
        <v>2</v>
      </c>
      <c r="C351" s="560"/>
      <c r="D351" s="561"/>
      <c r="E351" s="561"/>
      <c r="F351" s="562"/>
      <c r="G351" s="562"/>
      <c r="H351" s="562"/>
      <c r="I351" s="562"/>
      <c r="J351" s="562"/>
      <c r="K351" s="563"/>
      <c r="L351" s="562"/>
      <c r="M351" s="564"/>
      <c r="N351" s="565"/>
      <c r="O351" s="566"/>
      <c r="P351" s="567"/>
      <c r="Q351" s="568"/>
    </row>
    <row r="352" spans="1:17" x14ac:dyDescent="0.2">
      <c r="A352" s="1940"/>
      <c r="B352" s="17">
        <v>3</v>
      </c>
      <c r="C352" s="560"/>
      <c r="D352" s="561"/>
      <c r="E352" s="561"/>
      <c r="F352" s="562"/>
      <c r="G352" s="562"/>
      <c r="H352" s="562"/>
      <c r="I352" s="562"/>
      <c r="J352" s="562"/>
      <c r="K352" s="563"/>
      <c r="L352" s="562"/>
      <c r="M352" s="564"/>
      <c r="N352" s="565"/>
      <c r="O352" s="566"/>
      <c r="P352" s="567"/>
      <c r="Q352" s="568"/>
    </row>
    <row r="353" spans="1:17" x14ac:dyDescent="0.2">
      <c r="A353" s="1940"/>
      <c r="B353" s="17">
        <v>4</v>
      </c>
      <c r="C353" s="560"/>
      <c r="D353" s="561"/>
      <c r="E353" s="561"/>
      <c r="F353" s="562"/>
      <c r="G353" s="562"/>
      <c r="H353" s="562"/>
      <c r="I353" s="562"/>
      <c r="J353" s="562"/>
      <c r="K353" s="563"/>
      <c r="L353" s="562"/>
      <c r="M353" s="564"/>
      <c r="N353" s="565"/>
      <c r="O353" s="566"/>
      <c r="P353" s="567"/>
      <c r="Q353" s="568"/>
    </row>
    <row r="354" spans="1:17" x14ac:dyDescent="0.2">
      <c r="A354" s="1940"/>
      <c r="B354" s="17">
        <v>5</v>
      </c>
      <c r="C354" s="560"/>
      <c r="D354" s="561"/>
      <c r="E354" s="561"/>
      <c r="F354" s="562"/>
      <c r="G354" s="562"/>
      <c r="H354" s="562"/>
      <c r="I354" s="562"/>
      <c r="J354" s="562"/>
      <c r="K354" s="563"/>
      <c r="L354" s="562"/>
      <c r="M354" s="564"/>
      <c r="N354" s="565"/>
      <c r="O354" s="566"/>
      <c r="P354" s="567"/>
      <c r="Q354" s="568"/>
    </row>
    <row r="355" spans="1:17" x14ac:dyDescent="0.2">
      <c r="A355" s="1940"/>
      <c r="B355" s="17">
        <v>6</v>
      </c>
      <c r="C355" s="560"/>
      <c r="D355" s="561"/>
      <c r="E355" s="561"/>
      <c r="F355" s="562"/>
      <c r="G355" s="562"/>
      <c r="H355" s="562"/>
      <c r="I355" s="562"/>
      <c r="J355" s="562"/>
      <c r="K355" s="563"/>
      <c r="L355" s="562"/>
      <c r="M355" s="564"/>
      <c r="N355" s="565"/>
      <c r="O355" s="566"/>
      <c r="P355" s="567"/>
      <c r="Q355" s="568"/>
    </row>
    <row r="356" spans="1:17" x14ac:dyDescent="0.2">
      <c r="A356" s="1940"/>
      <c r="B356" s="17">
        <v>7</v>
      </c>
      <c r="C356" s="560"/>
      <c r="D356" s="561"/>
      <c r="E356" s="561"/>
      <c r="F356" s="562"/>
      <c r="G356" s="562"/>
      <c r="H356" s="562"/>
      <c r="I356" s="562"/>
      <c r="J356" s="562"/>
      <c r="K356" s="563"/>
      <c r="L356" s="562"/>
      <c r="M356" s="564"/>
      <c r="N356" s="565"/>
      <c r="O356" s="566"/>
      <c r="P356" s="567"/>
      <c r="Q356" s="568"/>
    </row>
    <row r="357" spans="1:17" x14ac:dyDescent="0.2">
      <c r="A357" s="1940"/>
      <c r="B357" s="17">
        <v>8</v>
      </c>
      <c r="C357" s="560"/>
      <c r="D357" s="561"/>
      <c r="E357" s="561"/>
      <c r="F357" s="562"/>
      <c r="G357" s="562"/>
      <c r="H357" s="562"/>
      <c r="I357" s="562"/>
      <c r="J357" s="562"/>
      <c r="K357" s="563"/>
      <c r="L357" s="562"/>
      <c r="M357" s="564"/>
      <c r="N357" s="565"/>
      <c r="O357" s="566"/>
      <c r="P357" s="567"/>
      <c r="Q357" s="568"/>
    </row>
    <row r="358" spans="1:17" x14ac:dyDescent="0.2">
      <c r="A358" s="1940"/>
      <c r="B358" s="17">
        <v>9</v>
      </c>
      <c r="C358" s="569"/>
      <c r="D358" s="542"/>
      <c r="E358" s="542"/>
      <c r="F358" s="543"/>
      <c r="G358" s="543"/>
      <c r="H358" s="543"/>
      <c r="I358" s="543"/>
      <c r="J358" s="543"/>
      <c r="K358" s="544"/>
      <c r="L358" s="543"/>
      <c r="M358" s="545"/>
      <c r="N358" s="546"/>
      <c r="O358" s="547"/>
      <c r="P358" s="548"/>
      <c r="Q358" s="570"/>
    </row>
    <row r="359" spans="1:17" ht="12.75" thickBot="1" x14ac:dyDescent="0.25">
      <c r="A359" s="1941"/>
      <c r="B359" s="138">
        <v>10</v>
      </c>
      <c r="C359" s="571"/>
      <c r="D359" s="572"/>
      <c r="E359" s="572"/>
      <c r="F359" s="573"/>
      <c r="G359" s="573"/>
      <c r="H359" s="573"/>
      <c r="I359" s="573"/>
      <c r="J359" s="573"/>
      <c r="K359" s="574"/>
      <c r="L359" s="573"/>
      <c r="M359" s="575"/>
      <c r="N359" s="576"/>
      <c r="O359" s="577"/>
      <c r="P359" s="578"/>
      <c r="Q359" s="579"/>
    </row>
    <row r="360" spans="1:17" ht="12" x14ac:dyDescent="0.2">
      <c r="A360" s="82"/>
      <c r="B360" s="82"/>
      <c r="C360" s="83"/>
      <c r="D360" s="84"/>
      <c r="E360" s="84"/>
      <c r="F360" s="83"/>
      <c r="G360" s="83"/>
      <c r="H360" s="130"/>
      <c r="I360" s="130"/>
      <c r="J360" s="130"/>
      <c r="K360" s="131"/>
      <c r="L360" s="130"/>
      <c r="M360" s="132"/>
      <c r="N360" s="133"/>
      <c r="O360" s="134"/>
      <c r="P360" s="135"/>
      <c r="Q360" s="135"/>
    </row>
    <row r="361" spans="1:17" s="6" customFormat="1" ht="17.25" customHeight="1" x14ac:dyDescent="0.2">
      <c r="A361" s="1896" t="s">
        <v>260</v>
      </c>
      <c r="B361" s="1896"/>
      <c r="C361" s="1896"/>
      <c r="D361" s="1896"/>
      <c r="E361" s="1896"/>
      <c r="F361" s="1896"/>
      <c r="G361" s="1896"/>
      <c r="H361" s="1896"/>
      <c r="I361" s="1896"/>
      <c r="J361" s="1896"/>
      <c r="K361" s="1896"/>
      <c r="L361" s="1896"/>
      <c r="M361" s="1896"/>
      <c r="N361" s="1896"/>
      <c r="O361" s="1896"/>
      <c r="P361" s="1896"/>
      <c r="Q361" s="1896"/>
    </row>
    <row r="362" spans="1:17" ht="13.5" thickBot="1" x14ac:dyDescent="0.25">
      <c r="A362" s="408"/>
      <c r="B362" s="408"/>
      <c r="C362" s="408"/>
      <c r="D362" s="408"/>
      <c r="E362" s="1813" t="s">
        <v>254</v>
      </c>
      <c r="F362" s="1813"/>
      <c r="G362" s="1813"/>
      <c r="H362" s="1813"/>
      <c r="I362" s="408">
        <v>4.2</v>
      </c>
      <c r="J362" s="408" t="s">
        <v>253</v>
      </c>
      <c r="K362" s="408" t="s">
        <v>255</v>
      </c>
      <c r="L362" s="409">
        <v>428</v>
      </c>
      <c r="M362" s="408"/>
      <c r="N362" s="408"/>
      <c r="O362" s="408"/>
      <c r="P362" s="408"/>
      <c r="Q362" s="408"/>
    </row>
    <row r="363" spans="1:17" x14ac:dyDescent="0.2">
      <c r="A363" s="1898" t="s">
        <v>1</v>
      </c>
      <c r="B363" s="1817" t="s">
        <v>0</v>
      </c>
      <c r="C363" s="1820" t="s">
        <v>2</v>
      </c>
      <c r="D363" s="1820" t="s">
        <v>3</v>
      </c>
      <c r="E363" s="1820" t="s">
        <v>11</v>
      </c>
      <c r="F363" s="1824" t="s">
        <v>12</v>
      </c>
      <c r="G363" s="1825"/>
      <c r="H363" s="1825"/>
      <c r="I363" s="1826"/>
      <c r="J363" s="1820" t="s">
        <v>4</v>
      </c>
      <c r="K363" s="1820" t="s">
        <v>13</v>
      </c>
      <c r="L363" s="1820" t="s">
        <v>5</v>
      </c>
      <c r="M363" s="1820" t="s">
        <v>6</v>
      </c>
      <c r="N363" s="1820" t="s">
        <v>14</v>
      </c>
      <c r="O363" s="1874" t="s">
        <v>15</v>
      </c>
      <c r="P363" s="1820" t="s">
        <v>22</v>
      </c>
      <c r="Q363" s="1829" t="s">
        <v>23</v>
      </c>
    </row>
    <row r="364" spans="1:17" ht="33.75" x14ac:dyDescent="0.2">
      <c r="A364" s="1899"/>
      <c r="B364" s="1818"/>
      <c r="C364" s="1821"/>
      <c r="D364" s="1823"/>
      <c r="E364" s="1823"/>
      <c r="F364" s="407" t="s">
        <v>16</v>
      </c>
      <c r="G364" s="407" t="s">
        <v>17</v>
      </c>
      <c r="H364" s="407" t="s">
        <v>18</v>
      </c>
      <c r="I364" s="407" t="s">
        <v>19</v>
      </c>
      <c r="J364" s="1823"/>
      <c r="K364" s="1823"/>
      <c r="L364" s="1823"/>
      <c r="M364" s="1823"/>
      <c r="N364" s="1823"/>
      <c r="O364" s="1875"/>
      <c r="P364" s="1823"/>
      <c r="Q364" s="1830"/>
    </row>
    <row r="365" spans="1:17" x14ac:dyDescent="0.2">
      <c r="A365" s="1900"/>
      <c r="B365" s="1901"/>
      <c r="C365" s="1823"/>
      <c r="D365" s="64" t="s">
        <v>7</v>
      </c>
      <c r="E365" s="64" t="s">
        <v>8</v>
      </c>
      <c r="F365" s="64" t="s">
        <v>9</v>
      </c>
      <c r="G365" s="64" t="s">
        <v>9</v>
      </c>
      <c r="H365" s="64" t="s">
        <v>9</v>
      </c>
      <c r="I365" s="64" t="s">
        <v>9</v>
      </c>
      <c r="J365" s="64" t="s">
        <v>20</v>
      </c>
      <c r="K365" s="64" t="s">
        <v>9</v>
      </c>
      <c r="L365" s="64" t="s">
        <v>20</v>
      </c>
      <c r="M365" s="64" t="s">
        <v>55</v>
      </c>
      <c r="N365" s="64" t="s">
        <v>270</v>
      </c>
      <c r="O365" s="64" t="s">
        <v>271</v>
      </c>
      <c r="P365" s="65" t="s">
        <v>24</v>
      </c>
      <c r="Q365" s="66" t="s">
        <v>272</v>
      </c>
    </row>
    <row r="366" spans="1:17" ht="12" thickBot="1" x14ac:dyDescent="0.25">
      <c r="A366" s="67">
        <v>1</v>
      </c>
      <c r="B366" s="68">
        <v>2</v>
      </c>
      <c r="C366" s="69">
        <v>3</v>
      </c>
      <c r="D366" s="70">
        <v>4</v>
      </c>
      <c r="E366" s="70">
        <v>5</v>
      </c>
      <c r="F366" s="70">
        <v>6</v>
      </c>
      <c r="G366" s="70">
        <v>7</v>
      </c>
      <c r="H366" s="70">
        <v>8</v>
      </c>
      <c r="I366" s="70">
        <v>9</v>
      </c>
      <c r="J366" s="70">
        <v>10</v>
      </c>
      <c r="K366" s="70">
        <v>11</v>
      </c>
      <c r="L366" s="69">
        <v>12</v>
      </c>
      <c r="M366" s="70">
        <v>13</v>
      </c>
      <c r="N366" s="70">
        <v>14</v>
      </c>
      <c r="O366" s="71">
        <v>15</v>
      </c>
      <c r="P366" s="69">
        <v>16</v>
      </c>
      <c r="Q366" s="72">
        <v>17</v>
      </c>
    </row>
    <row r="367" spans="1:17" x14ac:dyDescent="0.2">
      <c r="A367" s="1911" t="s">
        <v>63</v>
      </c>
      <c r="B367" s="137">
        <v>1</v>
      </c>
      <c r="C367" s="969" t="s">
        <v>433</v>
      </c>
      <c r="D367" s="970">
        <v>55</v>
      </c>
      <c r="E367" s="970">
        <v>1993</v>
      </c>
      <c r="F367" s="971">
        <v>33.182000000000002</v>
      </c>
      <c r="G367" s="972">
        <v>7.14</v>
      </c>
      <c r="H367" s="972">
        <v>8.64</v>
      </c>
      <c r="I367" s="972">
        <v>17.401990000000001</v>
      </c>
      <c r="J367" s="972">
        <v>3524.86</v>
      </c>
      <c r="K367" s="973">
        <f>I367</f>
        <v>17.401990000000001</v>
      </c>
      <c r="L367" s="972">
        <v>3524.86</v>
      </c>
      <c r="M367" s="974">
        <f>K367/L367</f>
        <v>4.9369308284584355E-3</v>
      </c>
      <c r="N367" s="975">
        <v>79.569999999999993</v>
      </c>
      <c r="O367" s="976">
        <f>M367*N367</f>
        <v>0.39283158602043766</v>
      </c>
      <c r="P367" s="1500">
        <f>M367*60*1000</f>
        <v>296.21584970750615</v>
      </c>
      <c r="Q367" s="1769">
        <f>P367*N367/1000</f>
        <v>23.56989516122626</v>
      </c>
    </row>
    <row r="368" spans="1:17" x14ac:dyDescent="0.2">
      <c r="A368" s="1912"/>
      <c r="B368" s="73">
        <v>2</v>
      </c>
      <c r="C368" s="969" t="s">
        <v>434</v>
      </c>
      <c r="D368" s="970">
        <v>55</v>
      </c>
      <c r="E368" s="970">
        <v>1990</v>
      </c>
      <c r="F368" s="971">
        <v>43.408999999999999</v>
      </c>
      <c r="G368" s="972">
        <v>6.7933529999999998</v>
      </c>
      <c r="H368" s="972">
        <v>12.56</v>
      </c>
      <c r="I368" s="972">
        <v>24.055648999999999</v>
      </c>
      <c r="J368" s="972">
        <v>3527.73</v>
      </c>
      <c r="K368" s="973">
        <f>I368</f>
        <v>24.055648999999999</v>
      </c>
      <c r="L368" s="972">
        <v>3527.73</v>
      </c>
      <c r="M368" s="974">
        <f>K368/L368</f>
        <v>6.8190164780184423E-3</v>
      </c>
      <c r="N368" s="975">
        <v>79.569999999999993</v>
      </c>
      <c r="O368" s="976">
        <f>M368*N368</f>
        <v>0.54258914115592738</v>
      </c>
      <c r="P368" s="1500">
        <f>M368*60*1000</f>
        <v>409.14098868110653</v>
      </c>
      <c r="Q368" s="1769">
        <f>P368*N368/1000</f>
        <v>32.555348469355643</v>
      </c>
    </row>
    <row r="369" spans="1:17" x14ac:dyDescent="0.2">
      <c r="A369" s="1912"/>
      <c r="B369" s="73">
        <v>3</v>
      </c>
      <c r="C369" s="969" t="s">
        <v>436</v>
      </c>
      <c r="D369" s="970">
        <v>25</v>
      </c>
      <c r="E369" s="970">
        <v>1978</v>
      </c>
      <c r="F369" s="971">
        <v>13.247</v>
      </c>
      <c r="G369" s="972">
        <v>2.2060559999999998</v>
      </c>
      <c r="H369" s="972">
        <v>1</v>
      </c>
      <c r="I369" s="972">
        <v>10.040944</v>
      </c>
      <c r="J369" s="972">
        <v>1284.25</v>
      </c>
      <c r="K369" s="973">
        <f>I369</f>
        <v>10.040944</v>
      </c>
      <c r="L369" s="972">
        <v>1284.25</v>
      </c>
      <c r="M369" s="974">
        <f>K369/L369</f>
        <v>7.8185275452598794E-3</v>
      </c>
      <c r="N369" s="975">
        <v>79.569999999999993</v>
      </c>
      <c r="O369" s="976">
        <f>M369*N369</f>
        <v>0.62212023677632855</v>
      </c>
      <c r="P369" s="1500">
        <f>M369*60*1000</f>
        <v>469.11165271559275</v>
      </c>
      <c r="Q369" s="1769">
        <f>P369*N369/1000</f>
        <v>37.327214206579711</v>
      </c>
    </row>
    <row r="370" spans="1:17" x14ac:dyDescent="0.2">
      <c r="A370" s="1912"/>
      <c r="B370" s="73">
        <v>4</v>
      </c>
      <c r="C370" s="969" t="s">
        <v>437</v>
      </c>
      <c r="D370" s="970">
        <v>54</v>
      </c>
      <c r="E370" s="970">
        <v>1992</v>
      </c>
      <c r="F370" s="971">
        <v>37.996000000000002</v>
      </c>
      <c r="G370" s="972">
        <v>4.9144620000000003</v>
      </c>
      <c r="H370" s="972">
        <v>8.64</v>
      </c>
      <c r="I370" s="972">
        <v>24.441528000000002</v>
      </c>
      <c r="J370" s="972">
        <v>2632.94</v>
      </c>
      <c r="K370" s="973">
        <f>I370</f>
        <v>24.441528000000002</v>
      </c>
      <c r="L370" s="972">
        <v>2632.94</v>
      </c>
      <c r="M370" s="974">
        <f>K370/L370</f>
        <v>9.2829794830113863E-3</v>
      </c>
      <c r="N370" s="975">
        <v>79.569999999999993</v>
      </c>
      <c r="O370" s="976">
        <f>M370*N370</f>
        <v>0.73864667746321599</v>
      </c>
      <c r="P370" s="1500">
        <f>M370*60*1000</f>
        <v>556.97876898068318</v>
      </c>
      <c r="Q370" s="1769">
        <f>P370*N370/1000</f>
        <v>44.318800647792962</v>
      </c>
    </row>
    <row r="371" spans="1:17" x14ac:dyDescent="0.2">
      <c r="A371" s="1912"/>
      <c r="B371" s="73">
        <v>5</v>
      </c>
      <c r="C371" s="969" t="s">
        <v>435</v>
      </c>
      <c r="D371" s="970">
        <v>44</v>
      </c>
      <c r="E371" s="970">
        <v>2004</v>
      </c>
      <c r="F371" s="971">
        <v>17.63</v>
      </c>
      <c r="G371" s="972">
        <v>3.468</v>
      </c>
      <c r="H371" s="972">
        <v>3.52</v>
      </c>
      <c r="I371" s="972">
        <v>10.641999999999999</v>
      </c>
      <c r="J371" s="972">
        <v>1548.41</v>
      </c>
      <c r="K371" s="973">
        <f>I371</f>
        <v>10.641999999999999</v>
      </c>
      <c r="L371" s="972">
        <v>1548.41</v>
      </c>
      <c r="M371" s="974">
        <f>K371/L371</f>
        <v>6.8728566723283875E-3</v>
      </c>
      <c r="N371" s="975">
        <v>79.569999999999993</v>
      </c>
      <c r="O371" s="976">
        <f>M371*N371</f>
        <v>0.54687320541716977</v>
      </c>
      <c r="P371" s="1500">
        <f>M371*60*1000</f>
        <v>412.37140033970326</v>
      </c>
      <c r="Q371" s="1769">
        <f>P371*N371/1000</f>
        <v>32.812392325030189</v>
      </c>
    </row>
    <row r="372" spans="1:17" x14ac:dyDescent="0.2">
      <c r="A372" s="1912"/>
      <c r="B372" s="73">
        <v>6</v>
      </c>
      <c r="C372" s="969"/>
      <c r="D372" s="970"/>
      <c r="E372" s="970"/>
      <c r="F372" s="971"/>
      <c r="G372" s="972"/>
      <c r="H372" s="972"/>
      <c r="I372" s="972"/>
      <c r="J372" s="972"/>
      <c r="K372" s="973"/>
      <c r="L372" s="972"/>
      <c r="M372" s="974"/>
      <c r="N372" s="975"/>
      <c r="O372" s="976"/>
      <c r="P372" s="1500"/>
      <c r="Q372" s="981"/>
    </row>
    <row r="373" spans="1:17" x14ac:dyDescent="0.2">
      <c r="A373" s="1912"/>
      <c r="B373" s="73">
        <v>7</v>
      </c>
      <c r="C373" s="969" t="s">
        <v>261</v>
      </c>
      <c r="D373" s="970"/>
      <c r="E373" s="970"/>
      <c r="F373" s="971"/>
      <c r="G373" s="972"/>
      <c r="H373" s="972"/>
      <c r="I373" s="972"/>
      <c r="J373" s="972"/>
      <c r="K373" s="973"/>
      <c r="L373" s="972"/>
      <c r="M373" s="974"/>
      <c r="N373" s="975"/>
      <c r="O373" s="976"/>
      <c r="P373" s="1500"/>
      <c r="Q373" s="981"/>
    </row>
    <row r="374" spans="1:17" x14ac:dyDescent="0.2">
      <c r="A374" s="1912"/>
      <c r="B374" s="73">
        <v>8</v>
      </c>
      <c r="C374" s="969"/>
      <c r="D374" s="970"/>
      <c r="E374" s="970"/>
      <c r="F374" s="971"/>
      <c r="G374" s="972"/>
      <c r="H374" s="972"/>
      <c r="I374" s="972"/>
      <c r="J374" s="972"/>
      <c r="K374" s="973"/>
      <c r="L374" s="972"/>
      <c r="M374" s="974"/>
      <c r="N374" s="975"/>
      <c r="O374" s="976"/>
      <c r="P374" s="1500"/>
      <c r="Q374" s="981"/>
    </row>
    <row r="375" spans="1:17" x14ac:dyDescent="0.2">
      <c r="A375" s="1912"/>
      <c r="B375" s="73">
        <v>9</v>
      </c>
      <c r="C375" s="969"/>
      <c r="D375" s="970"/>
      <c r="E375" s="970"/>
      <c r="F375" s="971"/>
      <c r="G375" s="972"/>
      <c r="H375" s="972"/>
      <c r="I375" s="972"/>
      <c r="J375" s="972"/>
      <c r="K375" s="973"/>
      <c r="L375" s="972"/>
      <c r="M375" s="974"/>
      <c r="N375" s="975"/>
      <c r="O375" s="976"/>
      <c r="P375" s="1500"/>
      <c r="Q375" s="981"/>
    </row>
    <row r="376" spans="1:17" ht="12" thickBot="1" x14ac:dyDescent="0.25">
      <c r="A376" s="1964"/>
      <c r="B376" s="208">
        <v>10</v>
      </c>
      <c r="C376" s="1545"/>
      <c r="D376" s="1546"/>
      <c r="E376" s="1546"/>
      <c r="F376" s="1547"/>
      <c r="G376" s="1548"/>
      <c r="H376" s="1548"/>
      <c r="I376" s="1548"/>
      <c r="J376" s="1548"/>
      <c r="K376" s="1549"/>
      <c r="L376" s="1548"/>
      <c r="M376" s="1550"/>
      <c r="N376" s="1551"/>
      <c r="O376" s="1552"/>
      <c r="P376" s="1553"/>
      <c r="Q376" s="1554"/>
    </row>
    <row r="377" spans="1:17" x14ac:dyDescent="0.2">
      <c r="A377" s="1913" t="s">
        <v>69</v>
      </c>
      <c r="B377" s="10">
        <v>1</v>
      </c>
      <c r="C377" s="991" t="s">
        <v>317</v>
      </c>
      <c r="D377" s="992">
        <v>101</v>
      </c>
      <c r="E377" s="992">
        <v>1968</v>
      </c>
      <c r="F377" s="993">
        <v>61.106999999999999</v>
      </c>
      <c r="G377" s="993">
        <v>8.3521169999999998</v>
      </c>
      <c r="H377" s="993">
        <v>15.92</v>
      </c>
      <c r="I377" s="993">
        <v>36.834896999999998</v>
      </c>
      <c r="J377" s="993">
        <v>4482.08</v>
      </c>
      <c r="K377" s="994">
        <f t="shared" ref="K377:K387" si="70">I377</f>
        <v>36.834896999999998</v>
      </c>
      <c r="L377" s="993">
        <v>4482.08</v>
      </c>
      <c r="M377" s="995">
        <f t="shared" ref="M377:M387" si="71">K377/L377</f>
        <v>8.2182596026844669E-3</v>
      </c>
      <c r="N377" s="996">
        <v>79.569999999999993</v>
      </c>
      <c r="O377" s="997">
        <f t="shared" ref="O377:O387" si="72">M377*N377</f>
        <v>0.65392691658560298</v>
      </c>
      <c r="P377" s="1501">
        <f t="shared" ref="P377:P387" si="73">M377*60*1000</f>
        <v>493.09557616106804</v>
      </c>
      <c r="Q377" s="999">
        <f t="shared" ref="Q377:Q387" si="74">P377*N377/1000</f>
        <v>39.235614995136181</v>
      </c>
    </row>
    <row r="378" spans="1:17" x14ac:dyDescent="0.2">
      <c r="A378" s="1914"/>
      <c r="B378" s="11">
        <v>2</v>
      </c>
      <c r="C378" s="1000" t="s">
        <v>315</v>
      </c>
      <c r="D378" s="1001">
        <v>22</v>
      </c>
      <c r="E378" s="1001">
        <v>1994</v>
      </c>
      <c r="F378" s="1002">
        <v>14.653</v>
      </c>
      <c r="G378" s="1002">
        <v>2.1153780000000002</v>
      </c>
      <c r="H378" s="1002">
        <v>3.52</v>
      </c>
      <c r="I378" s="1002">
        <v>9.0176230000000004</v>
      </c>
      <c r="J378" s="1002">
        <v>1162.77</v>
      </c>
      <c r="K378" s="1003">
        <f t="shared" si="70"/>
        <v>9.0176230000000004</v>
      </c>
      <c r="L378" s="1002">
        <v>1162.77</v>
      </c>
      <c r="M378" s="1004">
        <f t="shared" si="71"/>
        <v>7.7552938242300721E-3</v>
      </c>
      <c r="N378" s="1005">
        <v>79.569999999999993</v>
      </c>
      <c r="O378" s="1006">
        <f t="shared" si="72"/>
        <v>0.61708872959398675</v>
      </c>
      <c r="P378" s="1502">
        <f t="shared" si="73"/>
        <v>465.31762945380433</v>
      </c>
      <c r="Q378" s="1008">
        <f t="shared" si="74"/>
        <v>37.025323775639201</v>
      </c>
    </row>
    <row r="379" spans="1:17" x14ac:dyDescent="0.2">
      <c r="A379" s="1914"/>
      <c r="B379" s="11">
        <v>3</v>
      </c>
      <c r="C379" s="1000" t="s">
        <v>314</v>
      </c>
      <c r="D379" s="1001">
        <v>103</v>
      </c>
      <c r="E379" s="1001">
        <v>1965</v>
      </c>
      <c r="F379" s="1002">
        <v>63.808</v>
      </c>
      <c r="G379" s="1002">
        <v>9.2006669999999993</v>
      </c>
      <c r="H379" s="1002">
        <v>15.92</v>
      </c>
      <c r="I379" s="1002">
        <v>38.687322000000002</v>
      </c>
      <c r="J379" s="1002">
        <v>4447.51</v>
      </c>
      <c r="K379" s="1003">
        <f t="shared" si="70"/>
        <v>38.687322000000002</v>
      </c>
      <c r="L379" s="1002">
        <v>4447.51</v>
      </c>
      <c r="M379" s="1004">
        <f t="shared" si="71"/>
        <v>8.6986475578469755E-3</v>
      </c>
      <c r="N379" s="1005">
        <v>79.569999999999993</v>
      </c>
      <c r="O379" s="1006">
        <f t="shared" si="72"/>
        <v>0.69215138617788374</v>
      </c>
      <c r="P379" s="1502">
        <f t="shared" si="73"/>
        <v>521.91885347081859</v>
      </c>
      <c r="Q379" s="1008">
        <f t="shared" si="74"/>
        <v>41.529083170673033</v>
      </c>
    </row>
    <row r="380" spans="1:17" x14ac:dyDescent="0.2">
      <c r="A380" s="1914"/>
      <c r="B380" s="11">
        <v>4</v>
      </c>
      <c r="C380" s="1000" t="s">
        <v>322</v>
      </c>
      <c r="D380" s="1001">
        <v>55</v>
      </c>
      <c r="E380" s="1001">
        <v>1995</v>
      </c>
      <c r="F380" s="1002">
        <v>43.956000000000003</v>
      </c>
      <c r="G380" s="1002">
        <v>6.4603229999999998</v>
      </c>
      <c r="H380" s="1002">
        <v>8.7200000000000006</v>
      </c>
      <c r="I380" s="1002">
        <v>28.775679</v>
      </c>
      <c r="J380" s="1002">
        <v>3308.16</v>
      </c>
      <c r="K380" s="1003">
        <f t="shared" si="70"/>
        <v>28.775679</v>
      </c>
      <c r="L380" s="1002">
        <v>3308.16</v>
      </c>
      <c r="M380" s="1004">
        <f t="shared" si="71"/>
        <v>8.6983939712710397E-3</v>
      </c>
      <c r="N380" s="1005">
        <v>79.569999999999993</v>
      </c>
      <c r="O380" s="1006">
        <f t="shared" si="72"/>
        <v>0.69213120829403663</v>
      </c>
      <c r="P380" s="1502">
        <f t="shared" si="73"/>
        <v>521.90363827626243</v>
      </c>
      <c r="Q380" s="1008">
        <f t="shared" si="74"/>
        <v>41.527872497642193</v>
      </c>
    </row>
    <row r="381" spans="1:17" x14ac:dyDescent="0.2">
      <c r="A381" s="1914"/>
      <c r="B381" s="11">
        <v>5</v>
      </c>
      <c r="C381" s="1000" t="s">
        <v>313</v>
      </c>
      <c r="D381" s="1001">
        <v>80</v>
      </c>
      <c r="E381" s="1001">
        <v>1964</v>
      </c>
      <c r="F381" s="1002">
        <v>51.258000000000003</v>
      </c>
      <c r="G381" s="1002">
        <v>6.3555799999999998</v>
      </c>
      <c r="H381" s="1002">
        <v>12.8</v>
      </c>
      <c r="I381" s="1002">
        <v>32.102429999999998</v>
      </c>
      <c r="J381" s="1002">
        <v>3831.94</v>
      </c>
      <c r="K381" s="1003">
        <f t="shared" si="70"/>
        <v>32.102429999999998</v>
      </c>
      <c r="L381" s="1002">
        <v>3831.94</v>
      </c>
      <c r="M381" s="1004">
        <f t="shared" si="71"/>
        <v>8.3775920291027511E-3</v>
      </c>
      <c r="N381" s="1005">
        <v>79.569999999999993</v>
      </c>
      <c r="O381" s="1006">
        <f t="shared" si="72"/>
        <v>0.66660499775570581</v>
      </c>
      <c r="P381" s="1502">
        <f t="shared" si="73"/>
        <v>502.65552174616499</v>
      </c>
      <c r="Q381" s="1008">
        <f t="shared" si="74"/>
        <v>39.996299865342344</v>
      </c>
    </row>
    <row r="382" spans="1:17" x14ac:dyDescent="0.2">
      <c r="A382" s="1914"/>
      <c r="B382" s="11">
        <v>6</v>
      </c>
      <c r="C382" s="1000" t="s">
        <v>319</v>
      </c>
      <c r="D382" s="1001">
        <v>101</v>
      </c>
      <c r="E382" s="1001">
        <v>1966</v>
      </c>
      <c r="F382" s="1002">
        <v>63.683999999999997</v>
      </c>
      <c r="G382" s="1002">
        <v>8.8738779999999995</v>
      </c>
      <c r="H382" s="1002">
        <v>15.84</v>
      </c>
      <c r="I382" s="1002">
        <v>38.970112999999998</v>
      </c>
      <c r="J382" s="1002">
        <v>4481.51</v>
      </c>
      <c r="K382" s="1003">
        <f t="shared" si="70"/>
        <v>38.970112999999998</v>
      </c>
      <c r="L382" s="1002">
        <v>4481.51</v>
      </c>
      <c r="M382" s="1004">
        <f t="shared" si="71"/>
        <v>8.6957550022202321E-3</v>
      </c>
      <c r="N382" s="1005">
        <v>79.569999999999993</v>
      </c>
      <c r="O382" s="1006">
        <f t="shared" si="72"/>
        <v>0.6919212255266638</v>
      </c>
      <c r="P382" s="1502">
        <f t="shared" si="73"/>
        <v>521.74530013321396</v>
      </c>
      <c r="Q382" s="1008">
        <f t="shared" si="74"/>
        <v>41.515273531599831</v>
      </c>
    </row>
    <row r="383" spans="1:17" x14ac:dyDescent="0.2">
      <c r="A383" s="1914"/>
      <c r="B383" s="11">
        <v>7</v>
      </c>
      <c r="C383" s="1000" t="s">
        <v>318</v>
      </c>
      <c r="D383" s="1001">
        <v>80</v>
      </c>
      <c r="E383" s="1001">
        <v>1964</v>
      </c>
      <c r="F383" s="1002">
        <v>53.915999999999997</v>
      </c>
      <c r="G383" s="1002">
        <v>6.2474999999999996</v>
      </c>
      <c r="H383" s="1002">
        <v>12.72</v>
      </c>
      <c r="I383" s="1002">
        <v>34.948490999999997</v>
      </c>
      <c r="J383" s="1002">
        <v>3830.86</v>
      </c>
      <c r="K383" s="1003">
        <f t="shared" si="70"/>
        <v>34.948490999999997</v>
      </c>
      <c r="L383" s="1002">
        <v>3830.86</v>
      </c>
      <c r="M383" s="1004">
        <f t="shared" si="71"/>
        <v>9.122883895522153E-3</v>
      </c>
      <c r="N383" s="1005">
        <v>79.569999999999993</v>
      </c>
      <c r="O383" s="1006">
        <f t="shared" si="72"/>
        <v>0.72590787156669767</v>
      </c>
      <c r="P383" s="1502">
        <f t="shared" si="73"/>
        <v>547.3730337313292</v>
      </c>
      <c r="Q383" s="1008">
        <f t="shared" si="74"/>
        <v>43.554472294001862</v>
      </c>
    </row>
    <row r="384" spans="1:17" x14ac:dyDescent="0.2">
      <c r="A384" s="1914"/>
      <c r="B384" s="11">
        <v>8</v>
      </c>
      <c r="C384" s="1000" t="s">
        <v>321</v>
      </c>
      <c r="D384" s="1001">
        <v>100</v>
      </c>
      <c r="E384" s="1001">
        <v>1973</v>
      </c>
      <c r="F384" s="1002">
        <v>64.597999999999999</v>
      </c>
      <c r="G384" s="1002">
        <v>9.1427700000000005</v>
      </c>
      <c r="H384" s="1002">
        <v>15.971</v>
      </c>
      <c r="I384" s="1002">
        <v>39.484222000000003</v>
      </c>
      <c r="J384" s="1002">
        <v>4362.3100000000004</v>
      </c>
      <c r="K384" s="1003">
        <f t="shared" si="70"/>
        <v>39.484222000000003</v>
      </c>
      <c r="L384" s="1002">
        <v>4362.3100000000004</v>
      </c>
      <c r="M384" s="1004">
        <f t="shared" si="71"/>
        <v>9.0512187350280018E-3</v>
      </c>
      <c r="N384" s="1005">
        <v>79.569999999999993</v>
      </c>
      <c r="O384" s="1006">
        <f t="shared" si="72"/>
        <v>0.72020547474617802</v>
      </c>
      <c r="P384" s="1502">
        <f t="shared" si="73"/>
        <v>543.07312410168004</v>
      </c>
      <c r="Q384" s="1008">
        <f t="shared" si="74"/>
        <v>43.212328484770673</v>
      </c>
    </row>
    <row r="385" spans="1:17" x14ac:dyDescent="0.2">
      <c r="A385" s="1914"/>
      <c r="B385" s="11">
        <v>9</v>
      </c>
      <c r="C385" s="1000" t="s">
        <v>316</v>
      </c>
      <c r="D385" s="1001">
        <v>75</v>
      </c>
      <c r="E385" s="1001">
        <v>1987</v>
      </c>
      <c r="F385" s="1002">
        <v>58.186</v>
      </c>
      <c r="G385" s="1002">
        <v>7.2102269999999997</v>
      </c>
      <c r="H385" s="1002">
        <v>12</v>
      </c>
      <c r="I385" s="1002">
        <v>38.975772999999997</v>
      </c>
      <c r="J385" s="1002">
        <v>4017.2</v>
      </c>
      <c r="K385" s="1003">
        <f t="shared" si="70"/>
        <v>38.975772999999997</v>
      </c>
      <c r="L385" s="1002">
        <v>4017.2</v>
      </c>
      <c r="M385" s="1004">
        <f t="shared" si="71"/>
        <v>9.7022236881409932E-3</v>
      </c>
      <c r="N385" s="1005">
        <v>79.569999999999993</v>
      </c>
      <c r="O385" s="1006">
        <f t="shared" si="72"/>
        <v>0.77200593886537872</v>
      </c>
      <c r="P385" s="1502">
        <f t="shared" si="73"/>
        <v>582.13342128845954</v>
      </c>
      <c r="Q385" s="1008">
        <f t="shared" si="74"/>
        <v>46.320356331922724</v>
      </c>
    </row>
    <row r="386" spans="1:17" ht="12" thickBot="1" x14ac:dyDescent="0.25">
      <c r="A386" s="1938"/>
      <c r="B386" s="37">
        <v>10</v>
      </c>
      <c r="C386" s="1000" t="s">
        <v>320</v>
      </c>
      <c r="D386" s="1001">
        <v>60</v>
      </c>
      <c r="E386" s="1001">
        <v>1988</v>
      </c>
      <c r="F386" s="1002">
        <v>38.69</v>
      </c>
      <c r="G386" s="1002">
        <v>4.3155799999999997</v>
      </c>
      <c r="H386" s="1002">
        <v>9.6</v>
      </c>
      <c r="I386" s="1002">
        <v>24.774425000000001</v>
      </c>
      <c r="J386" s="1002">
        <v>2363.7600000000002</v>
      </c>
      <c r="K386" s="1003">
        <f t="shared" si="70"/>
        <v>24.774425000000001</v>
      </c>
      <c r="L386" s="1002">
        <v>2363.7600000000002</v>
      </c>
      <c r="M386" s="1004">
        <f t="shared" si="71"/>
        <v>1.0480939266253764E-2</v>
      </c>
      <c r="N386" s="1005">
        <v>79.569999999999993</v>
      </c>
      <c r="O386" s="1006">
        <f t="shared" si="72"/>
        <v>0.83396833741581189</v>
      </c>
      <c r="P386" s="1502">
        <f t="shared" si="73"/>
        <v>628.85635597522582</v>
      </c>
      <c r="Q386" s="1008">
        <f t="shared" si="74"/>
        <v>50.038100244948716</v>
      </c>
    </row>
    <row r="387" spans="1:17" x14ac:dyDescent="0.2">
      <c r="A387" s="1986" t="s">
        <v>78</v>
      </c>
      <c r="B387" s="74">
        <v>1</v>
      </c>
      <c r="C387" s="1009" t="s">
        <v>323</v>
      </c>
      <c r="D387" s="1010">
        <v>51</v>
      </c>
      <c r="E387" s="1010">
        <v>1988</v>
      </c>
      <c r="F387" s="1011">
        <v>38.104999999999997</v>
      </c>
      <c r="G387" s="1011">
        <v>3.139713</v>
      </c>
      <c r="H387" s="1011">
        <v>8</v>
      </c>
      <c r="I387" s="1011">
        <v>26.965282999999999</v>
      </c>
      <c r="J387" s="1011">
        <v>1853.38</v>
      </c>
      <c r="K387" s="1012">
        <f t="shared" si="70"/>
        <v>26.965282999999999</v>
      </c>
      <c r="L387" s="1011">
        <v>1853.38</v>
      </c>
      <c r="M387" s="1013">
        <f t="shared" si="71"/>
        <v>1.4549246781555858E-2</v>
      </c>
      <c r="N387" s="1014">
        <v>79.569999999999993</v>
      </c>
      <c r="O387" s="1015">
        <f t="shared" si="72"/>
        <v>1.1576835664083995</v>
      </c>
      <c r="P387" s="1503">
        <f t="shared" si="73"/>
        <v>872.95480689335147</v>
      </c>
      <c r="Q387" s="1017">
        <f t="shared" si="74"/>
        <v>69.461013984503964</v>
      </c>
    </row>
    <row r="388" spans="1:17" x14ac:dyDescent="0.2">
      <c r="A388" s="1987"/>
      <c r="B388" s="75">
        <v>2</v>
      </c>
      <c r="C388" s="155"/>
      <c r="D388" s="156"/>
      <c r="E388" s="156"/>
      <c r="F388" s="157"/>
      <c r="G388" s="157"/>
      <c r="H388" s="157"/>
      <c r="I388" s="157"/>
      <c r="J388" s="157"/>
      <c r="K388" s="158"/>
      <c r="L388" s="157"/>
      <c r="M388" s="159"/>
      <c r="N388" s="160"/>
      <c r="O388" s="161"/>
      <c r="P388" s="580"/>
      <c r="Q388" s="162"/>
    </row>
    <row r="389" spans="1:17" x14ac:dyDescent="0.2">
      <c r="A389" s="1987"/>
      <c r="B389" s="75">
        <v>3</v>
      </c>
      <c r="C389" s="155"/>
      <c r="D389" s="156"/>
      <c r="E389" s="156"/>
      <c r="F389" s="157"/>
      <c r="G389" s="157"/>
      <c r="H389" s="157"/>
      <c r="I389" s="157"/>
      <c r="J389" s="157"/>
      <c r="K389" s="158"/>
      <c r="L389" s="157"/>
      <c r="M389" s="159"/>
      <c r="N389" s="160"/>
      <c r="O389" s="161"/>
      <c r="P389" s="580"/>
      <c r="Q389" s="162"/>
    </row>
    <row r="390" spans="1:17" x14ac:dyDescent="0.2">
      <c r="A390" s="1987"/>
      <c r="B390" s="75">
        <v>4</v>
      </c>
      <c r="C390" s="155"/>
      <c r="D390" s="156"/>
      <c r="E390" s="156"/>
      <c r="F390" s="157"/>
      <c r="G390" s="157"/>
      <c r="H390" s="157"/>
      <c r="I390" s="157"/>
      <c r="J390" s="157"/>
      <c r="K390" s="158"/>
      <c r="L390" s="157"/>
      <c r="M390" s="159"/>
      <c r="N390" s="160"/>
      <c r="O390" s="161"/>
      <c r="P390" s="580"/>
      <c r="Q390" s="162"/>
    </row>
    <row r="391" spans="1:17" x14ac:dyDescent="0.2">
      <c r="A391" s="1987"/>
      <c r="B391" s="75">
        <v>5</v>
      </c>
      <c r="C391" s="155"/>
      <c r="D391" s="156"/>
      <c r="E391" s="156"/>
      <c r="F391" s="157"/>
      <c r="G391" s="157"/>
      <c r="H391" s="157"/>
      <c r="I391" s="157"/>
      <c r="J391" s="157"/>
      <c r="K391" s="158"/>
      <c r="L391" s="157"/>
      <c r="M391" s="159"/>
      <c r="N391" s="160"/>
      <c r="O391" s="161"/>
      <c r="P391" s="580"/>
      <c r="Q391" s="162"/>
    </row>
    <row r="392" spans="1:17" x14ac:dyDescent="0.2">
      <c r="A392" s="1987"/>
      <c r="B392" s="75">
        <v>6</v>
      </c>
      <c r="C392" s="155"/>
      <c r="D392" s="156"/>
      <c r="E392" s="156"/>
      <c r="F392" s="157"/>
      <c r="G392" s="157"/>
      <c r="H392" s="157"/>
      <c r="I392" s="157"/>
      <c r="J392" s="157"/>
      <c r="K392" s="158"/>
      <c r="L392" s="157"/>
      <c r="M392" s="159"/>
      <c r="N392" s="160"/>
      <c r="O392" s="161"/>
      <c r="P392" s="580"/>
      <c r="Q392" s="162"/>
    </row>
    <row r="393" spans="1:17" x14ac:dyDescent="0.2">
      <c r="A393" s="1987"/>
      <c r="B393" s="75">
        <v>7</v>
      </c>
      <c r="C393" s="155"/>
      <c r="D393" s="156"/>
      <c r="E393" s="156"/>
      <c r="F393" s="157"/>
      <c r="G393" s="157"/>
      <c r="H393" s="157"/>
      <c r="I393" s="157"/>
      <c r="J393" s="157"/>
      <c r="K393" s="158"/>
      <c r="L393" s="157"/>
      <c r="M393" s="159"/>
      <c r="N393" s="160"/>
      <c r="O393" s="161"/>
      <c r="P393" s="580"/>
      <c r="Q393" s="162"/>
    </row>
    <row r="394" spans="1:17" x14ac:dyDescent="0.2">
      <c r="A394" s="1987"/>
      <c r="B394" s="75">
        <v>8</v>
      </c>
      <c r="C394" s="155"/>
      <c r="D394" s="156"/>
      <c r="E394" s="156"/>
      <c r="F394" s="157"/>
      <c r="G394" s="157"/>
      <c r="H394" s="157"/>
      <c r="I394" s="157"/>
      <c r="J394" s="157"/>
      <c r="K394" s="158"/>
      <c r="L394" s="157"/>
      <c r="M394" s="159"/>
      <c r="N394" s="160"/>
      <c r="O394" s="161"/>
      <c r="P394" s="580"/>
      <c r="Q394" s="162"/>
    </row>
    <row r="395" spans="1:17" x14ac:dyDescent="0.2">
      <c r="A395" s="1987"/>
      <c r="B395" s="75">
        <v>9</v>
      </c>
      <c r="C395" s="155"/>
      <c r="D395" s="156"/>
      <c r="E395" s="156"/>
      <c r="F395" s="157"/>
      <c r="G395" s="157"/>
      <c r="H395" s="157"/>
      <c r="I395" s="157"/>
      <c r="J395" s="157"/>
      <c r="K395" s="158"/>
      <c r="L395" s="157"/>
      <c r="M395" s="159"/>
      <c r="N395" s="160"/>
      <c r="O395" s="161"/>
      <c r="P395" s="580"/>
      <c r="Q395" s="162"/>
    </row>
    <row r="396" spans="1:17" ht="12" thickBot="1" x14ac:dyDescent="0.25">
      <c r="A396" s="1988"/>
      <c r="B396" s="76">
        <v>10</v>
      </c>
      <c r="C396" s="163"/>
      <c r="D396" s="164"/>
      <c r="E396" s="164"/>
      <c r="F396" s="165"/>
      <c r="G396" s="165"/>
      <c r="H396" s="165"/>
      <c r="I396" s="165"/>
      <c r="J396" s="165"/>
      <c r="K396" s="166"/>
      <c r="L396" s="165"/>
      <c r="M396" s="167"/>
      <c r="N396" s="168"/>
      <c r="O396" s="169"/>
      <c r="P396" s="581"/>
      <c r="Q396" s="170"/>
    </row>
    <row r="397" spans="1:17" x14ac:dyDescent="0.2">
      <c r="A397" s="1916" t="s">
        <v>89</v>
      </c>
      <c r="B397" s="57">
        <v>1</v>
      </c>
      <c r="C397" s="1504" t="s">
        <v>326</v>
      </c>
      <c r="D397" s="1505">
        <v>5</v>
      </c>
      <c r="E397" s="1505">
        <v>1951</v>
      </c>
      <c r="F397" s="1038">
        <v>3.484</v>
      </c>
      <c r="G397" s="1038">
        <v>0.71450999999999998</v>
      </c>
      <c r="H397" s="1038">
        <v>0.05</v>
      </c>
      <c r="I397" s="1038">
        <v>2.7194889999999998</v>
      </c>
      <c r="J397" s="1038">
        <v>223.63</v>
      </c>
      <c r="K397" s="1039">
        <f t="shared" ref="K397:K415" si="75">I397</f>
        <v>2.7194889999999998</v>
      </c>
      <c r="L397" s="1038">
        <v>223.63</v>
      </c>
      <c r="M397" s="1040">
        <f t="shared" ref="M397:M415" si="76">K397/L397</f>
        <v>1.2160662701784196E-2</v>
      </c>
      <c r="N397" s="1041">
        <v>79.569999999999993</v>
      </c>
      <c r="O397" s="1042">
        <f t="shared" ref="O397:O415" si="77">M397*N397</f>
        <v>0.96762393118096834</v>
      </c>
      <c r="P397" s="1506">
        <f t="shared" ref="P397:P415" si="78">M397*60*1000</f>
        <v>729.63976210705175</v>
      </c>
      <c r="Q397" s="1044">
        <f t="shared" ref="Q397:Q415" si="79">P397*N397/1000</f>
        <v>58.057435870858107</v>
      </c>
    </row>
    <row r="398" spans="1:17" x14ac:dyDescent="0.2">
      <c r="A398" s="1917"/>
      <c r="B398" s="57">
        <v>2</v>
      </c>
      <c r="C398" s="1504" t="s">
        <v>329</v>
      </c>
      <c r="D398" s="1505">
        <v>9</v>
      </c>
      <c r="E398" s="1505">
        <v>1986</v>
      </c>
      <c r="F398" s="1038">
        <v>9.9551999999999996</v>
      </c>
      <c r="G398" s="1038">
        <v>0.47083199999999997</v>
      </c>
      <c r="H398" s="1038">
        <v>1.28</v>
      </c>
      <c r="I398" s="1038">
        <v>8.2043669999999995</v>
      </c>
      <c r="J398" s="1038">
        <v>536.30999999999995</v>
      </c>
      <c r="K398" s="1039">
        <f t="shared" si="75"/>
        <v>8.2043669999999995</v>
      </c>
      <c r="L398" s="1038">
        <v>536.30999999999995</v>
      </c>
      <c r="M398" s="1040">
        <f t="shared" si="76"/>
        <v>1.5297807238350954E-2</v>
      </c>
      <c r="N398" s="1041">
        <v>79.569999999999993</v>
      </c>
      <c r="O398" s="1042">
        <f t="shared" si="77"/>
        <v>1.2172465219555852</v>
      </c>
      <c r="P398" s="1506">
        <f t="shared" si="78"/>
        <v>917.86843430105728</v>
      </c>
      <c r="Q398" s="1044">
        <f t="shared" si="79"/>
        <v>73.03479131733512</v>
      </c>
    </row>
    <row r="399" spans="1:17" x14ac:dyDescent="0.2">
      <c r="A399" s="1917"/>
      <c r="B399" s="57">
        <v>3</v>
      </c>
      <c r="C399" s="1504" t="s">
        <v>324</v>
      </c>
      <c r="D399" s="1505">
        <v>12</v>
      </c>
      <c r="E399" s="1505">
        <v>1991</v>
      </c>
      <c r="F399" s="1038">
        <v>15.375</v>
      </c>
      <c r="G399" s="1038">
        <v>2.287452</v>
      </c>
      <c r="H399" s="1038">
        <v>2</v>
      </c>
      <c r="I399" s="1038">
        <v>11.087548999999999</v>
      </c>
      <c r="J399" s="1038">
        <v>818.44</v>
      </c>
      <c r="K399" s="1039">
        <f t="shared" si="75"/>
        <v>11.087548999999999</v>
      </c>
      <c r="L399" s="1038">
        <v>818.44</v>
      </c>
      <c r="M399" s="1040">
        <f t="shared" si="76"/>
        <v>1.3547173891794143E-2</v>
      </c>
      <c r="N399" s="1041">
        <v>79.569999999999993</v>
      </c>
      <c r="O399" s="1042">
        <f t="shared" si="77"/>
        <v>1.07794862657006</v>
      </c>
      <c r="P399" s="1506">
        <f t="shared" si="78"/>
        <v>812.83043350764865</v>
      </c>
      <c r="Q399" s="1044">
        <f t="shared" si="79"/>
        <v>64.676917594203601</v>
      </c>
    </row>
    <row r="400" spans="1:17" x14ac:dyDescent="0.2">
      <c r="A400" s="1917"/>
      <c r="B400" s="57">
        <v>4</v>
      </c>
      <c r="C400" s="1504" t="s">
        <v>331</v>
      </c>
      <c r="D400" s="1505">
        <v>20</v>
      </c>
      <c r="E400" s="1505">
        <v>1985</v>
      </c>
      <c r="F400" s="1038">
        <v>23.878</v>
      </c>
      <c r="G400" s="1038">
        <v>1.3936770000000001</v>
      </c>
      <c r="H400" s="1038">
        <v>3.12</v>
      </c>
      <c r="I400" s="1038">
        <v>19.364325000000001</v>
      </c>
      <c r="J400" s="1038">
        <v>1047.19</v>
      </c>
      <c r="K400" s="1039">
        <f t="shared" si="75"/>
        <v>19.364325000000001</v>
      </c>
      <c r="L400" s="1038">
        <v>1047.19</v>
      </c>
      <c r="M400" s="1040">
        <f t="shared" si="76"/>
        <v>1.8491701601428583E-2</v>
      </c>
      <c r="N400" s="1041">
        <v>79.569999999999993</v>
      </c>
      <c r="O400" s="1042">
        <f t="shared" si="77"/>
        <v>1.4713846964256723</v>
      </c>
      <c r="P400" s="1506">
        <f t="shared" si="78"/>
        <v>1109.502096085715</v>
      </c>
      <c r="Q400" s="1044">
        <f t="shared" si="79"/>
        <v>88.283081785540347</v>
      </c>
    </row>
    <row r="401" spans="1:17" x14ac:dyDescent="0.2">
      <c r="A401" s="1917"/>
      <c r="B401" s="57">
        <v>5</v>
      </c>
      <c r="C401" s="1504" t="s">
        <v>330</v>
      </c>
      <c r="D401" s="1505">
        <v>40</v>
      </c>
      <c r="E401" s="1505">
        <v>1988</v>
      </c>
      <c r="F401" s="1038">
        <v>38.561999999999998</v>
      </c>
      <c r="G401" s="1038">
        <v>2.448</v>
      </c>
      <c r="H401" s="1038">
        <v>1.74857</v>
      </c>
      <c r="I401" s="1038">
        <v>34.365431999999998</v>
      </c>
      <c r="J401" s="1038">
        <v>2040.9</v>
      </c>
      <c r="K401" s="1039">
        <f t="shared" si="75"/>
        <v>34.365431999999998</v>
      </c>
      <c r="L401" s="1038">
        <v>2040.9</v>
      </c>
      <c r="M401" s="1040">
        <f t="shared" si="76"/>
        <v>1.6838371306776422E-2</v>
      </c>
      <c r="N401" s="1041">
        <v>79.569999999999993</v>
      </c>
      <c r="O401" s="1042">
        <f t="shared" si="77"/>
        <v>1.3398292048801999</v>
      </c>
      <c r="P401" s="1506">
        <f t="shared" si="78"/>
        <v>1010.3022784065854</v>
      </c>
      <c r="Q401" s="1044">
        <f t="shared" si="79"/>
        <v>80.389752292811991</v>
      </c>
    </row>
    <row r="402" spans="1:17" x14ac:dyDescent="0.2">
      <c r="A402" s="1917"/>
      <c r="B402" s="57">
        <v>6</v>
      </c>
      <c r="C402" s="1504" t="s">
        <v>328</v>
      </c>
      <c r="D402" s="1505">
        <v>36</v>
      </c>
      <c r="E402" s="1505">
        <v>1964</v>
      </c>
      <c r="F402" s="1038">
        <v>33.756</v>
      </c>
      <c r="G402" s="1038">
        <v>1.6314500000000001</v>
      </c>
      <c r="H402" s="1038">
        <v>5.6</v>
      </c>
      <c r="I402" s="1038">
        <v>26.524550999999999</v>
      </c>
      <c r="J402" s="1038">
        <v>1514.36</v>
      </c>
      <c r="K402" s="1039">
        <f t="shared" si="75"/>
        <v>26.524550999999999</v>
      </c>
      <c r="L402" s="1038">
        <v>1514.36</v>
      </c>
      <c r="M402" s="1040">
        <f t="shared" si="76"/>
        <v>1.7515353680762832E-2</v>
      </c>
      <c r="N402" s="1041">
        <v>79.569999999999993</v>
      </c>
      <c r="O402" s="1042">
        <f t="shared" si="77"/>
        <v>1.3936966923782985</v>
      </c>
      <c r="P402" s="1506">
        <f t="shared" si="78"/>
        <v>1050.92122084577</v>
      </c>
      <c r="Q402" s="1044">
        <f t="shared" si="79"/>
        <v>83.621801542697909</v>
      </c>
    </row>
    <row r="403" spans="1:17" x14ac:dyDescent="0.2">
      <c r="A403" s="1917"/>
      <c r="B403" s="57">
        <v>7</v>
      </c>
      <c r="C403" s="1504" t="s">
        <v>327</v>
      </c>
      <c r="D403" s="1505">
        <v>41</v>
      </c>
      <c r="E403" s="1505">
        <v>1981</v>
      </c>
      <c r="F403" s="1038">
        <v>48.765000000000001</v>
      </c>
      <c r="G403" s="1038">
        <v>3.405462</v>
      </c>
      <c r="H403" s="1038">
        <v>2.65</v>
      </c>
      <c r="I403" s="1038">
        <v>42.709538999999999</v>
      </c>
      <c r="J403" s="1038">
        <v>2245.19</v>
      </c>
      <c r="K403" s="1039">
        <f t="shared" si="75"/>
        <v>42.709538999999999</v>
      </c>
      <c r="L403" s="1038">
        <v>2245.19</v>
      </c>
      <c r="M403" s="1040">
        <f t="shared" si="76"/>
        <v>1.9022683603614837E-2</v>
      </c>
      <c r="N403" s="1041">
        <v>79.569999999999993</v>
      </c>
      <c r="O403" s="1042">
        <f t="shared" si="77"/>
        <v>1.5136349343396325</v>
      </c>
      <c r="P403" s="1506">
        <f t="shared" si="78"/>
        <v>1141.3610162168904</v>
      </c>
      <c r="Q403" s="1044">
        <f t="shared" si="79"/>
        <v>90.818096060377968</v>
      </c>
    </row>
    <row r="404" spans="1:17" x14ac:dyDescent="0.2">
      <c r="A404" s="1917"/>
      <c r="B404" s="57">
        <v>8</v>
      </c>
      <c r="C404" s="1504" t="s">
        <v>325</v>
      </c>
      <c r="D404" s="1505">
        <v>8</v>
      </c>
      <c r="E404" s="1505">
        <v>1976</v>
      </c>
      <c r="F404" s="1038">
        <v>10.137</v>
      </c>
      <c r="G404" s="1038">
        <v>1.224</v>
      </c>
      <c r="H404" s="1038">
        <v>0.67</v>
      </c>
      <c r="I404" s="1038">
        <v>8.2430000000000003</v>
      </c>
      <c r="J404" s="1038">
        <v>432.82</v>
      </c>
      <c r="K404" s="1039">
        <f t="shared" si="75"/>
        <v>8.2430000000000003</v>
      </c>
      <c r="L404" s="1038">
        <v>432.82</v>
      </c>
      <c r="M404" s="1040">
        <f t="shared" si="76"/>
        <v>1.9044868536574097E-2</v>
      </c>
      <c r="N404" s="1041">
        <v>79.569999999999993</v>
      </c>
      <c r="O404" s="1042">
        <f t="shared" si="77"/>
        <v>1.5154001894552007</v>
      </c>
      <c r="P404" s="1506">
        <f t="shared" si="78"/>
        <v>1142.6921121944458</v>
      </c>
      <c r="Q404" s="1044">
        <f t="shared" si="79"/>
        <v>90.924011367312048</v>
      </c>
    </row>
    <row r="405" spans="1:17" x14ac:dyDescent="0.2">
      <c r="A405" s="1917"/>
      <c r="B405" s="57">
        <v>9</v>
      </c>
      <c r="C405" s="1504"/>
      <c r="D405" s="1505"/>
      <c r="E405" s="1505"/>
      <c r="F405" s="1038"/>
      <c r="G405" s="1038"/>
      <c r="H405" s="1038"/>
      <c r="I405" s="1038"/>
      <c r="J405" s="1038"/>
      <c r="K405" s="1039">
        <f t="shared" si="75"/>
        <v>0</v>
      </c>
      <c r="L405" s="1038"/>
      <c r="M405" s="1040" t="e">
        <f t="shared" si="76"/>
        <v>#DIV/0!</v>
      </c>
      <c r="N405" s="1041">
        <v>79.569999999999993</v>
      </c>
      <c r="O405" s="1042" t="e">
        <f t="shared" si="77"/>
        <v>#DIV/0!</v>
      </c>
      <c r="P405" s="1506" t="e">
        <f t="shared" si="78"/>
        <v>#DIV/0!</v>
      </c>
      <c r="Q405" s="1044" t="e">
        <f t="shared" si="79"/>
        <v>#DIV/0!</v>
      </c>
    </row>
    <row r="406" spans="1:17" ht="12" thickBot="1" x14ac:dyDescent="0.25">
      <c r="A406" s="1917"/>
      <c r="B406" s="77">
        <v>10</v>
      </c>
      <c r="C406" s="1507"/>
      <c r="D406" s="1508"/>
      <c r="E406" s="1508"/>
      <c r="F406" s="1509"/>
      <c r="G406" s="1509"/>
      <c r="H406" s="1509"/>
      <c r="I406" s="1509"/>
      <c r="J406" s="1509"/>
      <c r="K406" s="1510">
        <f t="shared" si="75"/>
        <v>0</v>
      </c>
      <c r="L406" s="1509"/>
      <c r="M406" s="1511" t="e">
        <f t="shared" si="76"/>
        <v>#DIV/0!</v>
      </c>
      <c r="N406" s="1512">
        <v>79.569999999999993</v>
      </c>
      <c r="O406" s="1513" t="e">
        <f t="shared" si="77"/>
        <v>#DIV/0!</v>
      </c>
      <c r="P406" s="1514" t="e">
        <f t="shared" si="78"/>
        <v>#DIV/0!</v>
      </c>
      <c r="Q406" s="1515" t="e">
        <f t="shared" si="79"/>
        <v>#DIV/0!</v>
      </c>
    </row>
    <row r="407" spans="1:17" x14ac:dyDescent="0.2">
      <c r="A407" s="1908" t="s">
        <v>98</v>
      </c>
      <c r="B407" s="78">
        <v>1</v>
      </c>
      <c r="C407" s="1516" t="s">
        <v>337</v>
      </c>
      <c r="D407" s="1517">
        <v>12</v>
      </c>
      <c r="E407" s="1517">
        <v>1972</v>
      </c>
      <c r="F407" s="1518">
        <v>5.8750999999999998</v>
      </c>
      <c r="G407" s="1518">
        <v>0</v>
      </c>
      <c r="H407" s="1518">
        <v>0</v>
      </c>
      <c r="I407" s="1518">
        <v>5.8750980000000004</v>
      </c>
      <c r="J407" s="1518">
        <v>532.47</v>
      </c>
      <c r="K407" s="1519">
        <f t="shared" si="75"/>
        <v>5.8750980000000004</v>
      </c>
      <c r="L407" s="1518">
        <v>532.47</v>
      </c>
      <c r="M407" s="1520">
        <f t="shared" si="76"/>
        <v>1.1033669502507183E-2</v>
      </c>
      <c r="N407" s="1521">
        <v>79.569999999999993</v>
      </c>
      <c r="O407" s="1522">
        <f t="shared" si="77"/>
        <v>0.87794908231449642</v>
      </c>
      <c r="P407" s="1523">
        <f t="shared" si="78"/>
        <v>662.020170150431</v>
      </c>
      <c r="Q407" s="1524">
        <f t="shared" si="79"/>
        <v>52.676944938869788</v>
      </c>
    </row>
    <row r="408" spans="1:17" x14ac:dyDescent="0.2">
      <c r="A408" s="1909"/>
      <c r="B408" s="79">
        <v>2</v>
      </c>
      <c r="C408" s="1054" t="s">
        <v>334</v>
      </c>
      <c r="D408" s="1055">
        <v>7</v>
      </c>
      <c r="E408" s="1055">
        <v>1956</v>
      </c>
      <c r="F408" s="1056">
        <v>6.7149999999999999</v>
      </c>
      <c r="G408" s="1056">
        <v>0</v>
      </c>
      <c r="H408" s="1056">
        <v>0</v>
      </c>
      <c r="I408" s="1056">
        <v>6.715001</v>
      </c>
      <c r="J408" s="1056">
        <v>402.24</v>
      </c>
      <c r="K408" s="1057">
        <f t="shared" si="75"/>
        <v>6.715001</v>
      </c>
      <c r="L408" s="1056">
        <v>402.24</v>
      </c>
      <c r="M408" s="1058">
        <f t="shared" si="76"/>
        <v>1.6694016010342084E-2</v>
      </c>
      <c r="N408" s="1059">
        <v>79.569999999999993</v>
      </c>
      <c r="O408" s="1060">
        <f t="shared" si="77"/>
        <v>1.3283428539429194</v>
      </c>
      <c r="P408" s="1525">
        <f t="shared" si="78"/>
        <v>1001.640960620525</v>
      </c>
      <c r="Q408" s="1062">
        <f t="shared" si="79"/>
        <v>79.700571236575172</v>
      </c>
    </row>
    <row r="409" spans="1:17" x14ac:dyDescent="0.2">
      <c r="A409" s="1909"/>
      <c r="B409" s="79">
        <v>3</v>
      </c>
      <c r="C409" s="1054" t="s">
        <v>333</v>
      </c>
      <c r="D409" s="1055">
        <v>8</v>
      </c>
      <c r="E409" s="1055">
        <v>1956</v>
      </c>
      <c r="F409" s="1056">
        <v>7.6849999999999996</v>
      </c>
      <c r="G409" s="1056">
        <v>0</v>
      </c>
      <c r="H409" s="1056">
        <v>0</v>
      </c>
      <c r="I409" s="1056">
        <v>7.6849999999999996</v>
      </c>
      <c r="J409" s="1056">
        <v>469.85</v>
      </c>
      <c r="K409" s="1057">
        <f t="shared" si="75"/>
        <v>7.6849999999999996</v>
      </c>
      <c r="L409" s="1056">
        <v>469.85</v>
      </c>
      <c r="M409" s="1058">
        <f t="shared" si="76"/>
        <v>1.6356283920400127E-2</v>
      </c>
      <c r="N409" s="1059">
        <v>79.569999999999993</v>
      </c>
      <c r="O409" s="1060">
        <f t="shared" si="77"/>
        <v>1.301469511546238</v>
      </c>
      <c r="P409" s="1525">
        <f t="shared" si="78"/>
        <v>981.37703522400761</v>
      </c>
      <c r="Q409" s="1062">
        <f t="shared" si="79"/>
        <v>78.088170692774284</v>
      </c>
    </row>
    <row r="410" spans="1:17" x14ac:dyDescent="0.2">
      <c r="A410" s="1909"/>
      <c r="B410" s="79">
        <v>4</v>
      </c>
      <c r="C410" s="1054" t="s">
        <v>336</v>
      </c>
      <c r="D410" s="1055">
        <v>8</v>
      </c>
      <c r="E410" s="1055">
        <v>1966</v>
      </c>
      <c r="F410" s="1056">
        <v>7.5204000000000004</v>
      </c>
      <c r="G410" s="1056">
        <v>0</v>
      </c>
      <c r="H410" s="1056">
        <v>0</v>
      </c>
      <c r="I410" s="1056">
        <v>7.5204000000000004</v>
      </c>
      <c r="J410" s="1056">
        <v>393.89</v>
      </c>
      <c r="K410" s="1057">
        <f t="shared" si="75"/>
        <v>7.5204000000000004</v>
      </c>
      <c r="L410" s="1056">
        <v>393.89</v>
      </c>
      <c r="M410" s="1058">
        <f t="shared" si="76"/>
        <v>1.909264007717891E-2</v>
      </c>
      <c r="N410" s="1059">
        <v>79.569999999999993</v>
      </c>
      <c r="O410" s="1060">
        <f t="shared" si="77"/>
        <v>1.5192013709411258</v>
      </c>
      <c r="P410" s="1525">
        <f t="shared" si="78"/>
        <v>1145.5584046307345</v>
      </c>
      <c r="Q410" s="1062">
        <f t="shared" si="79"/>
        <v>91.152082256467537</v>
      </c>
    </row>
    <row r="411" spans="1:17" x14ac:dyDescent="0.2">
      <c r="A411" s="1909"/>
      <c r="B411" s="79">
        <v>5</v>
      </c>
      <c r="C411" s="1054" t="s">
        <v>338</v>
      </c>
      <c r="D411" s="1055">
        <v>6</v>
      </c>
      <c r="E411" s="1055">
        <v>1959</v>
      </c>
      <c r="F411" s="1056">
        <v>7.9089999999999998</v>
      </c>
      <c r="G411" s="1056">
        <v>0.45629700000000001</v>
      </c>
      <c r="H411" s="1056">
        <v>0.96</v>
      </c>
      <c r="I411" s="1056">
        <v>6.4927020000000004</v>
      </c>
      <c r="J411" s="1056">
        <v>313.25</v>
      </c>
      <c r="K411" s="1057">
        <f t="shared" si="75"/>
        <v>6.4927020000000004</v>
      </c>
      <c r="L411" s="1056">
        <v>313.25</v>
      </c>
      <c r="M411" s="1058">
        <f t="shared" si="76"/>
        <v>2.0726901835594575E-2</v>
      </c>
      <c r="N411" s="1059">
        <v>79.569999999999993</v>
      </c>
      <c r="O411" s="1060">
        <f t="shared" si="77"/>
        <v>1.6492395790582601</v>
      </c>
      <c r="P411" s="1525">
        <f t="shared" si="78"/>
        <v>1243.6141101356745</v>
      </c>
      <c r="Q411" s="1062">
        <f t="shared" si="79"/>
        <v>98.95437474349562</v>
      </c>
    </row>
    <row r="412" spans="1:17" x14ac:dyDescent="0.2">
      <c r="A412" s="1909"/>
      <c r="B412" s="79">
        <v>6</v>
      </c>
      <c r="C412" s="1054" t="s">
        <v>339</v>
      </c>
      <c r="D412" s="1055">
        <v>8</v>
      </c>
      <c r="E412" s="1055">
        <v>1962</v>
      </c>
      <c r="F412" s="1056">
        <v>8.3550000000000004</v>
      </c>
      <c r="G412" s="1056">
        <v>0.35699999999999998</v>
      </c>
      <c r="H412" s="1056">
        <v>0.97</v>
      </c>
      <c r="I412" s="1056">
        <v>7.0279990000000003</v>
      </c>
      <c r="J412" s="1056">
        <v>366.73</v>
      </c>
      <c r="K412" s="1057">
        <f t="shared" si="75"/>
        <v>7.0279990000000003</v>
      </c>
      <c r="L412" s="1056">
        <v>366.73</v>
      </c>
      <c r="M412" s="1058">
        <f t="shared" si="76"/>
        <v>1.9163959861478473E-2</v>
      </c>
      <c r="N412" s="1059">
        <v>79.569999999999993</v>
      </c>
      <c r="O412" s="1060">
        <f t="shared" si="77"/>
        <v>1.524876286177842</v>
      </c>
      <c r="P412" s="1525">
        <f t="shared" si="78"/>
        <v>1149.8375916887085</v>
      </c>
      <c r="Q412" s="1062">
        <f t="shared" si="79"/>
        <v>91.492577170670529</v>
      </c>
    </row>
    <row r="413" spans="1:17" x14ac:dyDescent="0.2">
      <c r="A413" s="1909"/>
      <c r="B413" s="79">
        <v>7</v>
      </c>
      <c r="C413" s="1054" t="s">
        <v>340</v>
      </c>
      <c r="D413" s="1055">
        <v>12</v>
      </c>
      <c r="E413" s="1055">
        <v>1971</v>
      </c>
      <c r="F413" s="1056">
        <v>10.392799999999999</v>
      </c>
      <c r="G413" s="1056">
        <v>0</v>
      </c>
      <c r="H413" s="1056">
        <v>0</v>
      </c>
      <c r="I413" s="1056">
        <v>10.392799999999999</v>
      </c>
      <c r="J413" s="1056">
        <v>538.79999999999995</v>
      </c>
      <c r="K413" s="1057">
        <f t="shared" si="75"/>
        <v>10.392799999999999</v>
      </c>
      <c r="L413" s="1056">
        <v>538.79999999999995</v>
      </c>
      <c r="M413" s="1058">
        <f t="shared" si="76"/>
        <v>1.9288789903489235E-2</v>
      </c>
      <c r="N413" s="1059">
        <v>79.569999999999993</v>
      </c>
      <c r="O413" s="1060">
        <f t="shared" si="77"/>
        <v>1.5348090126206384</v>
      </c>
      <c r="P413" s="1525">
        <f t="shared" si="78"/>
        <v>1157.327394209354</v>
      </c>
      <c r="Q413" s="1062">
        <f t="shared" si="79"/>
        <v>92.088540757238277</v>
      </c>
    </row>
    <row r="414" spans="1:17" x14ac:dyDescent="0.2">
      <c r="A414" s="1909"/>
      <c r="B414" s="79">
        <v>8</v>
      </c>
      <c r="C414" s="1054" t="s">
        <v>335</v>
      </c>
      <c r="D414" s="1055">
        <v>8</v>
      </c>
      <c r="E414" s="1055">
        <v>1969</v>
      </c>
      <c r="F414" s="1056">
        <v>9.8216999999999999</v>
      </c>
      <c r="G414" s="1056">
        <v>0</v>
      </c>
      <c r="H414" s="1056">
        <v>0</v>
      </c>
      <c r="I414" s="1056">
        <v>9.8217020000000002</v>
      </c>
      <c r="J414" s="1056">
        <v>416.7</v>
      </c>
      <c r="K414" s="1057">
        <f t="shared" si="75"/>
        <v>9.8217020000000002</v>
      </c>
      <c r="L414" s="1056">
        <v>416.7</v>
      </c>
      <c r="M414" s="1058">
        <f t="shared" si="76"/>
        <v>2.3570199184065277E-2</v>
      </c>
      <c r="N414" s="1059">
        <v>79.569999999999993</v>
      </c>
      <c r="O414" s="1060">
        <f t="shared" si="77"/>
        <v>1.8754807490760739</v>
      </c>
      <c r="P414" s="1525">
        <f t="shared" si="78"/>
        <v>1414.2119510439165</v>
      </c>
      <c r="Q414" s="1062">
        <f t="shared" si="79"/>
        <v>112.52884494456444</v>
      </c>
    </row>
    <row r="415" spans="1:17" x14ac:dyDescent="0.2">
      <c r="A415" s="1909"/>
      <c r="B415" s="79">
        <v>9</v>
      </c>
      <c r="C415" s="1526" t="s">
        <v>332</v>
      </c>
      <c r="D415" s="1527">
        <v>5</v>
      </c>
      <c r="E415" s="1527">
        <v>1935</v>
      </c>
      <c r="F415" s="1528">
        <v>6.726</v>
      </c>
      <c r="G415" s="1528">
        <v>0.21379200000000001</v>
      </c>
      <c r="H415" s="1528">
        <v>0.32</v>
      </c>
      <c r="I415" s="1528">
        <v>6.1922090000000001</v>
      </c>
      <c r="J415" s="1528">
        <v>321.79000000000002</v>
      </c>
      <c r="K415" s="1529">
        <f t="shared" si="75"/>
        <v>6.1922090000000001</v>
      </c>
      <c r="L415" s="1528">
        <v>321.79000000000002</v>
      </c>
      <c r="M415" s="1530">
        <f t="shared" si="76"/>
        <v>1.9243012523695577E-2</v>
      </c>
      <c r="N415" s="1531">
        <v>79.569999999999993</v>
      </c>
      <c r="O415" s="1532">
        <f t="shared" si="77"/>
        <v>1.5311665065104569</v>
      </c>
      <c r="P415" s="1533">
        <f t="shared" si="78"/>
        <v>1154.5807514217345</v>
      </c>
      <c r="Q415" s="1534">
        <f t="shared" si="79"/>
        <v>91.869990390627393</v>
      </c>
    </row>
    <row r="416" spans="1:17" ht="12" thickBot="1" x14ac:dyDescent="0.25">
      <c r="A416" s="1910"/>
      <c r="B416" s="80">
        <v>10</v>
      </c>
      <c r="C416" s="1081"/>
      <c r="D416" s="1082"/>
      <c r="E416" s="1082"/>
      <c r="F416" s="1083"/>
      <c r="G416" s="1083"/>
      <c r="H416" s="1083"/>
      <c r="I416" s="1083"/>
      <c r="J416" s="1083"/>
      <c r="K416" s="1084"/>
      <c r="L416" s="1083"/>
      <c r="M416" s="1085"/>
      <c r="N416" s="1086"/>
      <c r="O416" s="1087"/>
      <c r="P416" s="1088"/>
      <c r="Q416" s="1089"/>
    </row>
    <row r="417" spans="1:17" x14ac:dyDescent="0.2">
      <c r="A417" s="1921" t="s">
        <v>106</v>
      </c>
      <c r="B417" s="16">
        <v>1</v>
      </c>
      <c r="C417" s="171"/>
      <c r="D417" s="172"/>
      <c r="E417" s="172"/>
      <c r="F417" s="173"/>
      <c r="G417" s="173"/>
      <c r="H417" s="173"/>
      <c r="I417" s="173"/>
      <c r="J417" s="173"/>
      <c r="K417" s="174"/>
      <c r="L417" s="173"/>
      <c r="M417" s="175"/>
      <c r="N417" s="176"/>
      <c r="O417" s="177"/>
      <c r="P417" s="178"/>
      <c r="Q417" s="179"/>
    </row>
    <row r="418" spans="1:17" x14ac:dyDescent="0.2">
      <c r="A418" s="1922"/>
      <c r="B418" s="17">
        <v>2</v>
      </c>
      <c r="C418" s="180"/>
      <c r="D418" s="181"/>
      <c r="E418" s="181"/>
      <c r="F418" s="182"/>
      <c r="G418" s="182"/>
      <c r="H418" s="182"/>
      <c r="I418" s="182"/>
      <c r="J418" s="182"/>
      <c r="K418" s="183"/>
      <c r="L418" s="182"/>
      <c r="M418" s="184"/>
      <c r="N418" s="185"/>
      <c r="O418" s="186"/>
      <c r="P418" s="187"/>
      <c r="Q418" s="188"/>
    </row>
    <row r="419" spans="1:17" x14ac:dyDescent="0.2">
      <c r="A419" s="1922"/>
      <c r="B419" s="17">
        <v>3</v>
      </c>
      <c r="C419" s="180"/>
      <c r="D419" s="181"/>
      <c r="E419" s="181"/>
      <c r="F419" s="182"/>
      <c r="G419" s="182"/>
      <c r="H419" s="182"/>
      <c r="I419" s="182"/>
      <c r="J419" s="182"/>
      <c r="K419" s="183"/>
      <c r="L419" s="182"/>
      <c r="M419" s="184"/>
      <c r="N419" s="185"/>
      <c r="O419" s="186"/>
      <c r="P419" s="187"/>
      <c r="Q419" s="188"/>
    </row>
    <row r="420" spans="1:17" x14ac:dyDescent="0.2">
      <c r="A420" s="1922"/>
      <c r="B420" s="17">
        <v>4</v>
      </c>
      <c r="C420" s="180"/>
      <c r="D420" s="181"/>
      <c r="E420" s="181"/>
      <c r="F420" s="182"/>
      <c r="G420" s="182"/>
      <c r="H420" s="182"/>
      <c r="I420" s="182"/>
      <c r="J420" s="182"/>
      <c r="K420" s="183"/>
      <c r="L420" s="182"/>
      <c r="M420" s="184"/>
      <c r="N420" s="185"/>
      <c r="O420" s="186"/>
      <c r="P420" s="187"/>
      <c r="Q420" s="188"/>
    </row>
    <row r="421" spans="1:17" x14ac:dyDescent="0.2">
      <c r="A421" s="1922"/>
      <c r="B421" s="17">
        <v>5</v>
      </c>
      <c r="C421" s="180"/>
      <c r="D421" s="181"/>
      <c r="E421" s="181"/>
      <c r="F421" s="182"/>
      <c r="G421" s="182"/>
      <c r="H421" s="182"/>
      <c r="I421" s="182"/>
      <c r="J421" s="182"/>
      <c r="K421" s="183"/>
      <c r="L421" s="182"/>
      <c r="M421" s="184"/>
      <c r="N421" s="185"/>
      <c r="O421" s="186"/>
      <c r="P421" s="187"/>
      <c r="Q421" s="188"/>
    </row>
    <row r="422" spans="1:17" x14ac:dyDescent="0.2">
      <c r="A422" s="1922"/>
      <c r="B422" s="17">
        <v>6</v>
      </c>
      <c r="C422" s="180"/>
      <c r="D422" s="181"/>
      <c r="E422" s="181"/>
      <c r="F422" s="182"/>
      <c r="G422" s="182"/>
      <c r="H422" s="182"/>
      <c r="I422" s="182"/>
      <c r="J422" s="182"/>
      <c r="K422" s="183"/>
      <c r="L422" s="182"/>
      <c r="M422" s="184"/>
      <c r="N422" s="185"/>
      <c r="O422" s="186"/>
      <c r="P422" s="187"/>
      <c r="Q422" s="188"/>
    </row>
    <row r="423" spans="1:17" x14ac:dyDescent="0.2">
      <c r="A423" s="1922"/>
      <c r="B423" s="17">
        <v>7</v>
      </c>
      <c r="C423" s="180"/>
      <c r="D423" s="181"/>
      <c r="E423" s="181"/>
      <c r="F423" s="182"/>
      <c r="G423" s="182"/>
      <c r="H423" s="182"/>
      <c r="I423" s="182"/>
      <c r="J423" s="182"/>
      <c r="K423" s="183"/>
      <c r="L423" s="182"/>
      <c r="M423" s="184"/>
      <c r="N423" s="185"/>
      <c r="O423" s="186"/>
      <c r="P423" s="187"/>
      <c r="Q423" s="188"/>
    </row>
    <row r="424" spans="1:17" x14ac:dyDescent="0.2">
      <c r="A424" s="1922"/>
      <c r="B424" s="17">
        <v>8</v>
      </c>
      <c r="C424" s="180"/>
      <c r="D424" s="181"/>
      <c r="E424" s="181"/>
      <c r="F424" s="182"/>
      <c r="G424" s="182"/>
      <c r="H424" s="182"/>
      <c r="I424" s="182"/>
      <c r="J424" s="182"/>
      <c r="K424" s="183"/>
      <c r="L424" s="182"/>
      <c r="M424" s="184"/>
      <c r="N424" s="185"/>
      <c r="O424" s="186"/>
      <c r="P424" s="187"/>
      <c r="Q424" s="188"/>
    </row>
    <row r="425" spans="1:17" x14ac:dyDescent="0.2">
      <c r="A425" s="1922"/>
      <c r="B425" s="17">
        <v>9</v>
      </c>
      <c r="C425" s="180"/>
      <c r="D425" s="181"/>
      <c r="E425" s="181"/>
      <c r="F425" s="182"/>
      <c r="G425" s="182"/>
      <c r="H425" s="182"/>
      <c r="I425" s="182"/>
      <c r="J425" s="182"/>
      <c r="K425" s="183"/>
      <c r="L425" s="182"/>
      <c r="M425" s="184"/>
      <c r="N425" s="185"/>
      <c r="O425" s="186"/>
      <c r="P425" s="187"/>
      <c r="Q425" s="188"/>
    </row>
    <row r="426" spans="1:17" ht="12.75" thickBot="1" x14ac:dyDescent="0.25">
      <c r="A426" s="1923"/>
      <c r="B426" s="138">
        <v>10</v>
      </c>
      <c r="C426" s="189"/>
      <c r="D426" s="190"/>
      <c r="E426" s="190"/>
      <c r="F426" s="191"/>
      <c r="G426" s="191"/>
      <c r="H426" s="191"/>
      <c r="I426" s="191"/>
      <c r="J426" s="191"/>
      <c r="K426" s="192"/>
      <c r="L426" s="191"/>
      <c r="M426" s="193"/>
      <c r="N426" s="194"/>
      <c r="O426" s="195"/>
      <c r="P426" s="196"/>
      <c r="Q426" s="197"/>
    </row>
    <row r="427" spans="1:17" ht="12" x14ac:dyDescent="0.2">
      <c r="A427" s="82"/>
      <c r="B427" s="82"/>
      <c r="C427" s="83"/>
      <c r="D427" s="84"/>
      <c r="E427" s="84"/>
      <c r="F427" s="83"/>
      <c r="G427" s="83"/>
      <c r="H427" s="130"/>
      <c r="I427" s="130"/>
      <c r="J427" s="130"/>
      <c r="K427" s="131"/>
      <c r="L427" s="130"/>
      <c r="M427" s="132"/>
      <c r="N427" s="133"/>
      <c r="O427" s="134"/>
      <c r="P427" s="135"/>
      <c r="Q427" s="135"/>
    </row>
    <row r="428" spans="1:17" ht="15" x14ac:dyDescent="0.2">
      <c r="A428" s="1896" t="s">
        <v>169</v>
      </c>
      <c r="B428" s="1896"/>
      <c r="C428" s="1896"/>
      <c r="D428" s="1896"/>
      <c r="E428" s="1896"/>
      <c r="F428" s="1896"/>
      <c r="G428" s="1896"/>
      <c r="H428" s="1896"/>
      <c r="I428" s="1896"/>
      <c r="J428" s="1896"/>
      <c r="K428" s="1896"/>
      <c r="L428" s="1896"/>
      <c r="M428" s="1896"/>
      <c r="N428" s="1896"/>
      <c r="O428" s="1896"/>
      <c r="P428" s="1896"/>
      <c r="Q428" s="1896"/>
    </row>
    <row r="429" spans="1:17" ht="13.5" thickBot="1" x14ac:dyDescent="0.25">
      <c r="A429" s="408"/>
      <c r="B429" s="408"/>
      <c r="C429" s="408"/>
      <c r="D429" s="408"/>
      <c r="E429" s="1813" t="s">
        <v>254</v>
      </c>
      <c r="F429" s="1813"/>
      <c r="G429" s="1813"/>
      <c r="H429" s="1813"/>
      <c r="I429" s="408">
        <v>2.6</v>
      </c>
      <c r="J429" s="408" t="s">
        <v>253</v>
      </c>
      <c r="K429" s="408" t="s">
        <v>255</v>
      </c>
      <c r="L429" s="409">
        <v>476</v>
      </c>
      <c r="M429" s="408"/>
      <c r="N429" s="408"/>
      <c r="O429" s="408"/>
      <c r="P429" s="408"/>
      <c r="Q429" s="408"/>
    </row>
    <row r="430" spans="1:17" ht="12.75" customHeight="1" x14ac:dyDescent="0.2">
      <c r="A430" s="1898" t="s">
        <v>1</v>
      </c>
      <c r="B430" s="1817" t="s">
        <v>0</v>
      </c>
      <c r="C430" s="1820" t="s">
        <v>2</v>
      </c>
      <c r="D430" s="1820" t="s">
        <v>3</v>
      </c>
      <c r="E430" s="1820" t="s">
        <v>11</v>
      </c>
      <c r="F430" s="1824" t="s">
        <v>12</v>
      </c>
      <c r="G430" s="1825"/>
      <c r="H430" s="1825"/>
      <c r="I430" s="1826"/>
      <c r="J430" s="1820" t="s">
        <v>4</v>
      </c>
      <c r="K430" s="1820" t="s">
        <v>13</v>
      </c>
      <c r="L430" s="1820" t="s">
        <v>5</v>
      </c>
      <c r="M430" s="1820" t="s">
        <v>6</v>
      </c>
      <c r="N430" s="1820" t="s">
        <v>14</v>
      </c>
      <c r="O430" s="1874" t="s">
        <v>15</v>
      </c>
      <c r="P430" s="1820" t="s">
        <v>22</v>
      </c>
      <c r="Q430" s="1829" t="s">
        <v>23</v>
      </c>
    </row>
    <row r="431" spans="1:17" ht="33.75" x14ac:dyDescent="0.2">
      <c r="A431" s="1899"/>
      <c r="B431" s="1818"/>
      <c r="C431" s="1821"/>
      <c r="D431" s="1823"/>
      <c r="E431" s="1823"/>
      <c r="F431" s="14" t="s">
        <v>16</v>
      </c>
      <c r="G431" s="14" t="s">
        <v>17</v>
      </c>
      <c r="H431" s="14" t="s">
        <v>18</v>
      </c>
      <c r="I431" s="14" t="s">
        <v>19</v>
      </c>
      <c r="J431" s="1823"/>
      <c r="K431" s="1823"/>
      <c r="L431" s="1823"/>
      <c r="M431" s="1823"/>
      <c r="N431" s="1823"/>
      <c r="O431" s="1875"/>
      <c r="P431" s="1823"/>
      <c r="Q431" s="1830"/>
    </row>
    <row r="432" spans="1:17" x14ac:dyDescent="0.2">
      <c r="A432" s="1900"/>
      <c r="B432" s="1901"/>
      <c r="C432" s="1823"/>
      <c r="D432" s="64" t="s">
        <v>7</v>
      </c>
      <c r="E432" s="64" t="s">
        <v>8</v>
      </c>
      <c r="F432" s="64" t="s">
        <v>9</v>
      </c>
      <c r="G432" s="64" t="s">
        <v>9</v>
      </c>
      <c r="H432" s="64" t="s">
        <v>9</v>
      </c>
      <c r="I432" s="64" t="s">
        <v>9</v>
      </c>
      <c r="J432" s="64" t="s">
        <v>20</v>
      </c>
      <c r="K432" s="64" t="s">
        <v>9</v>
      </c>
      <c r="L432" s="64" t="s">
        <v>20</v>
      </c>
      <c r="M432" s="64" t="s">
        <v>55</v>
      </c>
      <c r="N432" s="64" t="s">
        <v>270</v>
      </c>
      <c r="O432" s="64" t="s">
        <v>271</v>
      </c>
      <c r="P432" s="65" t="s">
        <v>24</v>
      </c>
      <c r="Q432" s="66" t="s">
        <v>272</v>
      </c>
    </row>
    <row r="433" spans="1:17" ht="12" thickBot="1" x14ac:dyDescent="0.25">
      <c r="A433" s="67">
        <v>1</v>
      </c>
      <c r="B433" s="68">
        <v>2</v>
      </c>
      <c r="C433" s="69">
        <v>3</v>
      </c>
      <c r="D433" s="70">
        <v>4</v>
      </c>
      <c r="E433" s="70">
        <v>5</v>
      </c>
      <c r="F433" s="70">
        <v>6</v>
      </c>
      <c r="G433" s="70">
        <v>7</v>
      </c>
      <c r="H433" s="70">
        <v>8</v>
      </c>
      <c r="I433" s="70">
        <v>9</v>
      </c>
      <c r="J433" s="70">
        <v>10</v>
      </c>
      <c r="K433" s="70">
        <v>11</v>
      </c>
      <c r="L433" s="69">
        <v>12</v>
      </c>
      <c r="M433" s="70">
        <v>13</v>
      </c>
      <c r="N433" s="70">
        <v>14</v>
      </c>
      <c r="O433" s="71">
        <v>15</v>
      </c>
      <c r="P433" s="69">
        <v>16</v>
      </c>
      <c r="Q433" s="72">
        <v>17</v>
      </c>
    </row>
    <row r="434" spans="1:17" ht="12.75" customHeight="1" x14ac:dyDescent="0.2">
      <c r="A434" s="1911" t="s">
        <v>63</v>
      </c>
      <c r="B434" s="137">
        <v>1</v>
      </c>
      <c r="C434" s="1281" t="s">
        <v>360</v>
      </c>
      <c r="D434" s="1282">
        <v>45</v>
      </c>
      <c r="E434" s="1282">
        <v>1983</v>
      </c>
      <c r="F434" s="1283">
        <v>19.933</v>
      </c>
      <c r="G434" s="1283">
        <v>2.8117320000000001</v>
      </c>
      <c r="H434" s="1283">
        <v>6.88</v>
      </c>
      <c r="I434" s="1283">
        <v>10.241266999999999</v>
      </c>
      <c r="J434" s="1283">
        <v>2205.25</v>
      </c>
      <c r="K434" s="1283">
        <f t="shared" ref="K434:K437" si="80">I434</f>
        <v>10.241266999999999</v>
      </c>
      <c r="L434" s="1283">
        <v>2205.25</v>
      </c>
      <c r="M434" s="1284">
        <f t="shared" ref="M434:M437" si="81">K434/L434</f>
        <v>4.6440389978460485E-3</v>
      </c>
      <c r="N434" s="1285">
        <v>93.85</v>
      </c>
      <c r="O434" s="1285">
        <f t="shared" ref="O434:O437" si="82">M434*N434</f>
        <v>0.43584305994785161</v>
      </c>
      <c r="P434" s="1285">
        <f t="shared" ref="P434:P437" si="83">M434*60*1000</f>
        <v>278.6423398707629</v>
      </c>
      <c r="Q434" s="1286">
        <f t="shared" ref="Q434:Q437" si="84">P434*N434/1000</f>
        <v>26.150583596871098</v>
      </c>
    </row>
    <row r="435" spans="1:17" x14ac:dyDescent="0.2">
      <c r="A435" s="1912"/>
      <c r="B435" s="73">
        <v>2</v>
      </c>
      <c r="C435" s="1287" t="s">
        <v>357</v>
      </c>
      <c r="D435" s="1288">
        <v>12</v>
      </c>
      <c r="E435" s="1288">
        <v>1980</v>
      </c>
      <c r="F435" s="1289">
        <v>5.5940000000000003</v>
      </c>
      <c r="G435" s="1289">
        <v>0.84302999999999995</v>
      </c>
      <c r="H435" s="1289">
        <v>1.7269669999999999</v>
      </c>
      <c r="I435" s="1289">
        <v>3.024</v>
      </c>
      <c r="J435" s="1289">
        <v>584.73</v>
      </c>
      <c r="K435" s="1289">
        <f t="shared" si="80"/>
        <v>3.024</v>
      </c>
      <c r="L435" s="1289">
        <v>584.73</v>
      </c>
      <c r="M435" s="1290">
        <f t="shared" si="81"/>
        <v>5.1716176696937049E-3</v>
      </c>
      <c r="N435" s="1291">
        <v>93.85</v>
      </c>
      <c r="O435" s="1291">
        <f t="shared" si="82"/>
        <v>0.48535631830075415</v>
      </c>
      <c r="P435" s="1291">
        <f t="shared" si="83"/>
        <v>310.29706018162227</v>
      </c>
      <c r="Q435" s="1292">
        <f t="shared" si="84"/>
        <v>29.121379098045246</v>
      </c>
    </row>
    <row r="436" spans="1:17" x14ac:dyDescent="0.2">
      <c r="A436" s="1912"/>
      <c r="B436" s="73">
        <v>3</v>
      </c>
      <c r="C436" s="1287" t="s">
        <v>356</v>
      </c>
      <c r="D436" s="1288">
        <v>12</v>
      </c>
      <c r="E436" s="1288">
        <v>1988</v>
      </c>
      <c r="F436" s="1289">
        <v>7.3109999999999999</v>
      </c>
      <c r="G436" s="1289">
        <v>0.85292400000000002</v>
      </c>
      <c r="H436" s="1289">
        <v>1.92</v>
      </c>
      <c r="I436" s="1289">
        <v>4.5380760000000002</v>
      </c>
      <c r="J436" s="1289">
        <v>608.15</v>
      </c>
      <c r="K436" s="1289">
        <f t="shared" si="80"/>
        <v>4.5380760000000002</v>
      </c>
      <c r="L436" s="1289">
        <v>608.15</v>
      </c>
      <c r="M436" s="1290">
        <f t="shared" si="81"/>
        <v>7.4620998109019166E-3</v>
      </c>
      <c r="N436" s="1291">
        <v>93.85</v>
      </c>
      <c r="O436" s="1291">
        <f t="shared" si="82"/>
        <v>0.70031806725314483</v>
      </c>
      <c r="P436" s="1291">
        <f t="shared" si="83"/>
        <v>447.72598865411499</v>
      </c>
      <c r="Q436" s="1292">
        <f t="shared" si="84"/>
        <v>42.019084035188691</v>
      </c>
    </row>
    <row r="437" spans="1:17" x14ac:dyDescent="0.2">
      <c r="A437" s="1912"/>
      <c r="B437" s="73">
        <v>4</v>
      </c>
      <c r="C437" s="1287" t="s">
        <v>358</v>
      </c>
      <c r="D437" s="1288">
        <v>12</v>
      </c>
      <c r="E437" s="1288">
        <v>1980</v>
      </c>
      <c r="F437" s="1289">
        <v>5.4109999999999996</v>
      </c>
      <c r="G437" s="1289">
        <v>0.49964700000000001</v>
      </c>
      <c r="H437" s="1289">
        <v>1.6</v>
      </c>
      <c r="I437" s="1289">
        <v>3.311353</v>
      </c>
      <c r="J437" s="1289">
        <v>468.68</v>
      </c>
      <c r="K437" s="1289">
        <f t="shared" si="80"/>
        <v>3.311353</v>
      </c>
      <c r="L437" s="1289">
        <v>468.68</v>
      </c>
      <c r="M437" s="1290">
        <f t="shared" si="81"/>
        <v>7.0652748143722795E-3</v>
      </c>
      <c r="N437" s="1291">
        <v>93.85</v>
      </c>
      <c r="O437" s="1291">
        <f t="shared" si="82"/>
        <v>0.66307604132883835</v>
      </c>
      <c r="P437" s="1291">
        <f t="shared" si="83"/>
        <v>423.91648886233679</v>
      </c>
      <c r="Q437" s="1292">
        <f t="shared" si="84"/>
        <v>39.784562479730305</v>
      </c>
    </row>
    <row r="438" spans="1:17" x14ac:dyDescent="0.2">
      <c r="A438" s="1912"/>
      <c r="B438" s="73">
        <v>5</v>
      </c>
      <c r="C438" s="198"/>
      <c r="D438" s="199"/>
      <c r="E438" s="199"/>
      <c r="F438" s="200"/>
      <c r="G438" s="201"/>
      <c r="H438" s="201"/>
      <c r="I438" s="201"/>
      <c r="J438" s="201"/>
      <c r="K438" s="202"/>
      <c r="L438" s="201"/>
      <c r="M438" s="203"/>
      <c r="N438" s="204"/>
      <c r="O438" s="205"/>
      <c r="P438" s="206"/>
      <c r="Q438" s="207"/>
    </row>
    <row r="439" spans="1:17" x14ac:dyDescent="0.2">
      <c r="A439" s="1912"/>
      <c r="B439" s="73">
        <v>6</v>
      </c>
      <c r="C439" s="198"/>
      <c r="D439" s="199"/>
      <c r="E439" s="199"/>
      <c r="F439" s="200"/>
      <c r="G439" s="201"/>
      <c r="H439" s="201"/>
      <c r="I439" s="201"/>
      <c r="J439" s="201"/>
      <c r="K439" s="202"/>
      <c r="L439" s="201"/>
      <c r="M439" s="203"/>
      <c r="N439" s="204"/>
      <c r="O439" s="205"/>
      <c r="P439" s="206"/>
      <c r="Q439" s="207"/>
    </row>
    <row r="440" spans="1:17" x14ac:dyDescent="0.2">
      <c r="A440" s="1912"/>
      <c r="B440" s="73">
        <v>7</v>
      </c>
      <c r="C440" s="198"/>
      <c r="D440" s="199"/>
      <c r="E440" s="199"/>
      <c r="F440" s="200"/>
      <c r="G440" s="201"/>
      <c r="H440" s="201"/>
      <c r="I440" s="201"/>
      <c r="J440" s="201"/>
      <c r="K440" s="202"/>
      <c r="L440" s="201"/>
      <c r="M440" s="203"/>
      <c r="N440" s="204"/>
      <c r="O440" s="205"/>
      <c r="P440" s="206"/>
      <c r="Q440" s="207"/>
    </row>
    <row r="441" spans="1:17" x14ac:dyDescent="0.2">
      <c r="A441" s="1912"/>
      <c r="B441" s="73">
        <v>8</v>
      </c>
      <c r="C441" s="198"/>
      <c r="D441" s="199"/>
      <c r="E441" s="199"/>
      <c r="F441" s="200"/>
      <c r="G441" s="201"/>
      <c r="H441" s="201"/>
      <c r="I441" s="201"/>
      <c r="J441" s="201"/>
      <c r="K441" s="202"/>
      <c r="L441" s="201"/>
      <c r="M441" s="203"/>
      <c r="N441" s="204"/>
      <c r="O441" s="205"/>
      <c r="P441" s="206"/>
      <c r="Q441" s="207"/>
    </row>
    <row r="442" spans="1:17" x14ac:dyDescent="0.2">
      <c r="A442" s="1912"/>
      <c r="B442" s="73">
        <v>9</v>
      </c>
      <c r="C442" s="198"/>
      <c r="D442" s="199"/>
      <c r="E442" s="199"/>
      <c r="F442" s="200"/>
      <c r="G442" s="201"/>
      <c r="H442" s="201"/>
      <c r="I442" s="201"/>
      <c r="J442" s="201"/>
      <c r="K442" s="202"/>
      <c r="L442" s="201"/>
      <c r="M442" s="203"/>
      <c r="N442" s="204"/>
      <c r="O442" s="205"/>
      <c r="P442" s="206"/>
      <c r="Q442" s="207"/>
    </row>
    <row r="443" spans="1:17" ht="12" thickBot="1" x14ac:dyDescent="0.25">
      <c r="A443" s="1964"/>
      <c r="B443" s="208">
        <v>10</v>
      </c>
      <c r="C443" s="797"/>
      <c r="D443" s="798"/>
      <c r="E443" s="798"/>
      <c r="F443" s="799"/>
      <c r="G443" s="800"/>
      <c r="H443" s="800"/>
      <c r="I443" s="800"/>
      <c r="J443" s="800"/>
      <c r="K443" s="801"/>
      <c r="L443" s="800"/>
      <c r="M443" s="802"/>
      <c r="N443" s="803"/>
      <c r="O443" s="804"/>
      <c r="P443" s="805"/>
      <c r="Q443" s="806"/>
    </row>
    <row r="444" spans="1:17" x14ac:dyDescent="0.2">
      <c r="A444" s="1916" t="s">
        <v>89</v>
      </c>
      <c r="B444" s="57">
        <v>1</v>
      </c>
      <c r="C444" s="1269" t="s">
        <v>342</v>
      </c>
      <c r="D444" s="1270">
        <v>41</v>
      </c>
      <c r="E444" s="1270">
        <v>1991</v>
      </c>
      <c r="F444" s="1253">
        <v>34.593000000000004</v>
      </c>
      <c r="G444" s="1253">
        <v>3.1619999999999999</v>
      </c>
      <c r="H444" s="1253">
        <v>6.4</v>
      </c>
      <c r="I444" s="1253">
        <v>25.031001</v>
      </c>
      <c r="J444" s="1253">
        <v>2281.19</v>
      </c>
      <c r="K444" s="1254">
        <f t="shared" ref="K444:K449" si="85">I444</f>
        <v>25.031001</v>
      </c>
      <c r="L444" s="1253">
        <v>2281.19</v>
      </c>
      <c r="M444" s="1255">
        <f t="shared" ref="M444:M449" si="86">K444/L444</f>
        <v>1.0972782188243855E-2</v>
      </c>
      <c r="N444" s="1256">
        <v>93.85</v>
      </c>
      <c r="O444" s="1257">
        <f t="shared" ref="O444:O449" si="87">M444*N444</f>
        <v>1.0297956083666857</v>
      </c>
      <c r="P444" s="1258">
        <f t="shared" ref="P444:P449" si="88">M444*60*1000</f>
        <v>658.36693129463129</v>
      </c>
      <c r="Q444" s="1259">
        <f t="shared" ref="Q444:Q449" si="89">P444*N444/1000</f>
        <v>61.787736502001145</v>
      </c>
    </row>
    <row r="445" spans="1:17" x14ac:dyDescent="0.2">
      <c r="A445" s="1917"/>
      <c r="B445" s="57">
        <v>2</v>
      </c>
      <c r="C445" s="1269" t="s">
        <v>345</v>
      </c>
      <c r="D445" s="1270">
        <v>50</v>
      </c>
      <c r="E445" s="1270">
        <v>1974</v>
      </c>
      <c r="F445" s="1253">
        <v>39.694000000000003</v>
      </c>
      <c r="G445" s="1253">
        <v>4.0289999999999999</v>
      </c>
      <c r="H445" s="1253">
        <v>8</v>
      </c>
      <c r="I445" s="1253">
        <v>27.665002000000001</v>
      </c>
      <c r="J445" s="1253">
        <v>2591.85</v>
      </c>
      <c r="K445" s="1254">
        <f t="shared" si="85"/>
        <v>27.665002000000001</v>
      </c>
      <c r="L445" s="1253">
        <v>2591.85</v>
      </c>
      <c r="M445" s="1255">
        <f t="shared" si="86"/>
        <v>1.0673843779539711E-2</v>
      </c>
      <c r="N445" s="1256">
        <v>93.85</v>
      </c>
      <c r="O445" s="1257">
        <f t="shared" si="87"/>
        <v>1.0017402387098018</v>
      </c>
      <c r="P445" s="1258">
        <f t="shared" si="88"/>
        <v>640.43062677238277</v>
      </c>
      <c r="Q445" s="1259">
        <f t="shared" si="89"/>
        <v>60.10441432258812</v>
      </c>
    </row>
    <row r="446" spans="1:17" x14ac:dyDescent="0.2">
      <c r="A446" s="1917"/>
      <c r="B446" s="57">
        <v>3</v>
      </c>
      <c r="C446" s="1269" t="s">
        <v>343</v>
      </c>
      <c r="D446" s="1270">
        <v>40</v>
      </c>
      <c r="E446" s="1270">
        <v>1987</v>
      </c>
      <c r="F446" s="1253">
        <v>36.180999999999997</v>
      </c>
      <c r="G446" s="1253">
        <v>3.1619999999999999</v>
      </c>
      <c r="H446" s="1253">
        <v>6.4</v>
      </c>
      <c r="I446" s="1253">
        <v>26.618998000000001</v>
      </c>
      <c r="J446" s="1253">
        <v>2280.42</v>
      </c>
      <c r="K446" s="1254">
        <f t="shared" si="85"/>
        <v>26.618998000000001</v>
      </c>
      <c r="L446" s="1253">
        <v>2280.42</v>
      </c>
      <c r="M446" s="1255">
        <f t="shared" si="86"/>
        <v>1.1672848861174695E-2</v>
      </c>
      <c r="N446" s="1256">
        <v>93.85</v>
      </c>
      <c r="O446" s="1257">
        <f t="shared" si="87"/>
        <v>1.0954968656212452</v>
      </c>
      <c r="P446" s="1258">
        <f t="shared" si="88"/>
        <v>700.3709316704817</v>
      </c>
      <c r="Q446" s="1259">
        <f t="shared" si="89"/>
        <v>65.729811937274704</v>
      </c>
    </row>
    <row r="447" spans="1:17" x14ac:dyDescent="0.2">
      <c r="A447" s="1917"/>
      <c r="B447" s="57">
        <v>4</v>
      </c>
      <c r="C447" s="1269" t="s">
        <v>341</v>
      </c>
      <c r="D447" s="1270">
        <v>50</v>
      </c>
      <c r="E447" s="1270">
        <v>1980</v>
      </c>
      <c r="F447" s="1253">
        <v>46.655999999999999</v>
      </c>
      <c r="G447" s="1253">
        <v>3.7745099999999998</v>
      </c>
      <c r="H447" s="1253">
        <v>8.1193399999999993</v>
      </c>
      <c r="I447" s="1253">
        <v>34.762146999999999</v>
      </c>
      <c r="J447" s="1253">
        <v>3015.29</v>
      </c>
      <c r="K447" s="1254">
        <f t="shared" si="85"/>
        <v>34.762146999999999</v>
      </c>
      <c r="L447" s="1253">
        <v>3015.29</v>
      </c>
      <c r="M447" s="1255">
        <f t="shared" si="86"/>
        <v>1.152862477572638E-2</v>
      </c>
      <c r="N447" s="1256">
        <v>93.85</v>
      </c>
      <c r="O447" s="1257">
        <f t="shared" si="87"/>
        <v>1.0819614352019207</v>
      </c>
      <c r="P447" s="1258">
        <f t="shared" si="88"/>
        <v>691.71748654358282</v>
      </c>
      <c r="Q447" s="1259">
        <f t="shared" si="89"/>
        <v>64.917686112115248</v>
      </c>
    </row>
    <row r="448" spans="1:17" x14ac:dyDescent="0.2">
      <c r="A448" s="1917"/>
      <c r="B448" s="57">
        <v>5</v>
      </c>
      <c r="C448" s="1269" t="s">
        <v>344</v>
      </c>
      <c r="D448" s="1270">
        <v>40</v>
      </c>
      <c r="E448" s="1270">
        <v>1981</v>
      </c>
      <c r="F448" s="1253">
        <v>36.162999999999997</v>
      </c>
      <c r="G448" s="1253">
        <v>3.06</v>
      </c>
      <c r="H448" s="1253">
        <v>6.4</v>
      </c>
      <c r="I448" s="1253">
        <v>26.703001</v>
      </c>
      <c r="J448" s="1253">
        <v>2251.3000000000002</v>
      </c>
      <c r="K448" s="1254">
        <f t="shared" si="85"/>
        <v>26.703001</v>
      </c>
      <c r="L448" s="1253">
        <v>2251.3000000000002</v>
      </c>
      <c r="M448" s="1255">
        <f t="shared" si="86"/>
        <v>1.1861147337094122E-2</v>
      </c>
      <c r="N448" s="1256">
        <v>93.85</v>
      </c>
      <c r="O448" s="1257">
        <f t="shared" si="87"/>
        <v>1.1131686775862832</v>
      </c>
      <c r="P448" s="1258">
        <f t="shared" si="88"/>
        <v>711.66884022564739</v>
      </c>
      <c r="Q448" s="1259">
        <f t="shared" si="89"/>
        <v>66.790120655177006</v>
      </c>
    </row>
    <row r="449" spans="1:17" x14ac:dyDescent="0.2">
      <c r="A449" s="1917"/>
      <c r="B449" s="57">
        <v>6</v>
      </c>
      <c r="C449" s="1269" t="s">
        <v>346</v>
      </c>
      <c r="D449" s="1270">
        <v>46</v>
      </c>
      <c r="E449" s="1270">
        <v>1988</v>
      </c>
      <c r="F449" s="1253">
        <v>37.432000000000002</v>
      </c>
      <c r="G449" s="1253">
        <v>2.1277200000000001</v>
      </c>
      <c r="H449" s="1253">
        <v>0.46</v>
      </c>
      <c r="I449" s="1253">
        <v>34.844279999999998</v>
      </c>
      <c r="J449" s="1253">
        <v>2184.25</v>
      </c>
      <c r="K449" s="1254">
        <f t="shared" si="85"/>
        <v>34.844279999999998</v>
      </c>
      <c r="L449" s="1253">
        <v>2184.25</v>
      </c>
      <c r="M449" s="1255">
        <f t="shared" si="86"/>
        <v>1.5952514593109764E-2</v>
      </c>
      <c r="N449" s="1256">
        <v>93.85</v>
      </c>
      <c r="O449" s="1257">
        <f t="shared" si="87"/>
        <v>1.4971434945633513</v>
      </c>
      <c r="P449" s="1258">
        <f t="shared" si="88"/>
        <v>957.15087558658581</v>
      </c>
      <c r="Q449" s="1259">
        <f t="shared" si="89"/>
        <v>89.828609673801068</v>
      </c>
    </row>
    <row r="450" spans="1:17" x14ac:dyDescent="0.2">
      <c r="A450" s="1917"/>
      <c r="B450" s="57">
        <v>7</v>
      </c>
      <c r="C450" s="517"/>
      <c r="D450" s="518"/>
      <c r="E450" s="518"/>
      <c r="F450" s="519"/>
      <c r="G450" s="519"/>
      <c r="H450" s="519"/>
      <c r="I450" s="519"/>
      <c r="J450" s="519"/>
      <c r="K450" s="520"/>
      <c r="L450" s="519"/>
      <c r="M450" s="521"/>
      <c r="N450" s="522"/>
      <c r="O450" s="523"/>
      <c r="P450" s="524"/>
      <c r="Q450" s="525"/>
    </row>
    <row r="451" spans="1:17" x14ac:dyDescent="0.2">
      <c r="A451" s="1917"/>
      <c r="B451" s="57">
        <v>8</v>
      </c>
      <c r="C451" s="517"/>
      <c r="D451" s="518"/>
      <c r="E451" s="518"/>
      <c r="F451" s="519"/>
      <c r="G451" s="519"/>
      <c r="H451" s="519"/>
      <c r="I451" s="519"/>
      <c r="J451" s="519"/>
      <c r="K451" s="520"/>
      <c r="L451" s="519"/>
      <c r="M451" s="521"/>
      <c r="N451" s="522"/>
      <c r="O451" s="523"/>
      <c r="P451" s="524"/>
      <c r="Q451" s="525"/>
    </row>
    <row r="452" spans="1:17" x14ac:dyDescent="0.2">
      <c r="A452" s="1917"/>
      <c r="B452" s="57">
        <v>9</v>
      </c>
      <c r="C452" s="517"/>
      <c r="D452" s="518"/>
      <c r="E452" s="518"/>
      <c r="F452" s="519"/>
      <c r="G452" s="519"/>
      <c r="H452" s="519"/>
      <c r="I452" s="519"/>
      <c r="J452" s="519"/>
      <c r="K452" s="520"/>
      <c r="L452" s="519"/>
      <c r="M452" s="521"/>
      <c r="N452" s="522"/>
      <c r="O452" s="523"/>
      <c r="P452" s="524"/>
      <c r="Q452" s="525"/>
    </row>
    <row r="453" spans="1:17" ht="12" thickBot="1" x14ac:dyDescent="0.25">
      <c r="A453" s="1917"/>
      <c r="B453" s="77">
        <v>10</v>
      </c>
      <c r="C453" s="526"/>
      <c r="D453" s="527"/>
      <c r="E453" s="527"/>
      <c r="F453" s="519"/>
      <c r="G453" s="528"/>
      <c r="H453" s="528"/>
      <c r="I453" s="528"/>
      <c r="J453" s="528"/>
      <c r="K453" s="529"/>
      <c r="L453" s="528"/>
      <c r="M453" s="530"/>
      <c r="N453" s="531"/>
      <c r="O453" s="532"/>
      <c r="P453" s="533"/>
      <c r="Q453" s="534"/>
    </row>
    <row r="454" spans="1:17" x14ac:dyDescent="0.2">
      <c r="A454" s="1908" t="s">
        <v>98</v>
      </c>
      <c r="B454" s="78">
        <v>1</v>
      </c>
      <c r="C454" s="1260" t="s">
        <v>347</v>
      </c>
      <c r="D454" s="1261">
        <v>45</v>
      </c>
      <c r="E454" s="1261">
        <v>1985</v>
      </c>
      <c r="F454" s="1262">
        <v>21.678999999999998</v>
      </c>
      <c r="G454" s="1262">
        <v>1.7849999999999999</v>
      </c>
      <c r="H454" s="1262">
        <v>3.52</v>
      </c>
      <c r="I454" s="1262">
        <v>16.373999999999999</v>
      </c>
      <c r="J454" s="1262">
        <v>2334.15</v>
      </c>
      <c r="K454" s="1263">
        <f t="shared" ref="K454:K462" si="90">I454</f>
        <v>16.373999999999999</v>
      </c>
      <c r="L454" s="1262">
        <v>2334.15</v>
      </c>
      <c r="M454" s="1264">
        <f t="shared" ref="M454:M462" si="91">K454/L454</f>
        <v>7.0149733307628033E-3</v>
      </c>
      <c r="N454" s="1265">
        <v>93.85</v>
      </c>
      <c r="O454" s="1266">
        <f t="shared" ref="O454:O462" si="92">M454*N454</f>
        <v>0.65835524709208904</v>
      </c>
      <c r="P454" s="1271">
        <f t="shared" ref="P454:P462" si="93">M454*60*1000</f>
        <v>420.89839984576821</v>
      </c>
      <c r="Q454" s="1267">
        <f t="shared" ref="Q454:Q462" si="94">P454*N454/1000</f>
        <v>39.501314825525348</v>
      </c>
    </row>
    <row r="455" spans="1:17" x14ac:dyDescent="0.2">
      <c r="A455" s="1909"/>
      <c r="B455" s="79">
        <v>2</v>
      </c>
      <c r="C455" s="683" t="s">
        <v>348</v>
      </c>
      <c r="D455" s="684">
        <v>22</v>
      </c>
      <c r="E455" s="684">
        <v>1989</v>
      </c>
      <c r="F455" s="685">
        <v>23.021999999999998</v>
      </c>
      <c r="G455" s="685">
        <v>1.8003</v>
      </c>
      <c r="H455" s="685">
        <v>3.52</v>
      </c>
      <c r="I455" s="685">
        <v>17.701701</v>
      </c>
      <c r="J455" s="685">
        <v>1148.3</v>
      </c>
      <c r="K455" s="686">
        <f t="shared" si="90"/>
        <v>17.701701</v>
      </c>
      <c r="L455" s="685">
        <v>1148.3</v>
      </c>
      <c r="M455" s="687">
        <f t="shared" si="91"/>
        <v>1.54155717147087E-2</v>
      </c>
      <c r="N455" s="688">
        <v>93.85</v>
      </c>
      <c r="O455" s="689">
        <f t="shared" si="92"/>
        <v>1.4467514054254114</v>
      </c>
      <c r="P455" s="690">
        <f t="shared" si="93"/>
        <v>924.93430288252193</v>
      </c>
      <c r="Q455" s="691">
        <f t="shared" si="94"/>
        <v>86.805084325524675</v>
      </c>
    </row>
    <row r="456" spans="1:17" x14ac:dyDescent="0.2">
      <c r="A456" s="1909"/>
      <c r="B456" s="79">
        <v>3</v>
      </c>
      <c r="C456" s="683" t="s">
        <v>349</v>
      </c>
      <c r="D456" s="684">
        <v>46</v>
      </c>
      <c r="E456" s="684">
        <v>1981</v>
      </c>
      <c r="F456" s="685">
        <v>46.372999999999998</v>
      </c>
      <c r="G456" s="685">
        <v>3.1110000000000002</v>
      </c>
      <c r="H456" s="685">
        <v>7.2</v>
      </c>
      <c r="I456" s="685">
        <v>36.062004000000002</v>
      </c>
      <c r="J456" s="685">
        <v>2273.52</v>
      </c>
      <c r="K456" s="686">
        <f t="shared" si="90"/>
        <v>36.062004000000002</v>
      </c>
      <c r="L456" s="685">
        <v>2273.52</v>
      </c>
      <c r="M456" s="687">
        <f t="shared" si="91"/>
        <v>1.5861749181885359E-2</v>
      </c>
      <c r="N456" s="688">
        <v>93.85</v>
      </c>
      <c r="O456" s="689">
        <f t="shared" si="92"/>
        <v>1.4886251607199408</v>
      </c>
      <c r="P456" s="690">
        <f t="shared" si="93"/>
        <v>951.70495091312159</v>
      </c>
      <c r="Q456" s="691">
        <f t="shared" si="94"/>
        <v>89.317509643196459</v>
      </c>
    </row>
    <row r="457" spans="1:17" x14ac:dyDescent="0.2">
      <c r="A457" s="1909"/>
      <c r="B457" s="79">
        <v>4</v>
      </c>
      <c r="C457" s="683" t="s">
        <v>350</v>
      </c>
      <c r="D457" s="684">
        <v>45</v>
      </c>
      <c r="E457" s="684">
        <v>1979</v>
      </c>
      <c r="F457" s="685">
        <v>49.21</v>
      </c>
      <c r="G457" s="685">
        <v>2.7029999999999998</v>
      </c>
      <c r="H457" s="685">
        <v>8.8000000000000007</v>
      </c>
      <c r="I457" s="685">
        <v>37.707000999999998</v>
      </c>
      <c r="J457" s="685">
        <v>2335.3000000000002</v>
      </c>
      <c r="K457" s="686">
        <f t="shared" si="90"/>
        <v>37.707000999999998</v>
      </c>
      <c r="L457" s="685">
        <v>2335.3000000000002</v>
      </c>
      <c r="M457" s="687">
        <f t="shared" si="91"/>
        <v>1.6146534064145932E-2</v>
      </c>
      <c r="N457" s="688">
        <v>93.85</v>
      </c>
      <c r="O457" s="689">
        <f t="shared" si="92"/>
        <v>1.5153522219200957</v>
      </c>
      <c r="P457" s="690">
        <f t="shared" si="93"/>
        <v>968.79204384875595</v>
      </c>
      <c r="Q457" s="691">
        <f t="shared" si="94"/>
        <v>90.921133315205736</v>
      </c>
    </row>
    <row r="458" spans="1:17" x14ac:dyDescent="0.2">
      <c r="A458" s="1909"/>
      <c r="B458" s="79">
        <v>5</v>
      </c>
      <c r="C458" s="683" t="s">
        <v>351</v>
      </c>
      <c r="D458" s="684">
        <v>22</v>
      </c>
      <c r="E458" s="684">
        <v>1991</v>
      </c>
      <c r="F458" s="685">
        <v>23.684000000000001</v>
      </c>
      <c r="G458" s="685">
        <v>2.3446739999999999</v>
      </c>
      <c r="H458" s="685">
        <v>3.52</v>
      </c>
      <c r="I458" s="685">
        <v>17.819326</v>
      </c>
      <c r="J458" s="685">
        <v>1164.8399999999999</v>
      </c>
      <c r="K458" s="686">
        <f t="shared" si="90"/>
        <v>17.819326</v>
      </c>
      <c r="L458" s="685">
        <v>1164.8399999999999</v>
      </c>
      <c r="M458" s="687">
        <f t="shared" si="91"/>
        <v>1.5297659764431168E-2</v>
      </c>
      <c r="N458" s="688">
        <v>93.85</v>
      </c>
      <c r="O458" s="689">
        <f t="shared" si="92"/>
        <v>1.4356853688918649</v>
      </c>
      <c r="P458" s="690">
        <f t="shared" si="93"/>
        <v>917.85958586587003</v>
      </c>
      <c r="Q458" s="691">
        <f t="shared" si="94"/>
        <v>86.1411221335119</v>
      </c>
    </row>
    <row r="459" spans="1:17" x14ac:dyDescent="0.2">
      <c r="A459" s="1909"/>
      <c r="B459" s="79">
        <v>6</v>
      </c>
      <c r="C459" s="683" t="s">
        <v>352</v>
      </c>
      <c r="D459" s="684">
        <v>40</v>
      </c>
      <c r="E459" s="684">
        <v>1972</v>
      </c>
      <c r="F459" s="685">
        <v>43.430999999999997</v>
      </c>
      <c r="G459" s="685">
        <v>3.7410540000000001</v>
      </c>
      <c r="H459" s="685">
        <v>7.2</v>
      </c>
      <c r="I459" s="685">
        <v>32.489939</v>
      </c>
      <c r="J459" s="685">
        <v>2236.87</v>
      </c>
      <c r="K459" s="686">
        <f t="shared" si="90"/>
        <v>32.489939</v>
      </c>
      <c r="L459" s="685">
        <v>2236.87</v>
      </c>
      <c r="M459" s="687">
        <f t="shared" si="91"/>
        <v>1.4524732773920702E-2</v>
      </c>
      <c r="N459" s="688">
        <v>93.85</v>
      </c>
      <c r="O459" s="689">
        <f t="shared" si="92"/>
        <v>1.3631461708324577</v>
      </c>
      <c r="P459" s="690">
        <f t="shared" si="93"/>
        <v>871.48396643524222</v>
      </c>
      <c r="Q459" s="691">
        <f t="shared" si="94"/>
        <v>81.78877024994749</v>
      </c>
    </row>
    <row r="460" spans="1:17" x14ac:dyDescent="0.2">
      <c r="A460" s="1909"/>
      <c r="B460" s="79">
        <v>7</v>
      </c>
      <c r="C460" s="683" t="s">
        <v>353</v>
      </c>
      <c r="D460" s="684">
        <v>55</v>
      </c>
      <c r="E460" s="684">
        <v>1968</v>
      </c>
      <c r="F460" s="685">
        <v>43.280999999999999</v>
      </c>
      <c r="G460" s="685">
        <v>2.7029999999999998</v>
      </c>
      <c r="H460" s="685">
        <v>6.4</v>
      </c>
      <c r="I460" s="685">
        <v>34.177999999999997</v>
      </c>
      <c r="J460" s="685">
        <v>2493.39</v>
      </c>
      <c r="K460" s="686">
        <f t="shared" si="90"/>
        <v>34.177999999999997</v>
      </c>
      <c r="L460" s="685">
        <v>2493.39</v>
      </c>
      <c r="M460" s="687">
        <f t="shared" si="91"/>
        <v>1.3707442477911598E-2</v>
      </c>
      <c r="N460" s="688">
        <v>93.85</v>
      </c>
      <c r="O460" s="689">
        <f t="shared" si="92"/>
        <v>1.2864434765520034</v>
      </c>
      <c r="P460" s="690">
        <f t="shared" si="93"/>
        <v>822.44654867469592</v>
      </c>
      <c r="Q460" s="691">
        <f t="shared" si="94"/>
        <v>77.186608593120212</v>
      </c>
    </row>
    <row r="461" spans="1:17" x14ac:dyDescent="0.2">
      <c r="A461" s="1909"/>
      <c r="B461" s="79">
        <v>8</v>
      </c>
      <c r="C461" s="683" t="s">
        <v>354</v>
      </c>
      <c r="D461" s="684">
        <v>22</v>
      </c>
      <c r="E461" s="684">
        <v>1992</v>
      </c>
      <c r="F461" s="685">
        <v>43.533999999999999</v>
      </c>
      <c r="G461" s="685">
        <v>4.4880000000000004</v>
      </c>
      <c r="H461" s="685">
        <v>6.4</v>
      </c>
      <c r="I461" s="685">
        <v>32.646000999999998</v>
      </c>
      <c r="J461" s="685">
        <v>1158.3800000000001</v>
      </c>
      <c r="K461" s="686">
        <f t="shared" si="90"/>
        <v>32.646000999999998</v>
      </c>
      <c r="L461" s="685">
        <v>1158.3800000000001</v>
      </c>
      <c r="M461" s="687">
        <f t="shared" si="91"/>
        <v>2.8182462577047252E-2</v>
      </c>
      <c r="N461" s="688">
        <v>93.85</v>
      </c>
      <c r="O461" s="689">
        <f t="shared" si="92"/>
        <v>2.6449241128558842</v>
      </c>
      <c r="P461" s="690">
        <f t="shared" si="93"/>
        <v>1690.9477546228352</v>
      </c>
      <c r="Q461" s="691">
        <f t="shared" si="94"/>
        <v>158.69544677135306</v>
      </c>
    </row>
    <row r="462" spans="1:17" x14ac:dyDescent="0.2">
      <c r="A462" s="1909"/>
      <c r="B462" s="79">
        <v>9</v>
      </c>
      <c r="C462" s="683" t="s">
        <v>355</v>
      </c>
      <c r="D462" s="684">
        <v>40</v>
      </c>
      <c r="E462" s="684">
        <v>1973</v>
      </c>
      <c r="F462" s="685">
        <v>43.500999999999998</v>
      </c>
      <c r="G462" s="685">
        <v>3.4169999999999998</v>
      </c>
      <c r="H462" s="685">
        <v>7.2</v>
      </c>
      <c r="I462" s="685">
        <v>32.884002000000002</v>
      </c>
      <c r="J462" s="685">
        <v>2247.54</v>
      </c>
      <c r="K462" s="686">
        <f t="shared" si="90"/>
        <v>32.884002000000002</v>
      </c>
      <c r="L462" s="685">
        <v>2247.54</v>
      </c>
      <c r="M462" s="687">
        <f t="shared" si="91"/>
        <v>1.4631108678822181E-2</v>
      </c>
      <c r="N462" s="688">
        <v>93.85</v>
      </c>
      <c r="O462" s="689">
        <f t="shared" si="92"/>
        <v>1.3731295495074616</v>
      </c>
      <c r="P462" s="690">
        <f t="shared" si="93"/>
        <v>877.86652072933089</v>
      </c>
      <c r="Q462" s="691">
        <f t="shared" si="94"/>
        <v>82.387772970447699</v>
      </c>
    </row>
    <row r="463" spans="1:17" ht="12" thickBot="1" x14ac:dyDescent="0.25">
      <c r="A463" s="1910"/>
      <c r="B463" s="80">
        <v>10</v>
      </c>
      <c r="C463" s="692"/>
      <c r="D463" s="693"/>
      <c r="E463" s="693"/>
      <c r="F463" s="685"/>
      <c r="G463" s="694"/>
      <c r="H463" s="694"/>
      <c r="I463" s="694"/>
      <c r="J463" s="694"/>
      <c r="K463" s="695"/>
      <c r="L463" s="694"/>
      <c r="M463" s="696"/>
      <c r="N463" s="697"/>
      <c r="O463" s="698"/>
      <c r="P463" s="699"/>
      <c r="Q463" s="700"/>
    </row>
    <row r="464" spans="1:17" x14ac:dyDescent="0.2">
      <c r="A464" s="1921" t="s">
        <v>106</v>
      </c>
      <c r="B464" s="16">
        <v>1</v>
      </c>
      <c r="C464" s="1272" t="s">
        <v>361</v>
      </c>
      <c r="D464" s="1273">
        <v>7</v>
      </c>
      <c r="E464" s="1273">
        <v>1989</v>
      </c>
      <c r="F464" s="1293">
        <v>7.9610000000000003</v>
      </c>
      <c r="G464" s="1294">
        <v>0</v>
      </c>
      <c r="H464" s="1294">
        <v>0</v>
      </c>
      <c r="I464" s="1294">
        <v>7.9609990000000002</v>
      </c>
      <c r="J464" s="703">
        <v>461.34</v>
      </c>
      <c r="K464" s="704">
        <f>I464</f>
        <v>7.9609990000000002</v>
      </c>
      <c r="L464" s="1274">
        <v>461.34</v>
      </c>
      <c r="M464" s="1276">
        <f>K464/L464</f>
        <v>1.7256251354749209E-2</v>
      </c>
      <c r="N464" s="1277">
        <v>93.85</v>
      </c>
      <c r="O464" s="1278">
        <f>M464*N464</f>
        <v>1.6194991896432132</v>
      </c>
      <c r="P464" s="1279">
        <f>M464*60*1000</f>
        <v>1035.3750812849526</v>
      </c>
      <c r="Q464" s="1280">
        <f>P464*N464/1000</f>
        <v>97.169951378592785</v>
      </c>
    </row>
    <row r="465" spans="1:17" x14ac:dyDescent="0.2">
      <c r="A465" s="1922"/>
      <c r="B465" s="17">
        <v>2</v>
      </c>
      <c r="C465" s="701" t="s">
        <v>359</v>
      </c>
      <c r="D465" s="702">
        <v>5</v>
      </c>
      <c r="E465" s="702">
        <v>1962</v>
      </c>
      <c r="F465" s="703">
        <v>3.9870000000000001</v>
      </c>
      <c r="G465" s="703">
        <v>0</v>
      </c>
      <c r="H465" s="703">
        <v>0</v>
      </c>
      <c r="I465" s="703">
        <v>3.9870000000000001</v>
      </c>
      <c r="J465" s="703">
        <v>187.09</v>
      </c>
      <c r="K465" s="704">
        <f>I465</f>
        <v>3.9870000000000001</v>
      </c>
      <c r="L465" s="703">
        <v>187.09</v>
      </c>
      <c r="M465" s="705">
        <f>K465/L465</f>
        <v>2.131059917686675E-2</v>
      </c>
      <c r="N465" s="706">
        <v>93.85</v>
      </c>
      <c r="O465" s="707">
        <f>M465*N465</f>
        <v>1.9999997327489443</v>
      </c>
      <c r="P465" s="708">
        <f>M465*60*1000</f>
        <v>1278.635950612005</v>
      </c>
      <c r="Q465" s="709">
        <f>P465*N465/1000</f>
        <v>119.99998396493666</v>
      </c>
    </row>
    <row r="466" spans="1:17" x14ac:dyDescent="0.2">
      <c r="A466" s="1922"/>
      <c r="B466" s="17">
        <v>3</v>
      </c>
      <c r="C466" s="701" t="s">
        <v>363</v>
      </c>
      <c r="D466" s="702">
        <v>6</v>
      </c>
      <c r="E466" s="702">
        <v>1930</v>
      </c>
      <c r="F466" s="703">
        <v>6.9210000000000003</v>
      </c>
      <c r="G466" s="703">
        <v>0.153</v>
      </c>
      <c r="H466" s="703">
        <v>0.8</v>
      </c>
      <c r="I466" s="703">
        <v>5.968</v>
      </c>
      <c r="J466" s="703">
        <v>266.7</v>
      </c>
      <c r="K466" s="704">
        <f>I466</f>
        <v>5.968</v>
      </c>
      <c r="L466" s="703">
        <v>266.7</v>
      </c>
      <c r="M466" s="705">
        <f>K466/L466</f>
        <v>2.2377202849643795E-2</v>
      </c>
      <c r="N466" s="706">
        <v>93.85</v>
      </c>
      <c r="O466" s="707">
        <f>M466*N466</f>
        <v>2.1001004874390699</v>
      </c>
      <c r="P466" s="708">
        <f>M466*60*1000</f>
        <v>1342.6321709786278</v>
      </c>
      <c r="Q466" s="709">
        <f>P466*N466/1000</f>
        <v>126.0060292463442</v>
      </c>
    </row>
    <row r="467" spans="1:17" x14ac:dyDescent="0.2">
      <c r="A467" s="1922"/>
      <c r="B467" s="17">
        <v>4</v>
      </c>
      <c r="C467" s="701" t="s">
        <v>362</v>
      </c>
      <c r="D467" s="702">
        <v>6</v>
      </c>
      <c r="E467" s="702">
        <v>1910</v>
      </c>
      <c r="F467" s="703">
        <v>8.3209999999999997</v>
      </c>
      <c r="G467" s="703">
        <v>0.30599999999999999</v>
      </c>
      <c r="H467" s="703">
        <v>0.96</v>
      </c>
      <c r="I467" s="703">
        <v>7.0549999999999997</v>
      </c>
      <c r="J467" s="703">
        <v>303.89999999999998</v>
      </c>
      <c r="K467" s="704">
        <f>I467</f>
        <v>7.0549999999999997</v>
      </c>
      <c r="L467" s="703">
        <v>303.89999999999998</v>
      </c>
      <c r="M467" s="705">
        <f>K467/L467</f>
        <v>2.3214873313589998E-2</v>
      </c>
      <c r="N467" s="706">
        <v>93.85</v>
      </c>
      <c r="O467" s="707">
        <f>M467*N467</f>
        <v>2.1787158604804211</v>
      </c>
      <c r="P467" s="708">
        <f>M467*60*1000</f>
        <v>1392.8923988153999</v>
      </c>
      <c r="Q467" s="709">
        <f>P467*N467/1000</f>
        <v>130.72295162882529</v>
      </c>
    </row>
    <row r="468" spans="1:17" x14ac:dyDescent="0.2">
      <c r="A468" s="1922"/>
      <c r="B468" s="17">
        <v>5</v>
      </c>
      <c r="C468" s="647"/>
      <c r="D468" s="648"/>
      <c r="E468" s="648"/>
      <c r="F468" s="649"/>
      <c r="G468" s="649"/>
      <c r="H468" s="649"/>
      <c r="I468" s="649"/>
      <c r="J468" s="649"/>
      <c r="K468" s="710"/>
      <c r="L468" s="649"/>
      <c r="M468" s="711"/>
      <c r="N468" s="712"/>
      <c r="O468" s="713"/>
      <c r="P468" s="714"/>
      <c r="Q468" s="715"/>
    </row>
    <row r="469" spans="1:17" x14ac:dyDescent="0.2">
      <c r="A469" s="1922"/>
      <c r="B469" s="17">
        <v>6</v>
      </c>
      <c r="C469" s="647"/>
      <c r="D469" s="648"/>
      <c r="E469" s="648"/>
      <c r="F469" s="649"/>
      <c r="G469" s="649"/>
      <c r="H469" s="649"/>
      <c r="I469" s="649"/>
      <c r="J469" s="649"/>
      <c r="K469" s="710"/>
      <c r="L469" s="649"/>
      <c r="M469" s="711"/>
      <c r="N469" s="712"/>
      <c r="O469" s="713"/>
      <c r="P469" s="714"/>
      <c r="Q469" s="715"/>
    </row>
    <row r="470" spans="1:17" x14ac:dyDescent="0.2">
      <c r="A470" s="1922"/>
      <c r="B470" s="17">
        <v>7</v>
      </c>
      <c r="C470" s="647"/>
      <c r="D470" s="648"/>
      <c r="E470" s="648"/>
      <c r="F470" s="649"/>
      <c r="G470" s="649"/>
      <c r="H470" s="649"/>
      <c r="I470" s="649"/>
      <c r="J470" s="649"/>
      <c r="K470" s="710"/>
      <c r="L470" s="649"/>
      <c r="M470" s="711"/>
      <c r="N470" s="712"/>
      <c r="O470" s="713"/>
      <c r="P470" s="714"/>
      <c r="Q470" s="715"/>
    </row>
    <row r="471" spans="1:17" x14ac:dyDescent="0.2">
      <c r="A471" s="1922"/>
      <c r="B471" s="17">
        <v>8</v>
      </c>
      <c r="C471" s="647"/>
      <c r="D471" s="648"/>
      <c r="E471" s="648"/>
      <c r="F471" s="649"/>
      <c r="G471" s="649"/>
      <c r="H471" s="649"/>
      <c r="I471" s="649"/>
      <c r="J471" s="649"/>
      <c r="K471" s="710"/>
      <c r="L471" s="649"/>
      <c r="M471" s="711"/>
      <c r="N471" s="712"/>
      <c r="O471" s="713"/>
      <c r="P471" s="714"/>
      <c r="Q471" s="715"/>
    </row>
    <row r="472" spans="1:17" x14ac:dyDescent="0.2">
      <c r="A472" s="1922"/>
      <c r="B472" s="17">
        <v>9</v>
      </c>
      <c r="C472" s="647"/>
      <c r="D472" s="648"/>
      <c r="E472" s="648"/>
      <c r="F472" s="649"/>
      <c r="G472" s="649"/>
      <c r="H472" s="649"/>
      <c r="I472" s="649"/>
      <c r="J472" s="649"/>
      <c r="K472" s="710"/>
      <c r="L472" s="649"/>
      <c r="M472" s="711"/>
      <c r="N472" s="712"/>
      <c r="O472" s="713"/>
      <c r="P472" s="714"/>
      <c r="Q472" s="715"/>
    </row>
    <row r="473" spans="1:17" ht="12.75" thickBot="1" x14ac:dyDescent="0.25">
      <c r="A473" s="1923"/>
      <c r="B473" s="138">
        <v>10</v>
      </c>
      <c r="C473" s="274"/>
      <c r="D473" s="275"/>
      <c r="E473" s="275"/>
      <c r="F473" s="276"/>
      <c r="G473" s="276"/>
      <c r="H473" s="276"/>
      <c r="I473" s="276"/>
      <c r="J473" s="276"/>
      <c r="K473" s="277"/>
      <c r="L473" s="276"/>
      <c r="M473" s="278"/>
      <c r="N473" s="279"/>
      <c r="O473" s="280"/>
      <c r="P473" s="281"/>
      <c r="Q473" s="282"/>
    </row>
    <row r="474" spans="1:17" x14ac:dyDescent="0.2">
      <c r="A474" s="1295"/>
      <c r="B474" s="1296" t="s">
        <v>553</v>
      </c>
      <c r="F474" s="58"/>
      <c r="G474" s="58"/>
      <c r="H474" s="58"/>
      <c r="I474" s="58"/>
    </row>
    <row r="475" spans="1:17" ht="15" x14ac:dyDescent="0.2">
      <c r="A475" s="1896" t="s">
        <v>170</v>
      </c>
      <c r="B475" s="1896"/>
      <c r="C475" s="1896"/>
      <c r="D475" s="1896"/>
      <c r="E475" s="1896"/>
      <c r="F475" s="1896"/>
      <c r="G475" s="1896"/>
      <c r="H475" s="1896"/>
      <c r="I475" s="1896"/>
      <c r="J475" s="1896"/>
      <c r="K475" s="1896"/>
      <c r="L475" s="1896"/>
      <c r="M475" s="1896"/>
      <c r="N475" s="1896"/>
      <c r="O475" s="1896"/>
      <c r="P475" s="1896"/>
      <c r="Q475" s="1896"/>
    </row>
    <row r="476" spans="1:17" ht="13.5" thickBot="1" x14ac:dyDescent="0.25">
      <c r="A476" s="408"/>
      <c r="B476" s="408"/>
      <c r="C476" s="408"/>
      <c r="D476" s="408"/>
      <c r="E476" s="1813" t="s">
        <v>254</v>
      </c>
      <c r="F476" s="1813"/>
      <c r="G476" s="1813"/>
      <c r="H476" s="1813"/>
      <c r="I476" s="408">
        <v>4.4000000000000004</v>
      </c>
      <c r="J476" s="408" t="s">
        <v>253</v>
      </c>
      <c r="K476" s="408" t="s">
        <v>255</v>
      </c>
      <c r="L476" s="409">
        <v>422</v>
      </c>
      <c r="M476" s="408"/>
      <c r="N476" s="408"/>
      <c r="O476" s="408"/>
      <c r="P476" s="408"/>
      <c r="Q476" s="408"/>
    </row>
    <row r="477" spans="1:17" x14ac:dyDescent="0.2">
      <c r="A477" s="1898" t="s">
        <v>1</v>
      </c>
      <c r="B477" s="1817" t="s">
        <v>0</v>
      </c>
      <c r="C477" s="1820" t="s">
        <v>2</v>
      </c>
      <c r="D477" s="1820" t="s">
        <v>3</v>
      </c>
      <c r="E477" s="1820" t="s">
        <v>11</v>
      </c>
      <c r="F477" s="1824" t="s">
        <v>12</v>
      </c>
      <c r="G477" s="1825"/>
      <c r="H477" s="1825"/>
      <c r="I477" s="1826"/>
      <c r="J477" s="1820" t="s">
        <v>4</v>
      </c>
      <c r="K477" s="1820" t="s">
        <v>13</v>
      </c>
      <c r="L477" s="1820" t="s">
        <v>5</v>
      </c>
      <c r="M477" s="1820" t="s">
        <v>6</v>
      </c>
      <c r="N477" s="1820" t="s">
        <v>14</v>
      </c>
      <c r="O477" s="1874" t="s">
        <v>15</v>
      </c>
      <c r="P477" s="1820" t="s">
        <v>22</v>
      </c>
      <c r="Q477" s="1829" t="s">
        <v>23</v>
      </c>
    </row>
    <row r="478" spans="1:17" ht="33.75" x14ac:dyDescent="0.2">
      <c r="A478" s="1899"/>
      <c r="B478" s="1818"/>
      <c r="C478" s="1821"/>
      <c r="D478" s="1823"/>
      <c r="E478" s="1823"/>
      <c r="F478" s="14" t="s">
        <v>16</v>
      </c>
      <c r="G478" s="14" t="s">
        <v>17</v>
      </c>
      <c r="H478" s="14" t="s">
        <v>18</v>
      </c>
      <c r="I478" s="14" t="s">
        <v>19</v>
      </c>
      <c r="J478" s="1823"/>
      <c r="K478" s="1823"/>
      <c r="L478" s="1823"/>
      <c r="M478" s="1823"/>
      <c r="N478" s="1823"/>
      <c r="O478" s="1875"/>
      <c r="P478" s="1823"/>
      <c r="Q478" s="1830"/>
    </row>
    <row r="479" spans="1:17" x14ac:dyDescent="0.2">
      <c r="A479" s="1900"/>
      <c r="B479" s="1901"/>
      <c r="C479" s="1823"/>
      <c r="D479" s="64" t="s">
        <v>7</v>
      </c>
      <c r="E479" s="64" t="s">
        <v>8</v>
      </c>
      <c r="F479" s="64" t="s">
        <v>9</v>
      </c>
      <c r="G479" s="64" t="s">
        <v>9</v>
      </c>
      <c r="H479" s="64" t="s">
        <v>9</v>
      </c>
      <c r="I479" s="64" t="s">
        <v>9</v>
      </c>
      <c r="J479" s="64" t="s">
        <v>20</v>
      </c>
      <c r="K479" s="64" t="s">
        <v>9</v>
      </c>
      <c r="L479" s="64" t="s">
        <v>20</v>
      </c>
      <c r="M479" s="64" t="s">
        <v>55</v>
      </c>
      <c r="N479" s="64" t="s">
        <v>270</v>
      </c>
      <c r="O479" s="64" t="s">
        <v>271</v>
      </c>
      <c r="P479" s="65" t="s">
        <v>24</v>
      </c>
      <c r="Q479" s="66" t="s">
        <v>272</v>
      </c>
    </row>
    <row r="480" spans="1:17" ht="12" thickBot="1" x14ac:dyDescent="0.25">
      <c r="A480" s="67">
        <v>1</v>
      </c>
      <c r="B480" s="68">
        <v>2</v>
      </c>
      <c r="C480" s="69">
        <v>3</v>
      </c>
      <c r="D480" s="70">
        <v>4</v>
      </c>
      <c r="E480" s="70">
        <v>5</v>
      </c>
      <c r="F480" s="70">
        <v>6</v>
      </c>
      <c r="G480" s="70">
        <v>7</v>
      </c>
      <c r="H480" s="70">
        <v>8</v>
      </c>
      <c r="I480" s="70">
        <v>9</v>
      </c>
      <c r="J480" s="70">
        <v>10</v>
      </c>
      <c r="K480" s="70">
        <v>11</v>
      </c>
      <c r="L480" s="69">
        <v>12</v>
      </c>
      <c r="M480" s="70">
        <v>13</v>
      </c>
      <c r="N480" s="70">
        <v>14</v>
      </c>
      <c r="O480" s="71">
        <v>15</v>
      </c>
      <c r="P480" s="69">
        <v>16</v>
      </c>
      <c r="Q480" s="72">
        <v>17</v>
      </c>
    </row>
    <row r="481" spans="1:17" x14ac:dyDescent="0.2">
      <c r="A481" s="1911" t="s">
        <v>63</v>
      </c>
      <c r="B481" s="137">
        <v>1</v>
      </c>
      <c r="C481" s="1246" t="s">
        <v>284</v>
      </c>
      <c r="D481" s="1231">
        <v>40</v>
      </c>
      <c r="E481" s="1231">
        <v>1982</v>
      </c>
      <c r="F481" s="1247">
        <v>23.39</v>
      </c>
      <c r="G481" s="1247">
        <v>4.0581649999999998</v>
      </c>
      <c r="H481" s="1247">
        <v>9.1199999999999992</v>
      </c>
      <c r="I481" s="1247">
        <v>10.211829999999999</v>
      </c>
      <c r="J481" s="1247">
        <v>1944.42</v>
      </c>
      <c r="K481" s="1232">
        <f t="shared" ref="K481:K487" si="95">I481</f>
        <v>10.211829999999999</v>
      </c>
      <c r="L481" s="1247">
        <v>1944.42</v>
      </c>
      <c r="M481" s="1268">
        <f t="shared" ref="M481:M487" si="96">K481/L481</f>
        <v>5.2518643091513141E-3</v>
      </c>
      <c r="N481" s="1250">
        <v>78.150000000000006</v>
      </c>
      <c r="O481" s="1234">
        <f t="shared" ref="O481:O487" si="97">M481*N481</f>
        <v>0.41043319576017523</v>
      </c>
      <c r="P481" s="1234">
        <f t="shared" ref="P481:P487" si="98">M481*60*1000</f>
        <v>315.11185854907887</v>
      </c>
      <c r="Q481" s="1235">
        <f t="shared" ref="Q481:Q487" si="99">P481*N481/1000</f>
        <v>24.625991745610513</v>
      </c>
    </row>
    <row r="482" spans="1:17" x14ac:dyDescent="0.2">
      <c r="A482" s="1912"/>
      <c r="B482" s="73">
        <v>2</v>
      </c>
      <c r="C482" s="1246" t="s">
        <v>234</v>
      </c>
      <c r="D482" s="1231">
        <v>20</v>
      </c>
      <c r="E482" s="1231">
        <v>1990</v>
      </c>
      <c r="F482" s="1247">
        <v>11.617000000000001</v>
      </c>
      <c r="G482" s="1247">
        <v>1.8937919999999999</v>
      </c>
      <c r="H482" s="1247">
        <v>3.2</v>
      </c>
      <c r="I482" s="1247">
        <v>6.5232089999999996</v>
      </c>
      <c r="J482" s="1247">
        <v>1074.54</v>
      </c>
      <c r="K482" s="1232">
        <f t="shared" si="95"/>
        <v>6.5232089999999996</v>
      </c>
      <c r="L482" s="1247">
        <v>1074.54</v>
      </c>
      <c r="M482" s="1268">
        <f t="shared" si="96"/>
        <v>6.0706990898430954E-3</v>
      </c>
      <c r="N482" s="1250">
        <v>78.150000000000006</v>
      </c>
      <c r="O482" s="1234">
        <f t="shared" si="97"/>
        <v>0.47442513387123791</v>
      </c>
      <c r="P482" s="1234">
        <f t="shared" si="98"/>
        <v>364.24194539058573</v>
      </c>
      <c r="Q482" s="1235">
        <f t="shared" si="99"/>
        <v>28.465508032274276</v>
      </c>
    </row>
    <row r="483" spans="1:17" x14ac:dyDescent="0.2">
      <c r="A483" s="1912"/>
      <c r="B483" s="73">
        <v>3</v>
      </c>
      <c r="C483" s="1246" t="s">
        <v>237</v>
      </c>
      <c r="D483" s="1231">
        <v>18</v>
      </c>
      <c r="E483" s="1231">
        <v>1989</v>
      </c>
      <c r="F483" s="1247">
        <v>8.0510000000000002</v>
      </c>
      <c r="G483" s="1247">
        <v>0.88061699999999998</v>
      </c>
      <c r="H483" s="1247">
        <v>1.36</v>
      </c>
      <c r="I483" s="1247">
        <v>5.8103819999999997</v>
      </c>
      <c r="J483" s="1247">
        <v>937.87</v>
      </c>
      <c r="K483" s="1232">
        <f t="shared" si="95"/>
        <v>5.8103819999999997</v>
      </c>
      <c r="L483" s="1247">
        <v>937.87</v>
      </c>
      <c r="M483" s="1268">
        <f t="shared" si="96"/>
        <v>6.1952957232878757E-3</v>
      </c>
      <c r="N483" s="1250">
        <v>78.150000000000006</v>
      </c>
      <c r="O483" s="1234">
        <f t="shared" si="97"/>
        <v>0.48416236077494751</v>
      </c>
      <c r="P483" s="1234">
        <f t="shared" si="98"/>
        <v>371.71774339727256</v>
      </c>
      <c r="Q483" s="1235">
        <f t="shared" si="99"/>
        <v>29.049741646496852</v>
      </c>
    </row>
    <row r="484" spans="1:17" x14ac:dyDescent="0.2">
      <c r="A484" s="1912"/>
      <c r="B484" s="73">
        <v>4</v>
      </c>
      <c r="C484" s="1246" t="s">
        <v>286</v>
      </c>
      <c r="D484" s="1231">
        <v>24</v>
      </c>
      <c r="E484" s="1231">
        <v>1969</v>
      </c>
      <c r="F484" s="1247">
        <v>10.846</v>
      </c>
      <c r="G484" s="1247">
        <v>1.2683610000000001</v>
      </c>
      <c r="H484" s="1247">
        <v>3.84</v>
      </c>
      <c r="I484" s="1247">
        <v>5.7376379999999996</v>
      </c>
      <c r="J484" s="1247">
        <v>1020.69</v>
      </c>
      <c r="K484" s="1232">
        <f t="shared" si="95"/>
        <v>5.7376379999999996</v>
      </c>
      <c r="L484" s="1247">
        <v>1020.69</v>
      </c>
      <c r="M484" s="1268">
        <f t="shared" si="96"/>
        <v>5.6213326279281658E-3</v>
      </c>
      <c r="N484" s="1250">
        <v>78.150000000000006</v>
      </c>
      <c r="O484" s="1234">
        <f t="shared" si="97"/>
        <v>0.43930714487258621</v>
      </c>
      <c r="P484" s="1234">
        <f t="shared" si="98"/>
        <v>337.27995767568996</v>
      </c>
      <c r="Q484" s="1235">
        <f t="shared" si="99"/>
        <v>26.358428692355172</v>
      </c>
    </row>
    <row r="485" spans="1:17" x14ac:dyDescent="0.2">
      <c r="A485" s="1912"/>
      <c r="B485" s="73">
        <v>5</v>
      </c>
      <c r="C485" s="1246" t="s">
        <v>287</v>
      </c>
      <c r="D485" s="1231">
        <v>36</v>
      </c>
      <c r="E485" s="1231">
        <v>1972</v>
      </c>
      <c r="F485" s="1247">
        <v>16.974</v>
      </c>
      <c r="G485" s="1247">
        <v>2.2436240000000001</v>
      </c>
      <c r="H485" s="1247">
        <v>5.76</v>
      </c>
      <c r="I485" s="1247">
        <v>8.9703790000000012</v>
      </c>
      <c r="J485" s="1247">
        <v>1508.84</v>
      </c>
      <c r="K485" s="1232">
        <f t="shared" si="95"/>
        <v>8.9703790000000012</v>
      </c>
      <c r="L485" s="1247">
        <v>1508.84</v>
      </c>
      <c r="M485" s="1268">
        <f t="shared" si="96"/>
        <v>5.9452155298109818E-3</v>
      </c>
      <c r="N485" s="1250">
        <v>78.150000000000006</v>
      </c>
      <c r="O485" s="1234">
        <f t="shared" si="97"/>
        <v>0.46461859365472824</v>
      </c>
      <c r="P485" s="1234">
        <f t="shared" si="98"/>
        <v>356.71293178865892</v>
      </c>
      <c r="Q485" s="1235">
        <f t="shared" si="99"/>
        <v>27.877115619283696</v>
      </c>
    </row>
    <row r="486" spans="1:17" x14ac:dyDescent="0.2">
      <c r="A486" s="1912"/>
      <c r="B486" s="73">
        <v>6</v>
      </c>
      <c r="C486" s="1246" t="s">
        <v>277</v>
      </c>
      <c r="D486" s="1231">
        <v>30</v>
      </c>
      <c r="E486" s="1231">
        <v>1974</v>
      </c>
      <c r="F486" s="1247">
        <v>21.096</v>
      </c>
      <c r="G486" s="1247">
        <v>2.4346009999999998</v>
      </c>
      <c r="H486" s="1247">
        <v>4.8</v>
      </c>
      <c r="I486" s="1247">
        <v>13.861400999999999</v>
      </c>
      <c r="J486" s="1247">
        <v>1743.53</v>
      </c>
      <c r="K486" s="1232">
        <f t="shared" si="95"/>
        <v>13.861400999999999</v>
      </c>
      <c r="L486" s="1247">
        <v>1743.53</v>
      </c>
      <c r="M486" s="1268">
        <f t="shared" si="96"/>
        <v>7.950193572809185E-3</v>
      </c>
      <c r="N486" s="1250">
        <v>78.150000000000006</v>
      </c>
      <c r="O486" s="1234">
        <f t="shared" si="97"/>
        <v>0.62130762771503789</v>
      </c>
      <c r="P486" s="1234">
        <f t="shared" si="98"/>
        <v>477.01161436855108</v>
      </c>
      <c r="Q486" s="1235">
        <f t="shared" si="99"/>
        <v>37.278457662902269</v>
      </c>
    </row>
    <row r="487" spans="1:17" x14ac:dyDescent="0.2">
      <c r="A487" s="1912"/>
      <c r="B487" s="73">
        <v>7</v>
      </c>
      <c r="C487" s="1246" t="s">
        <v>238</v>
      </c>
      <c r="D487" s="1231">
        <v>12</v>
      </c>
      <c r="E487" s="1231">
        <v>1968</v>
      </c>
      <c r="F487" s="1247">
        <v>4.8600000000000003</v>
      </c>
      <c r="G487" s="1247">
        <v>0.289771</v>
      </c>
      <c r="H487" s="1247">
        <v>0.96</v>
      </c>
      <c r="I487" s="1247">
        <v>3.6102309999999997</v>
      </c>
      <c r="J487" s="1247">
        <v>536.53</v>
      </c>
      <c r="K487" s="1232">
        <f t="shared" si="95"/>
        <v>3.6102309999999997</v>
      </c>
      <c r="L487" s="1247">
        <v>536.53</v>
      </c>
      <c r="M487" s="1268">
        <f t="shared" si="96"/>
        <v>6.7288520679179165E-3</v>
      </c>
      <c r="N487" s="1250">
        <v>78.150000000000006</v>
      </c>
      <c r="O487" s="1234">
        <f t="shared" si="97"/>
        <v>0.52585978910778519</v>
      </c>
      <c r="P487" s="1234">
        <f t="shared" si="98"/>
        <v>403.731124075075</v>
      </c>
      <c r="Q487" s="1235">
        <f t="shared" si="99"/>
        <v>31.551587346467112</v>
      </c>
    </row>
    <row r="488" spans="1:17" x14ac:dyDescent="0.2">
      <c r="A488" s="1912"/>
      <c r="B488" s="73">
        <v>8</v>
      </c>
      <c r="C488" s="1246"/>
      <c r="D488" s="1231"/>
      <c r="E488" s="1231"/>
      <c r="F488" s="1247"/>
      <c r="G488" s="1247"/>
      <c r="H488" s="1247"/>
      <c r="I488" s="1247"/>
      <c r="J488" s="1247"/>
      <c r="K488" s="1232"/>
      <c r="L488" s="1247"/>
      <c r="M488" s="1268"/>
      <c r="N488" s="1250"/>
      <c r="O488" s="1234"/>
      <c r="P488" s="1234"/>
      <c r="Q488" s="1235"/>
    </row>
    <row r="489" spans="1:17" x14ac:dyDescent="0.2">
      <c r="A489" s="1912"/>
      <c r="B489" s="73">
        <v>9</v>
      </c>
      <c r="C489" s="145"/>
      <c r="D489" s="146"/>
      <c r="E489" s="146"/>
      <c r="F489" s="147"/>
      <c r="G489" s="148"/>
      <c r="H489" s="148"/>
      <c r="I489" s="148"/>
      <c r="J489" s="148"/>
      <c r="K489" s="149"/>
      <c r="L489" s="148"/>
      <c r="M489" s="150"/>
      <c r="N489" s="151"/>
      <c r="O489" s="152"/>
      <c r="P489" s="153"/>
      <c r="Q489" s="154"/>
    </row>
    <row r="490" spans="1:17" ht="12" thickBot="1" x14ac:dyDescent="0.25">
      <c r="A490" s="1912"/>
      <c r="B490" s="1555">
        <v>10</v>
      </c>
      <c r="C490" s="1556"/>
      <c r="D490" s="1557"/>
      <c r="E490" s="1557"/>
      <c r="F490" s="1558"/>
      <c r="G490" s="1559"/>
      <c r="H490" s="1559"/>
      <c r="I490" s="1559"/>
      <c r="J490" s="1559"/>
      <c r="K490" s="1560"/>
      <c r="L490" s="1559"/>
      <c r="M490" s="1561"/>
      <c r="N490" s="1562"/>
      <c r="O490" s="1563"/>
      <c r="P490" s="1564"/>
      <c r="Q490" s="1565"/>
    </row>
    <row r="491" spans="1:17" x14ac:dyDescent="0.2">
      <c r="A491" s="1957" t="s">
        <v>89</v>
      </c>
      <c r="B491" s="52">
        <v>1</v>
      </c>
      <c r="C491" s="1269" t="s">
        <v>283</v>
      </c>
      <c r="D491" s="1270">
        <v>40</v>
      </c>
      <c r="E491" s="1270">
        <v>1985</v>
      </c>
      <c r="F491" s="1253">
        <v>30.195</v>
      </c>
      <c r="G491" s="1253">
        <v>3.991657</v>
      </c>
      <c r="H491" s="1253">
        <v>6.4</v>
      </c>
      <c r="I491" s="1253">
        <v>19.803343999999999</v>
      </c>
      <c r="J491" s="1253">
        <v>2285.42</v>
      </c>
      <c r="K491" s="1254">
        <f t="shared" ref="K491:K504" si="100">I491</f>
        <v>19.803343999999999</v>
      </c>
      <c r="L491" s="1253">
        <v>2285.42</v>
      </c>
      <c r="M491" s="1255">
        <f t="shared" ref="M491:M504" si="101">K491/L491</f>
        <v>8.6650786288734669E-3</v>
      </c>
      <c r="N491" s="1256">
        <v>78.150000000000006</v>
      </c>
      <c r="O491" s="1257">
        <f t="shared" ref="O491:O504" si="102">M491*N491</f>
        <v>0.67717589484646146</v>
      </c>
      <c r="P491" s="1258">
        <f t="shared" ref="P491:P504" si="103">M491*60*1000</f>
        <v>519.90471773240802</v>
      </c>
      <c r="Q491" s="1259">
        <f t="shared" ref="Q491:Q504" si="104">P491*N491/1000</f>
        <v>40.630553690787686</v>
      </c>
    </row>
    <row r="492" spans="1:17" x14ac:dyDescent="0.2">
      <c r="A492" s="1917"/>
      <c r="B492" s="57">
        <v>2</v>
      </c>
      <c r="C492" s="1269" t="s">
        <v>275</v>
      </c>
      <c r="D492" s="1270">
        <v>59</v>
      </c>
      <c r="E492" s="1270">
        <v>1975</v>
      </c>
      <c r="F492" s="1253">
        <v>42.816000000000003</v>
      </c>
      <c r="G492" s="1253">
        <v>5.3272919999999999</v>
      </c>
      <c r="H492" s="1253">
        <v>9.6</v>
      </c>
      <c r="I492" s="1253">
        <v>27.888694000000001</v>
      </c>
      <c r="J492" s="1253">
        <v>2729.69</v>
      </c>
      <c r="K492" s="1254">
        <f t="shared" si="100"/>
        <v>27.888694000000001</v>
      </c>
      <c r="L492" s="1253">
        <v>2729.69</v>
      </c>
      <c r="M492" s="1255">
        <f t="shared" si="101"/>
        <v>1.0216798977173232E-2</v>
      </c>
      <c r="N492" s="1256">
        <v>78.150000000000006</v>
      </c>
      <c r="O492" s="1257">
        <f t="shared" si="102"/>
        <v>0.79844284006608812</v>
      </c>
      <c r="P492" s="1258">
        <f t="shared" si="103"/>
        <v>613.00793863039394</v>
      </c>
      <c r="Q492" s="1259">
        <f t="shared" si="104"/>
        <v>47.90657040396529</v>
      </c>
    </row>
    <row r="493" spans="1:17" x14ac:dyDescent="0.2">
      <c r="A493" s="1917"/>
      <c r="B493" s="57">
        <v>3</v>
      </c>
      <c r="C493" s="1269" t="s">
        <v>273</v>
      </c>
      <c r="D493" s="1270">
        <v>39</v>
      </c>
      <c r="E493" s="1270">
        <v>1990</v>
      </c>
      <c r="F493" s="1253">
        <v>34.481999999999999</v>
      </c>
      <c r="G493" s="1253">
        <v>3.9635720000000001</v>
      </c>
      <c r="H493" s="1253">
        <v>6.4</v>
      </c>
      <c r="I493" s="1253">
        <v>24.118428000000002</v>
      </c>
      <c r="J493" s="1253">
        <v>2294.0500000000002</v>
      </c>
      <c r="K493" s="1254">
        <f t="shared" si="100"/>
        <v>24.118428000000002</v>
      </c>
      <c r="L493" s="1253">
        <v>2294.0500000000002</v>
      </c>
      <c r="M493" s="1255">
        <f t="shared" si="101"/>
        <v>1.0513470935681437E-2</v>
      </c>
      <c r="N493" s="1256">
        <v>78.150000000000006</v>
      </c>
      <c r="O493" s="1257">
        <f t="shared" si="102"/>
        <v>0.82162775362350438</v>
      </c>
      <c r="P493" s="1258">
        <f t="shared" si="103"/>
        <v>630.80825614088621</v>
      </c>
      <c r="Q493" s="1259">
        <f t="shared" si="104"/>
        <v>49.297665217410263</v>
      </c>
    </row>
    <row r="494" spans="1:17" x14ac:dyDescent="0.2">
      <c r="A494" s="1917"/>
      <c r="B494" s="57">
        <v>4</v>
      </c>
      <c r="C494" s="1269" t="s">
        <v>274</v>
      </c>
      <c r="D494" s="1270">
        <v>39</v>
      </c>
      <c r="E494" s="1270">
        <v>1990</v>
      </c>
      <c r="F494" s="1253">
        <v>34.94</v>
      </c>
      <c r="G494" s="1253">
        <v>4.4994199999999998</v>
      </c>
      <c r="H494" s="1253">
        <v>6.32</v>
      </c>
      <c r="I494" s="1253">
        <v>24.12059</v>
      </c>
      <c r="J494" s="1253">
        <v>2218.0300000000002</v>
      </c>
      <c r="K494" s="1254">
        <f t="shared" si="100"/>
        <v>24.12059</v>
      </c>
      <c r="L494" s="1253">
        <v>2218.0300000000002</v>
      </c>
      <c r="M494" s="1255">
        <f t="shared" si="101"/>
        <v>1.0874780773930018E-2</v>
      </c>
      <c r="N494" s="1256">
        <v>78.150000000000006</v>
      </c>
      <c r="O494" s="1257">
        <f t="shared" si="102"/>
        <v>0.84986411748263091</v>
      </c>
      <c r="P494" s="1258">
        <f t="shared" si="103"/>
        <v>652.48684643580111</v>
      </c>
      <c r="Q494" s="1259">
        <f t="shared" si="104"/>
        <v>50.991847048957858</v>
      </c>
    </row>
    <row r="495" spans="1:17" x14ac:dyDescent="0.2">
      <c r="A495" s="1917"/>
      <c r="B495" s="57">
        <v>5</v>
      </c>
      <c r="C495" s="1269" t="s">
        <v>276</v>
      </c>
      <c r="D495" s="1270">
        <v>58</v>
      </c>
      <c r="E495" s="1270">
        <v>1991</v>
      </c>
      <c r="F495" s="1253">
        <v>40.613999999999997</v>
      </c>
      <c r="G495" s="1253">
        <v>4.2603020000000003</v>
      </c>
      <c r="H495" s="1253">
        <v>9.44</v>
      </c>
      <c r="I495" s="1253">
        <v>26.913703000000002</v>
      </c>
      <c r="J495" s="1253">
        <v>2439.79</v>
      </c>
      <c r="K495" s="1254">
        <f t="shared" si="100"/>
        <v>26.913703000000002</v>
      </c>
      <c r="L495" s="1253">
        <v>2439.79</v>
      </c>
      <c r="M495" s="1255">
        <f t="shared" si="101"/>
        <v>1.1031155550272771E-2</v>
      </c>
      <c r="N495" s="1256">
        <v>78.150000000000006</v>
      </c>
      <c r="O495" s="1257">
        <f t="shared" si="102"/>
        <v>0.86208480625381712</v>
      </c>
      <c r="P495" s="1258">
        <f t="shared" si="103"/>
        <v>661.86933301636634</v>
      </c>
      <c r="Q495" s="1259">
        <f t="shared" si="104"/>
        <v>51.725088375229035</v>
      </c>
    </row>
    <row r="496" spans="1:17" x14ac:dyDescent="0.2">
      <c r="A496" s="1917"/>
      <c r="B496" s="57">
        <v>6</v>
      </c>
      <c r="C496" s="1269" t="s">
        <v>281</v>
      </c>
      <c r="D496" s="1270">
        <v>50</v>
      </c>
      <c r="E496" s="1270">
        <v>1972</v>
      </c>
      <c r="F496" s="1253">
        <v>40.926000000000002</v>
      </c>
      <c r="G496" s="1253">
        <v>4.6832919999999998</v>
      </c>
      <c r="H496" s="1253">
        <v>8</v>
      </c>
      <c r="I496" s="1253">
        <v>28.242712999999998</v>
      </c>
      <c r="J496" s="1253">
        <v>2601.9</v>
      </c>
      <c r="K496" s="1254">
        <f t="shared" si="100"/>
        <v>28.242712999999998</v>
      </c>
      <c r="L496" s="1253">
        <v>2601.9</v>
      </c>
      <c r="M496" s="1255">
        <f t="shared" si="101"/>
        <v>1.0854649679080671E-2</v>
      </c>
      <c r="N496" s="1256">
        <v>78.150000000000006</v>
      </c>
      <c r="O496" s="1257">
        <f t="shared" si="102"/>
        <v>0.84829087242015455</v>
      </c>
      <c r="P496" s="1258">
        <f t="shared" si="103"/>
        <v>651.27898074484028</v>
      </c>
      <c r="Q496" s="1259">
        <f t="shared" si="104"/>
        <v>50.897452345209267</v>
      </c>
    </row>
    <row r="497" spans="1:17" x14ac:dyDescent="0.2">
      <c r="A497" s="1917"/>
      <c r="B497" s="57">
        <v>7</v>
      </c>
      <c r="C497" s="1269" t="s">
        <v>279</v>
      </c>
      <c r="D497" s="1270">
        <v>30</v>
      </c>
      <c r="E497" s="1270">
        <v>1990</v>
      </c>
      <c r="F497" s="1253">
        <v>28.614999999999998</v>
      </c>
      <c r="G497" s="1253">
        <v>3.219703</v>
      </c>
      <c r="H497" s="1253">
        <v>4.8</v>
      </c>
      <c r="I497" s="1253">
        <v>20.595300999999999</v>
      </c>
      <c r="J497" s="1253">
        <v>1613.04</v>
      </c>
      <c r="K497" s="1254">
        <f t="shared" si="100"/>
        <v>20.595300999999999</v>
      </c>
      <c r="L497" s="1253">
        <v>1613.04</v>
      </c>
      <c r="M497" s="1255">
        <f t="shared" si="101"/>
        <v>1.276800389326985E-2</v>
      </c>
      <c r="N497" s="1256">
        <v>78.150000000000006</v>
      </c>
      <c r="O497" s="1257">
        <f t="shared" si="102"/>
        <v>0.99781950425903887</v>
      </c>
      <c r="P497" s="1258">
        <f t="shared" si="103"/>
        <v>766.08023359619108</v>
      </c>
      <c r="Q497" s="1259">
        <f t="shared" si="104"/>
        <v>59.869170255542343</v>
      </c>
    </row>
    <row r="498" spans="1:17" x14ac:dyDescent="0.2">
      <c r="A498" s="1917"/>
      <c r="B498" s="57">
        <v>8</v>
      </c>
      <c r="C498" s="1269" t="s">
        <v>278</v>
      </c>
      <c r="D498" s="1270">
        <v>50</v>
      </c>
      <c r="E498" s="1270">
        <v>1971</v>
      </c>
      <c r="F498" s="1253">
        <v>43.264000000000003</v>
      </c>
      <c r="G498" s="1253">
        <v>4.1149529999999999</v>
      </c>
      <c r="H498" s="1253">
        <v>8</v>
      </c>
      <c r="I498" s="1253">
        <v>31.149045000000001</v>
      </c>
      <c r="J498" s="1253">
        <v>2564.8000000000002</v>
      </c>
      <c r="K498" s="1254">
        <f t="shared" si="100"/>
        <v>31.149045000000001</v>
      </c>
      <c r="L498" s="1253">
        <v>2564.8000000000002</v>
      </c>
      <c r="M498" s="1255">
        <f t="shared" si="101"/>
        <v>1.214482415782907E-2</v>
      </c>
      <c r="N498" s="1256">
        <v>78.150000000000006</v>
      </c>
      <c r="O498" s="1257">
        <f t="shared" si="102"/>
        <v>0.94911800793434187</v>
      </c>
      <c r="P498" s="1258">
        <f t="shared" si="103"/>
        <v>728.68944946974409</v>
      </c>
      <c r="Q498" s="1259">
        <f t="shared" si="104"/>
        <v>56.947080476060499</v>
      </c>
    </row>
    <row r="499" spans="1:17" x14ac:dyDescent="0.2">
      <c r="A499" s="1917"/>
      <c r="B499" s="57">
        <v>9</v>
      </c>
      <c r="C499" s="1269" t="s">
        <v>282</v>
      </c>
      <c r="D499" s="1270">
        <v>59</v>
      </c>
      <c r="E499" s="1270">
        <v>1991</v>
      </c>
      <c r="F499" s="1253">
        <v>44.526000000000003</v>
      </c>
      <c r="G499" s="1253">
        <v>4.2575349999999998</v>
      </c>
      <c r="H499" s="1253">
        <v>9.6</v>
      </c>
      <c r="I499" s="1253">
        <v>30.668465000000001</v>
      </c>
      <c r="J499" s="1253">
        <v>2442.5500000000002</v>
      </c>
      <c r="K499" s="1254">
        <f t="shared" si="100"/>
        <v>30.668465000000001</v>
      </c>
      <c r="L499" s="1253">
        <v>2442.5500000000002</v>
      </c>
      <c r="M499" s="1255">
        <f t="shared" si="101"/>
        <v>1.2555921066098954E-2</v>
      </c>
      <c r="N499" s="1256">
        <v>78.150000000000006</v>
      </c>
      <c r="O499" s="1257">
        <f t="shared" si="102"/>
        <v>0.98124523131563335</v>
      </c>
      <c r="P499" s="1258">
        <f t="shared" si="103"/>
        <v>753.35526396593718</v>
      </c>
      <c r="Q499" s="1259">
        <f t="shared" si="104"/>
        <v>58.874713878937996</v>
      </c>
    </row>
    <row r="500" spans="1:17" ht="12" thickBot="1" x14ac:dyDescent="0.25">
      <c r="A500" s="1965"/>
      <c r="B500" s="787">
        <v>10</v>
      </c>
      <c r="C500" s="1771" t="s">
        <v>280</v>
      </c>
      <c r="D500" s="1772">
        <v>51</v>
      </c>
      <c r="E500" s="1772">
        <v>1972</v>
      </c>
      <c r="F500" s="1773">
        <v>46.758000000000003</v>
      </c>
      <c r="G500" s="1773">
        <v>4.0071589999999997</v>
      </c>
      <c r="H500" s="1773">
        <v>8</v>
      </c>
      <c r="I500" s="1773">
        <v>34.750841999999999</v>
      </c>
      <c r="J500" s="1773">
        <v>2608.15</v>
      </c>
      <c r="K500" s="1774">
        <f t="shared" si="100"/>
        <v>34.750841999999999</v>
      </c>
      <c r="L500" s="1773">
        <v>2608.15</v>
      </c>
      <c r="M500" s="1775">
        <f t="shared" si="101"/>
        <v>1.3323943024749343E-2</v>
      </c>
      <c r="N500" s="1776">
        <v>78.150000000000006</v>
      </c>
      <c r="O500" s="1777">
        <f t="shared" si="102"/>
        <v>1.0412661473841611</v>
      </c>
      <c r="P500" s="1778">
        <f t="shared" si="103"/>
        <v>799.43658148496058</v>
      </c>
      <c r="Q500" s="1779">
        <f t="shared" si="104"/>
        <v>62.475968843049678</v>
      </c>
    </row>
    <row r="501" spans="1:17" x14ac:dyDescent="0.2">
      <c r="A501" s="1908" t="s">
        <v>98</v>
      </c>
      <c r="B501" s="78">
        <v>1</v>
      </c>
      <c r="C501" s="1260" t="s">
        <v>233</v>
      </c>
      <c r="D501" s="1261">
        <v>37</v>
      </c>
      <c r="E501" s="1261">
        <v>1970</v>
      </c>
      <c r="F501" s="1262">
        <v>14.413</v>
      </c>
      <c r="G501" s="1262">
        <v>2.0346350000000002</v>
      </c>
      <c r="H501" s="1262">
        <v>5.76</v>
      </c>
      <c r="I501" s="1262">
        <v>6.6183610000000002</v>
      </c>
      <c r="J501" s="1262">
        <v>1579.46</v>
      </c>
      <c r="K501" s="1263">
        <f t="shared" si="100"/>
        <v>6.6183610000000002</v>
      </c>
      <c r="L501" s="1262">
        <v>1579.46</v>
      </c>
      <c r="M501" s="1264">
        <f t="shared" si="101"/>
        <v>4.1902681929266968E-3</v>
      </c>
      <c r="N501" s="1265">
        <v>78.150000000000006</v>
      </c>
      <c r="O501" s="1266">
        <f t="shared" si="102"/>
        <v>0.32746945927722138</v>
      </c>
      <c r="P501" s="1271">
        <f t="shared" si="103"/>
        <v>251.4160915756018</v>
      </c>
      <c r="Q501" s="1267">
        <f t="shared" si="104"/>
        <v>19.648167556633283</v>
      </c>
    </row>
    <row r="502" spans="1:17" x14ac:dyDescent="0.2">
      <c r="A502" s="1909"/>
      <c r="B502" s="79">
        <v>2</v>
      </c>
      <c r="C502" s="683" t="s">
        <v>172</v>
      </c>
      <c r="D502" s="684">
        <v>16</v>
      </c>
      <c r="E502" s="684">
        <v>1989</v>
      </c>
      <c r="F502" s="685">
        <v>15.047000000000001</v>
      </c>
      <c r="G502" s="685">
        <v>0</v>
      </c>
      <c r="H502" s="685">
        <v>0</v>
      </c>
      <c r="I502" s="685">
        <v>15.046999999999999</v>
      </c>
      <c r="J502" s="685">
        <v>1072.46</v>
      </c>
      <c r="K502" s="686">
        <f t="shared" si="100"/>
        <v>15.046999999999999</v>
      </c>
      <c r="L502" s="685">
        <v>1072.46</v>
      </c>
      <c r="M502" s="687">
        <f t="shared" si="101"/>
        <v>1.4030360106670643E-2</v>
      </c>
      <c r="N502" s="688">
        <v>78.150000000000006</v>
      </c>
      <c r="O502" s="689">
        <f t="shared" si="102"/>
        <v>1.0964726423363109</v>
      </c>
      <c r="P502" s="690">
        <f t="shared" si="103"/>
        <v>841.82160640023858</v>
      </c>
      <c r="Q502" s="691">
        <f t="shared" si="104"/>
        <v>65.788358540178649</v>
      </c>
    </row>
    <row r="503" spans="1:17" x14ac:dyDescent="0.2">
      <c r="A503" s="1909"/>
      <c r="B503" s="79">
        <v>3</v>
      </c>
      <c r="C503" s="683" t="s">
        <v>171</v>
      </c>
      <c r="D503" s="684">
        <v>26</v>
      </c>
      <c r="E503" s="684">
        <v>1985</v>
      </c>
      <c r="F503" s="685">
        <v>22.626999999999999</v>
      </c>
      <c r="G503" s="685">
        <v>0</v>
      </c>
      <c r="H503" s="685">
        <v>0</v>
      </c>
      <c r="I503" s="685">
        <v>22.626998</v>
      </c>
      <c r="J503" s="685">
        <v>1415.92</v>
      </c>
      <c r="K503" s="686">
        <f t="shared" si="100"/>
        <v>22.626998</v>
      </c>
      <c r="L503" s="685">
        <v>1415.92</v>
      </c>
      <c r="M503" s="687">
        <f t="shared" si="101"/>
        <v>1.5980421210237867E-2</v>
      </c>
      <c r="N503" s="688">
        <v>78.150000000000006</v>
      </c>
      <c r="O503" s="689">
        <f t="shared" si="102"/>
        <v>1.2488699175800895</v>
      </c>
      <c r="P503" s="690">
        <f t="shared" si="103"/>
        <v>958.82527261427197</v>
      </c>
      <c r="Q503" s="691">
        <f t="shared" si="104"/>
        <v>74.932195054805362</v>
      </c>
    </row>
    <row r="504" spans="1:17" x14ac:dyDescent="0.2">
      <c r="A504" s="1909"/>
      <c r="B504" s="79">
        <v>4</v>
      </c>
      <c r="C504" s="683" t="s">
        <v>285</v>
      </c>
      <c r="D504" s="684">
        <v>45</v>
      </c>
      <c r="E504" s="684">
        <v>1978</v>
      </c>
      <c r="F504" s="685">
        <v>47.668999999999997</v>
      </c>
      <c r="G504" s="685">
        <v>2.878263</v>
      </c>
      <c r="H504" s="685">
        <v>7.2</v>
      </c>
      <c r="I504" s="685">
        <v>37.590739999999997</v>
      </c>
      <c r="J504" s="685">
        <v>2206.29</v>
      </c>
      <c r="K504" s="686">
        <f t="shared" si="100"/>
        <v>37.590739999999997</v>
      </c>
      <c r="L504" s="685">
        <v>2206.29</v>
      </c>
      <c r="M504" s="687">
        <f t="shared" si="101"/>
        <v>1.7037986846697394E-2</v>
      </c>
      <c r="N504" s="688">
        <v>78.150000000000006</v>
      </c>
      <c r="O504" s="689">
        <f t="shared" si="102"/>
        <v>1.3315186720694014</v>
      </c>
      <c r="P504" s="690">
        <f t="shared" si="103"/>
        <v>1022.2792108018436</v>
      </c>
      <c r="Q504" s="691">
        <f t="shared" si="104"/>
        <v>79.891120324164092</v>
      </c>
    </row>
    <row r="505" spans="1:17" x14ac:dyDescent="0.2">
      <c r="A505" s="1909"/>
      <c r="B505" s="79">
        <v>5</v>
      </c>
      <c r="C505" s="683"/>
      <c r="D505" s="684"/>
      <c r="E505" s="684"/>
      <c r="F505" s="685"/>
      <c r="G505" s="685"/>
      <c r="H505" s="685"/>
      <c r="I505" s="685"/>
      <c r="J505" s="685"/>
      <c r="K505" s="686"/>
      <c r="L505" s="685"/>
      <c r="M505" s="687"/>
      <c r="N505" s="688"/>
      <c r="O505" s="689"/>
      <c r="P505" s="690"/>
      <c r="Q505" s="691"/>
    </row>
    <row r="506" spans="1:17" x14ac:dyDescent="0.2">
      <c r="A506" s="1909"/>
      <c r="B506" s="79">
        <v>6</v>
      </c>
      <c r="C506" s="683"/>
      <c r="D506" s="684"/>
      <c r="E506" s="684"/>
      <c r="F506" s="685"/>
      <c r="G506" s="685"/>
      <c r="H506" s="685"/>
      <c r="I506" s="685"/>
      <c r="J506" s="685"/>
      <c r="K506" s="686"/>
      <c r="L506" s="685"/>
      <c r="M506" s="687"/>
      <c r="N506" s="688"/>
      <c r="O506" s="689"/>
      <c r="P506" s="690"/>
      <c r="Q506" s="691"/>
    </row>
    <row r="507" spans="1:17" x14ac:dyDescent="0.2">
      <c r="A507" s="1909"/>
      <c r="B507" s="79">
        <v>7</v>
      </c>
      <c r="C507" s="683"/>
      <c r="D507" s="684"/>
      <c r="E507" s="684"/>
      <c r="F507" s="685"/>
      <c r="G507" s="685"/>
      <c r="H507" s="685"/>
      <c r="I507" s="685"/>
      <c r="J507" s="685"/>
      <c r="K507" s="686"/>
      <c r="L507" s="685"/>
      <c r="M507" s="687"/>
      <c r="N507" s="688"/>
      <c r="O507" s="689"/>
      <c r="P507" s="690"/>
      <c r="Q507" s="691"/>
    </row>
    <row r="508" spans="1:17" x14ac:dyDescent="0.2">
      <c r="A508" s="1909"/>
      <c r="B508" s="79">
        <v>8</v>
      </c>
      <c r="C508" s="683"/>
      <c r="D508" s="684"/>
      <c r="E508" s="684"/>
      <c r="F508" s="685"/>
      <c r="G508" s="685"/>
      <c r="H508" s="685"/>
      <c r="I508" s="685"/>
      <c r="J508" s="685"/>
      <c r="K508" s="686"/>
      <c r="L508" s="685"/>
      <c r="M508" s="687"/>
      <c r="N508" s="688"/>
      <c r="O508" s="689"/>
      <c r="P508" s="690"/>
      <c r="Q508" s="691"/>
    </row>
    <row r="509" spans="1:17" x14ac:dyDescent="0.2">
      <c r="A509" s="1909"/>
      <c r="B509" s="79">
        <v>9</v>
      </c>
      <c r="C509" s="683"/>
      <c r="D509" s="684"/>
      <c r="E509" s="684"/>
      <c r="F509" s="685"/>
      <c r="G509" s="685"/>
      <c r="H509" s="685"/>
      <c r="I509" s="685"/>
      <c r="J509" s="685"/>
      <c r="K509" s="686"/>
      <c r="L509" s="685"/>
      <c r="M509" s="687"/>
      <c r="N509" s="688"/>
      <c r="O509" s="689"/>
      <c r="P509" s="690"/>
      <c r="Q509" s="691"/>
    </row>
    <row r="510" spans="1:17" ht="12" thickBot="1" x14ac:dyDescent="0.25">
      <c r="A510" s="1910"/>
      <c r="B510" s="80">
        <v>10</v>
      </c>
      <c r="C510" s="692"/>
      <c r="D510" s="693"/>
      <c r="E510" s="693"/>
      <c r="F510" s="694"/>
      <c r="G510" s="694"/>
      <c r="H510" s="694"/>
      <c r="I510" s="694"/>
      <c r="J510" s="694"/>
      <c r="K510" s="695"/>
      <c r="L510" s="694"/>
      <c r="M510" s="696"/>
      <c r="N510" s="697"/>
      <c r="O510" s="698"/>
      <c r="P510" s="699"/>
      <c r="Q510" s="700"/>
    </row>
    <row r="511" spans="1:17" x14ac:dyDescent="0.2">
      <c r="A511" s="1921" t="s">
        <v>106</v>
      </c>
      <c r="B511" s="16">
        <v>1</v>
      </c>
      <c r="C511" s="1272" t="s">
        <v>235</v>
      </c>
      <c r="D511" s="1273">
        <v>24</v>
      </c>
      <c r="E511" s="1273">
        <v>1962</v>
      </c>
      <c r="F511" s="1274">
        <v>20.96</v>
      </c>
      <c r="G511" s="1274">
        <v>1.626017</v>
      </c>
      <c r="H511" s="1274">
        <v>0</v>
      </c>
      <c r="I511" s="1274">
        <v>19.33398</v>
      </c>
      <c r="J511" s="1274">
        <v>1108.08</v>
      </c>
      <c r="K511" s="1275">
        <f t="shared" ref="K511:K515" si="105">I511</f>
        <v>19.33398</v>
      </c>
      <c r="L511" s="1274">
        <v>1108.08</v>
      </c>
      <c r="M511" s="1276">
        <f t="shared" ref="M511:M515" si="106">K511/L511</f>
        <v>1.7448180636777128E-2</v>
      </c>
      <c r="N511" s="1277">
        <v>78.150000000000006</v>
      </c>
      <c r="O511" s="1278">
        <f t="shared" ref="O511:O515" si="107">M511*N511</f>
        <v>1.3635753167641327</v>
      </c>
      <c r="P511" s="1279">
        <f t="shared" ref="P511:P515" si="108">M511*60*1000</f>
        <v>1046.8908382066277</v>
      </c>
      <c r="Q511" s="1280">
        <f t="shared" ref="Q511:Q515" si="109">P511*N511/1000</f>
        <v>81.81451900584797</v>
      </c>
    </row>
    <row r="512" spans="1:17" x14ac:dyDescent="0.2">
      <c r="A512" s="1922"/>
      <c r="B512" s="17">
        <v>2</v>
      </c>
      <c r="C512" s="701" t="s">
        <v>239</v>
      </c>
      <c r="D512" s="702">
        <v>8</v>
      </c>
      <c r="E512" s="702">
        <v>1972</v>
      </c>
      <c r="F512" s="703">
        <v>9.5670000000000002</v>
      </c>
      <c r="G512" s="703">
        <v>0.379658</v>
      </c>
      <c r="H512" s="703">
        <v>0.67</v>
      </c>
      <c r="I512" s="703">
        <v>8.5173419999999993</v>
      </c>
      <c r="J512" s="703">
        <v>440.39</v>
      </c>
      <c r="K512" s="704">
        <f t="shared" si="105"/>
        <v>8.5173419999999993</v>
      </c>
      <c r="L512" s="703">
        <v>440.39</v>
      </c>
      <c r="M512" s="705">
        <f t="shared" si="106"/>
        <v>1.9340452780490021E-2</v>
      </c>
      <c r="N512" s="706">
        <v>78.150000000000006</v>
      </c>
      <c r="O512" s="707">
        <f t="shared" si="107"/>
        <v>1.5114563847952953</v>
      </c>
      <c r="P512" s="708">
        <f t="shared" si="108"/>
        <v>1160.4271668294014</v>
      </c>
      <c r="Q512" s="709">
        <f t="shared" si="109"/>
        <v>90.68738308771772</v>
      </c>
    </row>
    <row r="513" spans="1:17" x14ac:dyDescent="0.2">
      <c r="A513" s="1922"/>
      <c r="B513" s="17">
        <v>3</v>
      </c>
      <c r="C513" s="701" t="s">
        <v>236</v>
      </c>
      <c r="D513" s="702">
        <v>17</v>
      </c>
      <c r="E513" s="702">
        <v>1983</v>
      </c>
      <c r="F513" s="703">
        <v>27.742000000000001</v>
      </c>
      <c r="G513" s="703">
        <v>1.2751619999999999</v>
      </c>
      <c r="H513" s="703">
        <v>2.88</v>
      </c>
      <c r="I513" s="703">
        <v>23.586838</v>
      </c>
      <c r="J513" s="703">
        <v>1153.81</v>
      </c>
      <c r="K513" s="704">
        <f t="shared" si="105"/>
        <v>23.586838</v>
      </c>
      <c r="L513" s="703">
        <v>1153.81</v>
      </c>
      <c r="M513" s="705">
        <f t="shared" si="106"/>
        <v>2.0442566800426415E-2</v>
      </c>
      <c r="N513" s="706">
        <v>78.150000000000006</v>
      </c>
      <c r="O513" s="707">
        <f t="shared" si="107"/>
        <v>1.5975865954533244</v>
      </c>
      <c r="P513" s="708">
        <f t="shared" si="108"/>
        <v>1226.5540080255848</v>
      </c>
      <c r="Q513" s="709">
        <f t="shared" si="109"/>
        <v>95.855195727199458</v>
      </c>
    </row>
    <row r="514" spans="1:17" x14ac:dyDescent="0.2">
      <c r="A514" s="1922"/>
      <c r="B514" s="17">
        <v>4</v>
      </c>
      <c r="C514" s="701" t="s">
        <v>1046</v>
      </c>
      <c r="D514" s="702">
        <v>6</v>
      </c>
      <c r="E514" s="702">
        <v>1968</v>
      </c>
      <c r="F514" s="703">
        <v>5.21</v>
      </c>
      <c r="G514" s="703">
        <v>0</v>
      </c>
      <c r="H514" s="703">
        <v>0</v>
      </c>
      <c r="I514" s="703">
        <v>5.2099989999999998</v>
      </c>
      <c r="J514" s="703">
        <v>252.14</v>
      </c>
      <c r="K514" s="704">
        <f t="shared" si="105"/>
        <v>5.2099989999999998</v>
      </c>
      <c r="L514" s="703">
        <v>252.14</v>
      </c>
      <c r="M514" s="705">
        <f t="shared" si="106"/>
        <v>2.0663119695407312E-2</v>
      </c>
      <c r="N514" s="706">
        <v>78.150000000000006</v>
      </c>
      <c r="O514" s="707">
        <f t="shared" si="107"/>
        <v>1.6148228041960815</v>
      </c>
      <c r="P514" s="708">
        <f t="shared" si="108"/>
        <v>1239.7871817244388</v>
      </c>
      <c r="Q514" s="709">
        <f t="shared" si="109"/>
        <v>96.889368251764893</v>
      </c>
    </row>
    <row r="515" spans="1:17" x14ac:dyDescent="0.2">
      <c r="A515" s="1922"/>
      <c r="B515" s="17">
        <v>5</v>
      </c>
      <c r="C515" s="701" t="s">
        <v>1047</v>
      </c>
      <c r="D515" s="702">
        <v>6</v>
      </c>
      <c r="E515" s="702">
        <v>1961</v>
      </c>
      <c r="F515" s="703">
        <v>9.3059999999999992</v>
      </c>
      <c r="G515" s="703">
        <v>0</v>
      </c>
      <c r="H515" s="703">
        <v>0</v>
      </c>
      <c r="I515" s="703">
        <v>9.3059999999999992</v>
      </c>
      <c r="J515" s="703">
        <v>362.24</v>
      </c>
      <c r="K515" s="704">
        <f t="shared" si="105"/>
        <v>9.3059999999999992</v>
      </c>
      <c r="L515" s="703">
        <v>362.24</v>
      </c>
      <c r="M515" s="705">
        <f t="shared" si="106"/>
        <v>2.5690150176678441E-2</v>
      </c>
      <c r="N515" s="706">
        <v>78.150000000000006</v>
      </c>
      <c r="O515" s="707">
        <f t="shared" si="107"/>
        <v>2.0076852363074202</v>
      </c>
      <c r="P515" s="708">
        <f t="shared" si="108"/>
        <v>1541.4090106007066</v>
      </c>
      <c r="Q515" s="709">
        <f t="shared" si="109"/>
        <v>120.46111417844521</v>
      </c>
    </row>
    <row r="516" spans="1:17" x14ac:dyDescent="0.2">
      <c r="A516" s="1922"/>
      <c r="B516" s="17">
        <v>6</v>
      </c>
      <c r="C516" s="701"/>
      <c r="D516" s="702"/>
      <c r="E516" s="702"/>
      <c r="F516" s="703"/>
      <c r="G516" s="703"/>
      <c r="H516" s="703"/>
      <c r="I516" s="703"/>
      <c r="J516" s="703"/>
      <c r="K516" s="704"/>
      <c r="L516" s="703"/>
      <c r="M516" s="705"/>
      <c r="N516" s="706"/>
      <c r="O516" s="707"/>
      <c r="P516" s="708"/>
      <c r="Q516" s="709"/>
    </row>
    <row r="517" spans="1:17" x14ac:dyDescent="0.2">
      <c r="A517" s="1922"/>
      <c r="B517" s="17">
        <v>7</v>
      </c>
      <c r="C517" s="701"/>
      <c r="D517" s="702"/>
      <c r="E517" s="702"/>
      <c r="F517" s="703"/>
      <c r="G517" s="703"/>
      <c r="H517" s="703"/>
      <c r="I517" s="703"/>
      <c r="J517" s="703"/>
      <c r="K517" s="704"/>
      <c r="L517" s="703"/>
      <c r="M517" s="705"/>
      <c r="N517" s="706"/>
      <c r="O517" s="707"/>
      <c r="P517" s="708"/>
      <c r="Q517" s="709"/>
    </row>
    <row r="518" spans="1:17" x14ac:dyDescent="0.2">
      <c r="A518" s="1922"/>
      <c r="B518" s="17">
        <v>8</v>
      </c>
      <c r="C518" s="701"/>
      <c r="D518" s="702"/>
      <c r="E518" s="702"/>
      <c r="F518" s="703"/>
      <c r="G518" s="703"/>
      <c r="H518" s="703"/>
      <c r="I518" s="703"/>
      <c r="J518" s="703"/>
      <c r="K518" s="704"/>
      <c r="L518" s="703"/>
      <c r="M518" s="705"/>
      <c r="N518" s="706"/>
      <c r="O518" s="707"/>
      <c r="P518" s="708"/>
      <c r="Q518" s="709"/>
    </row>
    <row r="519" spans="1:17" x14ac:dyDescent="0.2">
      <c r="A519" s="1922"/>
      <c r="B519" s="17">
        <v>9</v>
      </c>
      <c r="C519" s="582"/>
      <c r="D519" s="583"/>
      <c r="E519" s="583"/>
      <c r="F519" s="584"/>
      <c r="G519" s="584"/>
      <c r="H519" s="584"/>
      <c r="I519" s="584"/>
      <c r="J519" s="584"/>
      <c r="K519" s="585"/>
      <c r="L519" s="584"/>
      <c r="M519" s="586"/>
      <c r="N519" s="587"/>
      <c r="O519" s="588"/>
      <c r="P519" s="589"/>
      <c r="Q519" s="590"/>
    </row>
    <row r="520" spans="1:17" ht="12.75" thickBot="1" x14ac:dyDescent="0.25">
      <c r="A520" s="1923"/>
      <c r="B520" s="138">
        <v>10</v>
      </c>
      <c r="C520" s="265"/>
      <c r="D520" s="266"/>
      <c r="E520" s="266"/>
      <c r="F520" s="267"/>
      <c r="G520" s="267"/>
      <c r="H520" s="267"/>
      <c r="I520" s="267"/>
      <c r="J520" s="267"/>
      <c r="K520" s="268"/>
      <c r="L520" s="267"/>
      <c r="M520" s="269"/>
      <c r="N520" s="270"/>
      <c r="O520" s="271"/>
      <c r="P520" s="272"/>
      <c r="Q520" s="273"/>
    </row>
    <row r="521" spans="1:17" x14ac:dyDescent="0.2">
      <c r="A521" s="1295"/>
      <c r="B521" s="1296" t="s">
        <v>553</v>
      </c>
      <c r="F521" s="58"/>
      <c r="G521" s="58"/>
      <c r="H521" s="58"/>
      <c r="I521" s="58"/>
    </row>
    <row r="522" spans="1:17" x14ac:dyDescent="0.2">
      <c r="F522" s="58"/>
      <c r="G522" s="58"/>
      <c r="H522" s="58"/>
      <c r="I522" s="58"/>
    </row>
    <row r="523" spans="1:17" ht="16.5" customHeight="1" x14ac:dyDescent="0.2">
      <c r="A523" s="1896" t="s">
        <v>173</v>
      </c>
      <c r="B523" s="1896"/>
      <c r="C523" s="1896"/>
      <c r="D523" s="1896"/>
      <c r="E523" s="1896"/>
      <c r="F523" s="1896"/>
      <c r="G523" s="1896"/>
      <c r="H523" s="1896"/>
      <c r="I523" s="1896"/>
      <c r="J523" s="1896"/>
      <c r="K523" s="1896"/>
      <c r="L523" s="1896"/>
      <c r="M523" s="1896"/>
      <c r="N523" s="1896"/>
      <c r="O523" s="1896"/>
      <c r="P523" s="1896"/>
      <c r="Q523" s="1896"/>
    </row>
    <row r="524" spans="1:17" ht="13.5" thickBot="1" x14ac:dyDescent="0.25">
      <c r="A524" s="408"/>
      <c r="B524" s="408"/>
      <c r="C524" s="408"/>
      <c r="D524" s="408"/>
      <c r="E524" s="1813" t="s">
        <v>254</v>
      </c>
      <c r="F524" s="1813"/>
      <c r="G524" s="1813"/>
      <c r="H524" s="1813"/>
      <c r="I524" s="408">
        <v>2.7</v>
      </c>
      <c r="J524" s="408" t="s">
        <v>253</v>
      </c>
      <c r="K524" s="408" t="s">
        <v>255</v>
      </c>
      <c r="L524" s="409">
        <v>475</v>
      </c>
      <c r="M524" s="408"/>
      <c r="N524" s="408"/>
      <c r="O524" s="408"/>
      <c r="P524" s="408"/>
      <c r="Q524" s="408"/>
    </row>
    <row r="525" spans="1:17" x14ac:dyDescent="0.2">
      <c r="A525" s="1898" t="s">
        <v>1</v>
      </c>
      <c r="B525" s="1817" t="s">
        <v>0</v>
      </c>
      <c r="C525" s="1820" t="s">
        <v>2</v>
      </c>
      <c r="D525" s="1820" t="s">
        <v>3</v>
      </c>
      <c r="E525" s="1820" t="s">
        <v>11</v>
      </c>
      <c r="F525" s="1824" t="s">
        <v>12</v>
      </c>
      <c r="G525" s="1825"/>
      <c r="H525" s="1825"/>
      <c r="I525" s="1826"/>
      <c r="J525" s="1820" t="s">
        <v>4</v>
      </c>
      <c r="K525" s="1820" t="s">
        <v>13</v>
      </c>
      <c r="L525" s="1820" t="s">
        <v>5</v>
      </c>
      <c r="M525" s="1820" t="s">
        <v>6</v>
      </c>
      <c r="N525" s="1820" t="s">
        <v>14</v>
      </c>
      <c r="O525" s="1874" t="s">
        <v>15</v>
      </c>
      <c r="P525" s="1820" t="s">
        <v>22</v>
      </c>
      <c r="Q525" s="1829" t="s">
        <v>23</v>
      </c>
    </row>
    <row r="526" spans="1:17" ht="33.75" x14ac:dyDescent="0.2">
      <c r="A526" s="1899"/>
      <c r="B526" s="1818"/>
      <c r="C526" s="1821"/>
      <c r="D526" s="1823"/>
      <c r="E526" s="1823"/>
      <c r="F526" s="14" t="s">
        <v>16</v>
      </c>
      <c r="G526" s="14" t="s">
        <v>17</v>
      </c>
      <c r="H526" s="14" t="s">
        <v>18</v>
      </c>
      <c r="I526" s="14" t="s">
        <v>19</v>
      </c>
      <c r="J526" s="1823"/>
      <c r="K526" s="1823"/>
      <c r="L526" s="1823"/>
      <c r="M526" s="1823"/>
      <c r="N526" s="1823"/>
      <c r="O526" s="1875"/>
      <c r="P526" s="1823"/>
      <c r="Q526" s="1830"/>
    </row>
    <row r="527" spans="1:17" x14ac:dyDescent="0.2">
      <c r="A527" s="1900"/>
      <c r="B527" s="1901"/>
      <c r="C527" s="1823"/>
      <c r="D527" s="64" t="s">
        <v>7</v>
      </c>
      <c r="E527" s="64" t="s">
        <v>8</v>
      </c>
      <c r="F527" s="64" t="s">
        <v>9</v>
      </c>
      <c r="G527" s="64" t="s">
        <v>9</v>
      </c>
      <c r="H527" s="64" t="s">
        <v>9</v>
      </c>
      <c r="I527" s="64" t="s">
        <v>9</v>
      </c>
      <c r="J527" s="64" t="s">
        <v>20</v>
      </c>
      <c r="K527" s="64" t="s">
        <v>9</v>
      </c>
      <c r="L527" s="64" t="s">
        <v>20</v>
      </c>
      <c r="M527" s="64" t="s">
        <v>55</v>
      </c>
      <c r="N527" s="64" t="s">
        <v>270</v>
      </c>
      <c r="O527" s="64" t="s">
        <v>271</v>
      </c>
      <c r="P527" s="65" t="s">
        <v>24</v>
      </c>
      <c r="Q527" s="66" t="s">
        <v>272</v>
      </c>
    </row>
    <row r="528" spans="1:17" ht="12" thickBot="1" x14ac:dyDescent="0.25">
      <c r="A528" s="385">
        <v>1</v>
      </c>
      <c r="B528" s="386">
        <v>2</v>
      </c>
      <c r="C528" s="387">
        <v>3</v>
      </c>
      <c r="D528" s="388">
        <v>4</v>
      </c>
      <c r="E528" s="388">
        <v>5</v>
      </c>
      <c r="F528" s="388">
        <v>6</v>
      </c>
      <c r="G528" s="388">
        <v>7</v>
      </c>
      <c r="H528" s="388">
        <v>8</v>
      </c>
      <c r="I528" s="388">
        <v>9</v>
      </c>
      <c r="J528" s="388">
        <v>10</v>
      </c>
      <c r="K528" s="388">
        <v>11</v>
      </c>
      <c r="L528" s="387">
        <v>12</v>
      </c>
      <c r="M528" s="388">
        <v>13</v>
      </c>
      <c r="N528" s="388">
        <v>14</v>
      </c>
      <c r="O528" s="389">
        <v>15</v>
      </c>
      <c r="P528" s="387">
        <v>16</v>
      </c>
      <c r="Q528" s="390">
        <v>17</v>
      </c>
    </row>
    <row r="529" spans="1:17" x14ac:dyDescent="0.2">
      <c r="A529" s="1967" t="s">
        <v>63</v>
      </c>
      <c r="B529" s="137">
        <v>1</v>
      </c>
      <c r="C529" s="1242" t="s">
        <v>455</v>
      </c>
      <c r="D529" s="1242">
        <v>44</v>
      </c>
      <c r="E529" s="1242">
        <v>1985</v>
      </c>
      <c r="F529" s="1242">
        <v>21.623000000000001</v>
      </c>
      <c r="G529" s="1242">
        <v>4.9696439999999997</v>
      </c>
      <c r="H529" s="1242">
        <v>6.32</v>
      </c>
      <c r="I529" s="1243">
        <v>10.333352</v>
      </c>
      <c r="J529" s="1242">
        <v>2285.27</v>
      </c>
      <c r="K529" s="1225">
        <f t="shared" ref="K529:K534" si="110">I529</f>
        <v>10.333352</v>
      </c>
      <c r="L529" s="1242">
        <v>2285.27</v>
      </c>
      <c r="M529" s="1244">
        <f t="shared" ref="M529:M534" si="111">K529/L529</f>
        <v>4.5217204094045779E-3</v>
      </c>
      <c r="N529" s="1245">
        <v>77.61</v>
      </c>
      <c r="O529" s="1227">
        <f t="shared" ref="O529:O534" si="112">M529*N529</f>
        <v>0.35093072097388928</v>
      </c>
      <c r="P529" s="1227">
        <f t="shared" ref="P529:P534" si="113">M529*60*1000</f>
        <v>271.30322456427467</v>
      </c>
      <c r="Q529" s="1228">
        <f t="shared" ref="Q529:Q534" si="114">P529*N529/1000</f>
        <v>21.055843258433356</v>
      </c>
    </row>
    <row r="530" spans="1:17" x14ac:dyDescent="0.2">
      <c r="A530" s="1968"/>
      <c r="B530" s="73">
        <v>2</v>
      </c>
      <c r="C530" s="1246" t="s">
        <v>456</v>
      </c>
      <c r="D530" s="1246">
        <v>45</v>
      </c>
      <c r="E530" s="1246">
        <v>1975</v>
      </c>
      <c r="F530" s="1246">
        <v>21.946999999999999</v>
      </c>
      <c r="G530" s="1246">
        <v>3.4901849999999999</v>
      </c>
      <c r="H530" s="1246">
        <v>6.9677550000000004</v>
      </c>
      <c r="I530" s="1247">
        <v>11.489062000000001</v>
      </c>
      <c r="J530" s="1246">
        <v>2325.2199999999998</v>
      </c>
      <c r="K530" s="1232">
        <f t="shared" si="110"/>
        <v>11.489062000000001</v>
      </c>
      <c r="L530" s="1248">
        <v>2325.2199999999998</v>
      </c>
      <c r="M530" s="1249">
        <f t="shared" si="111"/>
        <v>4.9410645014235218E-3</v>
      </c>
      <c r="N530" s="1250">
        <v>77.61</v>
      </c>
      <c r="O530" s="1234">
        <f t="shared" si="112"/>
        <v>0.38347601595547953</v>
      </c>
      <c r="P530" s="1234">
        <f t="shared" si="113"/>
        <v>296.46387008541132</v>
      </c>
      <c r="Q530" s="1235">
        <f t="shared" si="114"/>
        <v>23.008560957328772</v>
      </c>
    </row>
    <row r="531" spans="1:17" x14ac:dyDescent="0.2">
      <c r="A531" s="1968"/>
      <c r="B531" s="73">
        <v>3</v>
      </c>
      <c r="C531" s="1246" t="s">
        <v>174</v>
      </c>
      <c r="D531" s="1246">
        <v>20</v>
      </c>
      <c r="E531" s="1246">
        <v>1973</v>
      </c>
      <c r="F531" s="1246">
        <v>12.481999999999999</v>
      </c>
      <c r="G531" s="1246">
        <v>1.64577</v>
      </c>
      <c r="H531" s="1246">
        <v>3.2</v>
      </c>
      <c r="I531" s="1247">
        <v>7.636228</v>
      </c>
      <c r="J531" s="1246">
        <v>929.05</v>
      </c>
      <c r="K531" s="1232">
        <f t="shared" si="110"/>
        <v>7.636228</v>
      </c>
      <c r="L531" s="1248">
        <v>929.05</v>
      </c>
      <c r="M531" s="1249">
        <f t="shared" si="111"/>
        <v>8.2193940046283841E-3</v>
      </c>
      <c r="N531" s="1250">
        <v>77.61</v>
      </c>
      <c r="O531" s="1234">
        <f t="shared" si="112"/>
        <v>0.63790716869920894</v>
      </c>
      <c r="P531" s="1234">
        <f t="shared" si="113"/>
        <v>493.16364027770305</v>
      </c>
      <c r="Q531" s="1235">
        <f t="shared" si="114"/>
        <v>38.274430121952534</v>
      </c>
    </row>
    <row r="532" spans="1:17" x14ac:dyDescent="0.2">
      <c r="A532" s="1968"/>
      <c r="B532" s="73">
        <v>4</v>
      </c>
      <c r="C532" s="1246" t="s">
        <v>177</v>
      </c>
      <c r="D532" s="1246">
        <v>32</v>
      </c>
      <c r="E532" s="1246">
        <v>1967</v>
      </c>
      <c r="F532" s="1246">
        <v>11.246</v>
      </c>
      <c r="G532" s="1246">
        <v>0</v>
      </c>
      <c r="H532" s="1246">
        <v>0</v>
      </c>
      <c r="I532" s="1247">
        <v>11.246003</v>
      </c>
      <c r="J532" s="1246">
        <v>1535</v>
      </c>
      <c r="K532" s="1232">
        <f t="shared" si="110"/>
        <v>11.246003</v>
      </c>
      <c r="L532" s="1248">
        <v>1535</v>
      </c>
      <c r="M532" s="1249">
        <f t="shared" si="111"/>
        <v>7.3263863192182411E-3</v>
      </c>
      <c r="N532" s="1250">
        <v>77.61</v>
      </c>
      <c r="O532" s="1234">
        <f t="shared" si="112"/>
        <v>0.56860084223452767</v>
      </c>
      <c r="P532" s="1234">
        <f t="shared" si="113"/>
        <v>439.58317915309448</v>
      </c>
      <c r="Q532" s="1235">
        <f t="shared" si="114"/>
        <v>34.116050534071661</v>
      </c>
    </row>
    <row r="533" spans="1:17" x14ac:dyDescent="0.2">
      <c r="A533" s="1968"/>
      <c r="B533" s="73">
        <v>5</v>
      </c>
      <c r="C533" s="1246" t="s">
        <v>179</v>
      </c>
      <c r="D533" s="1246">
        <v>29</v>
      </c>
      <c r="E533" s="1246">
        <v>1960</v>
      </c>
      <c r="F533" s="1246">
        <v>11.233000000000001</v>
      </c>
      <c r="G533" s="1246">
        <v>0</v>
      </c>
      <c r="H533" s="1246">
        <v>0</v>
      </c>
      <c r="I533" s="1247">
        <v>11.233001999999999</v>
      </c>
      <c r="J533" s="1246">
        <v>1187.67</v>
      </c>
      <c r="K533" s="1232">
        <f t="shared" si="110"/>
        <v>11.233001999999999</v>
      </c>
      <c r="L533" s="1248">
        <v>1187.67</v>
      </c>
      <c r="M533" s="1249">
        <f t="shared" si="111"/>
        <v>9.4580161155876624E-3</v>
      </c>
      <c r="N533" s="1250">
        <v>77.61</v>
      </c>
      <c r="O533" s="1234">
        <f t="shared" si="112"/>
        <v>0.73403663073075842</v>
      </c>
      <c r="P533" s="1234">
        <f t="shared" si="113"/>
        <v>567.48096693525974</v>
      </c>
      <c r="Q533" s="1235">
        <f t="shared" si="114"/>
        <v>44.042197843845514</v>
      </c>
    </row>
    <row r="534" spans="1:17" x14ac:dyDescent="0.2">
      <c r="A534" s="1968"/>
      <c r="B534" s="73">
        <v>6</v>
      </c>
      <c r="C534" s="1246" t="s">
        <v>180</v>
      </c>
      <c r="D534" s="1246">
        <v>32</v>
      </c>
      <c r="E534" s="1246">
        <v>1965</v>
      </c>
      <c r="F534" s="1246">
        <v>12.654999999999999</v>
      </c>
      <c r="G534" s="1246">
        <v>0</v>
      </c>
      <c r="H534" s="1246">
        <v>0</v>
      </c>
      <c r="I534" s="1247">
        <v>12.655006</v>
      </c>
      <c r="J534" s="1246">
        <v>1419.59</v>
      </c>
      <c r="K534" s="1232">
        <f t="shared" si="110"/>
        <v>12.655006</v>
      </c>
      <c r="L534" s="1248">
        <v>1419.59</v>
      </c>
      <c r="M534" s="1249">
        <f t="shared" si="111"/>
        <v>8.9145499756972096E-3</v>
      </c>
      <c r="N534" s="1250">
        <v>77.61</v>
      </c>
      <c r="O534" s="1234">
        <f t="shared" si="112"/>
        <v>0.6918582236138604</v>
      </c>
      <c r="P534" s="1234">
        <f t="shared" si="113"/>
        <v>534.87299854183254</v>
      </c>
      <c r="Q534" s="1235">
        <f t="shared" si="114"/>
        <v>41.511493416831627</v>
      </c>
    </row>
    <row r="535" spans="1:17" x14ac:dyDescent="0.2">
      <c r="A535" s="1968"/>
      <c r="B535" s="73">
        <v>7</v>
      </c>
      <c r="C535" s="508"/>
      <c r="D535" s="509"/>
      <c r="E535" s="509"/>
      <c r="F535" s="510"/>
      <c r="G535" s="511"/>
      <c r="H535" s="511"/>
      <c r="I535" s="511"/>
      <c r="J535" s="511"/>
      <c r="K535" s="512"/>
      <c r="L535" s="512"/>
      <c r="M535" s="513"/>
      <c r="N535" s="514"/>
      <c r="O535" s="515"/>
      <c r="P535" s="516"/>
      <c r="Q535" s="609"/>
    </row>
    <row r="536" spans="1:17" x14ac:dyDescent="0.2">
      <c r="A536" s="1968"/>
      <c r="B536" s="73">
        <v>8</v>
      </c>
      <c r="C536" s="508"/>
      <c r="D536" s="509"/>
      <c r="E536" s="509"/>
      <c r="F536" s="510"/>
      <c r="G536" s="511"/>
      <c r="H536" s="511"/>
      <c r="I536" s="511"/>
      <c r="J536" s="511"/>
      <c r="K536" s="512"/>
      <c r="L536" s="512"/>
      <c r="M536" s="513"/>
      <c r="N536" s="514"/>
      <c r="O536" s="515"/>
      <c r="P536" s="516"/>
      <c r="Q536" s="609"/>
    </row>
    <row r="537" spans="1:17" x14ac:dyDescent="0.2">
      <c r="A537" s="1968"/>
      <c r="B537" s="73">
        <v>9</v>
      </c>
      <c r="C537" s="508"/>
      <c r="D537" s="509"/>
      <c r="E537" s="509"/>
      <c r="F537" s="510"/>
      <c r="G537" s="511"/>
      <c r="H537" s="511"/>
      <c r="I537" s="511"/>
      <c r="J537" s="511"/>
      <c r="K537" s="512"/>
      <c r="L537" s="512"/>
      <c r="M537" s="513"/>
      <c r="N537" s="514"/>
      <c r="O537" s="515"/>
      <c r="P537" s="516"/>
      <c r="Q537" s="609"/>
    </row>
    <row r="538" spans="1:17" ht="12" thickBot="1" x14ac:dyDescent="0.25">
      <c r="A538" s="1969"/>
      <c r="B538" s="208">
        <v>10</v>
      </c>
      <c r="C538" s="722"/>
      <c r="D538" s="723"/>
      <c r="E538" s="723"/>
      <c r="F538" s="724"/>
      <c r="G538" s="725"/>
      <c r="H538" s="725"/>
      <c r="I538" s="725"/>
      <c r="J538" s="725"/>
      <c r="K538" s="726"/>
      <c r="L538" s="726"/>
      <c r="M538" s="727"/>
      <c r="N538" s="728"/>
      <c r="O538" s="729"/>
      <c r="P538" s="730"/>
      <c r="Q538" s="731"/>
    </row>
    <row r="539" spans="1:17" x14ac:dyDescent="0.2">
      <c r="A539" s="1957" t="s">
        <v>89</v>
      </c>
      <c r="B539" s="52">
        <v>1</v>
      </c>
      <c r="C539" s="1251" t="s">
        <v>175</v>
      </c>
      <c r="D539" s="1252">
        <v>43</v>
      </c>
      <c r="E539" s="1252">
        <v>1971</v>
      </c>
      <c r="F539" s="1253">
        <v>26.725000000000001</v>
      </c>
      <c r="G539" s="1253">
        <v>0</v>
      </c>
      <c r="H539" s="1253">
        <v>0</v>
      </c>
      <c r="I539" s="1253">
        <v>26.725002</v>
      </c>
      <c r="J539" s="1253">
        <v>1764.69</v>
      </c>
      <c r="K539" s="1254">
        <f>I539</f>
        <v>26.725002</v>
      </c>
      <c r="L539" s="1253">
        <v>1764.69</v>
      </c>
      <c r="M539" s="1255">
        <f>K539/L539</f>
        <v>1.5144304098736888E-2</v>
      </c>
      <c r="N539" s="1256">
        <v>77.61</v>
      </c>
      <c r="O539" s="1257">
        <f>M539*N539</f>
        <v>1.1753494411029699</v>
      </c>
      <c r="P539" s="1258">
        <f>M539*60*1000</f>
        <v>908.65824592421325</v>
      </c>
      <c r="Q539" s="1259">
        <f>P539*N539/1000</f>
        <v>70.52096646617818</v>
      </c>
    </row>
    <row r="540" spans="1:17" x14ac:dyDescent="0.2">
      <c r="A540" s="1917"/>
      <c r="B540" s="57">
        <v>2</v>
      </c>
      <c r="C540" s="1251" t="s">
        <v>176</v>
      </c>
      <c r="D540" s="1252">
        <v>44</v>
      </c>
      <c r="E540" s="1252">
        <v>1964</v>
      </c>
      <c r="F540" s="1253">
        <v>28.992000000000001</v>
      </c>
      <c r="G540" s="1253">
        <v>0</v>
      </c>
      <c r="H540" s="1253">
        <v>0</v>
      </c>
      <c r="I540" s="1253">
        <v>28.991999</v>
      </c>
      <c r="J540" s="1253">
        <v>1865.95</v>
      </c>
      <c r="K540" s="1254">
        <f>I540</f>
        <v>28.991999</v>
      </c>
      <c r="L540" s="1253">
        <v>1865.95</v>
      </c>
      <c r="M540" s="1255">
        <f>K540/L540</f>
        <v>1.553739328492189E-2</v>
      </c>
      <c r="N540" s="1256">
        <v>77.61</v>
      </c>
      <c r="O540" s="1257">
        <f>M540*N540</f>
        <v>1.2058570928427879</v>
      </c>
      <c r="P540" s="1258">
        <f>M540*60*1000</f>
        <v>932.24359709531336</v>
      </c>
      <c r="Q540" s="1259">
        <f>P540*N540/1000</f>
        <v>72.351425570567272</v>
      </c>
    </row>
    <row r="541" spans="1:17" x14ac:dyDescent="0.2">
      <c r="A541" s="1917"/>
      <c r="B541" s="57">
        <v>3</v>
      </c>
      <c r="C541" s="732"/>
      <c r="D541" s="733"/>
      <c r="E541" s="733"/>
      <c r="F541" s="734"/>
      <c r="G541" s="734"/>
      <c r="H541" s="734"/>
      <c r="I541" s="734"/>
      <c r="J541" s="734"/>
      <c r="K541" s="735"/>
      <c r="L541" s="734"/>
      <c r="M541" s="736"/>
      <c r="N541" s="737"/>
      <c r="O541" s="738"/>
      <c r="P541" s="739"/>
      <c r="Q541" s="740"/>
    </row>
    <row r="542" spans="1:17" x14ac:dyDescent="0.2">
      <c r="A542" s="1917"/>
      <c r="B542" s="57">
        <v>4</v>
      </c>
      <c r="C542" s="732"/>
      <c r="D542" s="733"/>
      <c r="E542" s="733"/>
      <c r="F542" s="734"/>
      <c r="G542" s="734"/>
      <c r="H542" s="734"/>
      <c r="I542" s="734"/>
      <c r="J542" s="734"/>
      <c r="K542" s="735"/>
      <c r="L542" s="734"/>
      <c r="M542" s="736"/>
      <c r="N542" s="737"/>
      <c r="O542" s="738"/>
      <c r="P542" s="739"/>
      <c r="Q542" s="740"/>
    </row>
    <row r="543" spans="1:17" x14ac:dyDescent="0.2">
      <c r="A543" s="1917"/>
      <c r="B543" s="57">
        <v>5</v>
      </c>
      <c r="C543" s="732"/>
      <c r="D543" s="733"/>
      <c r="E543" s="733"/>
      <c r="F543" s="734"/>
      <c r="G543" s="734"/>
      <c r="H543" s="734"/>
      <c r="I543" s="734"/>
      <c r="J543" s="734"/>
      <c r="K543" s="735"/>
      <c r="L543" s="734"/>
      <c r="M543" s="736"/>
      <c r="N543" s="737"/>
      <c r="O543" s="738"/>
      <c r="P543" s="739"/>
      <c r="Q543" s="740"/>
    </row>
    <row r="544" spans="1:17" x14ac:dyDescent="0.2">
      <c r="A544" s="1917"/>
      <c r="B544" s="57">
        <v>6</v>
      </c>
      <c r="C544" s="229"/>
      <c r="D544" s="230"/>
      <c r="E544" s="230"/>
      <c r="F544" s="231"/>
      <c r="G544" s="231"/>
      <c r="H544" s="231"/>
      <c r="I544" s="231"/>
      <c r="J544" s="231"/>
      <c r="K544" s="232"/>
      <c r="L544" s="231"/>
      <c r="M544" s="233"/>
      <c r="N544" s="234"/>
      <c r="O544" s="235"/>
      <c r="P544" s="236"/>
      <c r="Q544" s="237"/>
    </row>
    <row r="545" spans="1:17" x14ac:dyDescent="0.2">
      <c r="A545" s="1917"/>
      <c r="B545" s="57">
        <v>7</v>
      </c>
      <c r="C545" s="229"/>
      <c r="D545" s="230"/>
      <c r="E545" s="230"/>
      <c r="F545" s="231"/>
      <c r="G545" s="231"/>
      <c r="H545" s="231"/>
      <c r="I545" s="231"/>
      <c r="J545" s="231"/>
      <c r="K545" s="232"/>
      <c r="L545" s="231"/>
      <c r="M545" s="233"/>
      <c r="N545" s="234"/>
      <c r="O545" s="235"/>
      <c r="P545" s="236"/>
      <c r="Q545" s="237"/>
    </row>
    <row r="546" spans="1:17" x14ac:dyDescent="0.2">
      <c r="A546" s="1917"/>
      <c r="B546" s="57">
        <v>8</v>
      </c>
      <c r="C546" s="229"/>
      <c r="D546" s="230"/>
      <c r="E546" s="230"/>
      <c r="F546" s="231"/>
      <c r="G546" s="231"/>
      <c r="H546" s="231"/>
      <c r="I546" s="231"/>
      <c r="J546" s="231"/>
      <c r="K546" s="232"/>
      <c r="L546" s="231"/>
      <c r="M546" s="233"/>
      <c r="N546" s="234"/>
      <c r="O546" s="235"/>
      <c r="P546" s="236"/>
      <c r="Q546" s="237"/>
    </row>
    <row r="547" spans="1:17" ht="12.75" customHeight="1" x14ac:dyDescent="0.2">
      <c r="A547" s="1917"/>
      <c r="B547" s="57">
        <v>9</v>
      </c>
      <c r="C547" s="229"/>
      <c r="D547" s="230"/>
      <c r="E547" s="230"/>
      <c r="F547" s="231"/>
      <c r="G547" s="231"/>
      <c r="H547" s="231"/>
      <c r="I547" s="231"/>
      <c r="J547" s="231"/>
      <c r="K547" s="232"/>
      <c r="L547" s="231"/>
      <c r="M547" s="233"/>
      <c r="N547" s="234"/>
      <c r="O547" s="235"/>
      <c r="P547" s="236"/>
      <c r="Q547" s="237"/>
    </row>
    <row r="548" spans="1:17" ht="12" thickBot="1" x14ac:dyDescent="0.25">
      <c r="A548" s="1965"/>
      <c r="B548" s="787">
        <v>10</v>
      </c>
      <c r="C548" s="788"/>
      <c r="D548" s="789"/>
      <c r="E548" s="789"/>
      <c r="F548" s="790"/>
      <c r="G548" s="790"/>
      <c r="H548" s="790"/>
      <c r="I548" s="790"/>
      <c r="J548" s="790"/>
      <c r="K548" s="791"/>
      <c r="L548" s="790"/>
      <c r="M548" s="792"/>
      <c r="N548" s="793"/>
      <c r="O548" s="794"/>
      <c r="P548" s="795"/>
      <c r="Q548" s="796"/>
    </row>
    <row r="549" spans="1:17" x14ac:dyDescent="0.2">
      <c r="A549" s="1966" t="s">
        <v>98</v>
      </c>
      <c r="B549" s="786">
        <v>1</v>
      </c>
      <c r="C549" s="683" t="s">
        <v>181</v>
      </c>
      <c r="D549" s="684">
        <v>45</v>
      </c>
      <c r="E549" s="684">
        <v>1982</v>
      </c>
      <c r="F549" s="685">
        <v>28.684000000000001</v>
      </c>
      <c r="G549" s="685">
        <v>3.1899479999999998</v>
      </c>
      <c r="H549" s="685">
        <v>0.44</v>
      </c>
      <c r="I549" s="685">
        <v>25.054051000000001</v>
      </c>
      <c r="J549" s="685">
        <v>1563.22</v>
      </c>
      <c r="K549" s="686">
        <f>I549</f>
        <v>25.054051000000001</v>
      </c>
      <c r="L549" s="685">
        <v>1563.22</v>
      </c>
      <c r="M549" s="687">
        <f>K549/L549</f>
        <v>1.6027207302874834E-2</v>
      </c>
      <c r="N549" s="688">
        <v>77.61</v>
      </c>
      <c r="O549" s="689">
        <f>M549*N549</f>
        <v>1.243871558776116</v>
      </c>
      <c r="P549" s="690">
        <f>M549*60*1000</f>
        <v>961.63243817249008</v>
      </c>
      <c r="Q549" s="691">
        <f>P549*N549/1000</f>
        <v>74.632293526566954</v>
      </c>
    </row>
    <row r="550" spans="1:17" x14ac:dyDescent="0.2">
      <c r="A550" s="1909"/>
      <c r="B550" s="79">
        <v>2</v>
      </c>
      <c r="C550" s="683" t="s">
        <v>178</v>
      </c>
      <c r="D550" s="684">
        <v>6</v>
      </c>
      <c r="E550" s="684">
        <v>1956</v>
      </c>
      <c r="F550" s="685">
        <v>8.4629999999999992</v>
      </c>
      <c r="G550" s="685">
        <v>0.73955099999999996</v>
      </c>
      <c r="H550" s="685">
        <v>0.96</v>
      </c>
      <c r="I550" s="685">
        <v>6.7634499999999997</v>
      </c>
      <c r="J550" s="685">
        <v>327.26</v>
      </c>
      <c r="K550" s="686">
        <f>I550</f>
        <v>6.7634499999999997</v>
      </c>
      <c r="L550" s="685">
        <v>327.26</v>
      </c>
      <c r="M550" s="687">
        <f>K550/L550</f>
        <v>2.0666900935036363E-2</v>
      </c>
      <c r="N550" s="688">
        <v>77.61</v>
      </c>
      <c r="O550" s="689">
        <f>M550*N550</f>
        <v>1.603958181568172</v>
      </c>
      <c r="P550" s="690">
        <f>M550*60*1000</f>
        <v>1240.0140561021817</v>
      </c>
      <c r="Q550" s="691">
        <f>P550*N550/1000</f>
        <v>96.237490894090328</v>
      </c>
    </row>
    <row r="551" spans="1:17" x14ac:dyDescent="0.2">
      <c r="A551" s="1909"/>
      <c r="B551" s="79">
        <v>3</v>
      </c>
      <c r="C551" s="741"/>
      <c r="D551" s="742"/>
      <c r="E551" s="742"/>
      <c r="F551" s="743"/>
      <c r="G551" s="743"/>
      <c r="H551" s="743"/>
      <c r="I551" s="743"/>
      <c r="J551" s="743"/>
      <c r="K551" s="744"/>
      <c r="L551" s="743"/>
      <c r="M551" s="745"/>
      <c r="N551" s="746"/>
      <c r="O551" s="747"/>
      <c r="P551" s="748"/>
      <c r="Q551" s="749"/>
    </row>
    <row r="552" spans="1:17" x14ac:dyDescent="0.2">
      <c r="A552" s="1909"/>
      <c r="B552" s="79">
        <v>4</v>
      </c>
      <c r="C552" s="741"/>
      <c r="D552" s="742"/>
      <c r="E552" s="742"/>
      <c r="F552" s="743"/>
      <c r="G552" s="743"/>
      <c r="H552" s="743"/>
      <c r="I552" s="743"/>
      <c r="J552" s="743"/>
      <c r="K552" s="744"/>
      <c r="L552" s="743"/>
      <c r="M552" s="745"/>
      <c r="N552" s="746"/>
      <c r="O552" s="747"/>
      <c r="P552" s="748"/>
      <c r="Q552" s="749"/>
    </row>
    <row r="553" spans="1:17" x14ac:dyDescent="0.2">
      <c r="A553" s="1909"/>
      <c r="B553" s="79">
        <v>5</v>
      </c>
      <c r="C553" s="238"/>
      <c r="D553" s="239"/>
      <c r="E553" s="239"/>
      <c r="F553" s="240"/>
      <c r="G553" s="240"/>
      <c r="H553" s="240"/>
      <c r="I553" s="240"/>
      <c r="J553" s="240"/>
      <c r="K553" s="241"/>
      <c r="L553" s="240"/>
      <c r="M553" s="242"/>
      <c r="N553" s="243"/>
      <c r="O553" s="244"/>
      <c r="P553" s="245"/>
      <c r="Q553" s="246"/>
    </row>
    <row r="554" spans="1:17" x14ac:dyDescent="0.2">
      <c r="A554" s="1909"/>
      <c r="B554" s="79">
        <v>6</v>
      </c>
      <c r="C554" s="238"/>
      <c r="D554" s="239"/>
      <c r="E554" s="239"/>
      <c r="F554" s="240"/>
      <c r="G554" s="240"/>
      <c r="H554" s="240"/>
      <c r="I554" s="240"/>
      <c r="J554" s="240"/>
      <c r="K554" s="241"/>
      <c r="L554" s="240"/>
      <c r="M554" s="242"/>
      <c r="N554" s="243"/>
      <c r="O554" s="244"/>
      <c r="P554" s="245"/>
      <c r="Q554" s="246"/>
    </row>
    <row r="555" spans="1:17" x14ac:dyDescent="0.2">
      <c r="A555" s="1909"/>
      <c r="B555" s="79">
        <v>7</v>
      </c>
      <c r="C555" s="238"/>
      <c r="D555" s="239"/>
      <c r="E555" s="239"/>
      <c r="F555" s="240"/>
      <c r="G555" s="240"/>
      <c r="H555" s="240"/>
      <c r="I555" s="240"/>
      <c r="J555" s="240"/>
      <c r="K555" s="241"/>
      <c r="L555" s="240"/>
      <c r="M555" s="242"/>
      <c r="N555" s="243"/>
      <c r="O555" s="244"/>
      <c r="P555" s="245"/>
      <c r="Q555" s="246"/>
    </row>
    <row r="556" spans="1:17" x14ac:dyDescent="0.2">
      <c r="A556" s="1909"/>
      <c r="B556" s="79">
        <v>8</v>
      </c>
      <c r="C556" s="238"/>
      <c r="D556" s="239"/>
      <c r="E556" s="239"/>
      <c r="F556" s="240"/>
      <c r="G556" s="240"/>
      <c r="H556" s="240"/>
      <c r="I556" s="240"/>
      <c r="J556" s="240"/>
      <c r="K556" s="241"/>
      <c r="L556" s="240"/>
      <c r="M556" s="242"/>
      <c r="N556" s="243"/>
      <c r="O556" s="244"/>
      <c r="P556" s="245"/>
      <c r="Q556" s="246"/>
    </row>
    <row r="557" spans="1:17" ht="12.75" customHeight="1" x14ac:dyDescent="0.2">
      <c r="A557" s="1909"/>
      <c r="B557" s="79">
        <v>9</v>
      </c>
      <c r="C557" s="238"/>
      <c r="D557" s="239"/>
      <c r="E557" s="239"/>
      <c r="F557" s="240"/>
      <c r="G557" s="240"/>
      <c r="H557" s="240"/>
      <c r="I557" s="240"/>
      <c r="J557" s="240"/>
      <c r="K557" s="241"/>
      <c r="L557" s="240"/>
      <c r="M557" s="242"/>
      <c r="N557" s="243"/>
      <c r="O557" s="244"/>
      <c r="P557" s="245"/>
      <c r="Q557" s="246"/>
    </row>
    <row r="558" spans="1:17" ht="12" thickBot="1" x14ac:dyDescent="0.25">
      <c r="A558" s="1910"/>
      <c r="B558" s="80">
        <v>10</v>
      </c>
      <c r="C558" s="247"/>
      <c r="D558" s="248"/>
      <c r="E558" s="248"/>
      <c r="F558" s="249"/>
      <c r="G558" s="249"/>
      <c r="H558" s="249"/>
      <c r="I558" s="249"/>
      <c r="J558" s="249"/>
      <c r="K558" s="250"/>
      <c r="L558" s="249"/>
      <c r="M558" s="251"/>
      <c r="N558" s="252"/>
      <c r="O558" s="253"/>
      <c r="P558" s="254"/>
      <c r="Q558" s="255"/>
    </row>
    <row r="559" spans="1:17" x14ac:dyDescent="0.2">
      <c r="A559" s="1295"/>
      <c r="B559" s="1296" t="s">
        <v>553</v>
      </c>
      <c r="F559" s="58"/>
      <c r="G559" s="58"/>
      <c r="H559" s="58"/>
      <c r="I559" s="58"/>
    </row>
    <row r="560" spans="1:17" x14ac:dyDescent="0.2">
      <c r="F560" s="58"/>
      <c r="G560" s="58"/>
      <c r="H560" s="58"/>
      <c r="I560" s="58"/>
    </row>
    <row r="561" spans="1:17" x14ac:dyDescent="0.2">
      <c r="F561" s="58"/>
      <c r="G561" s="58"/>
      <c r="H561" s="58"/>
      <c r="I561" s="58"/>
    </row>
    <row r="562" spans="1:17" x14ac:dyDescent="0.2">
      <c r="F562" s="58"/>
      <c r="G562" s="58"/>
      <c r="H562" s="58"/>
      <c r="I562" s="58"/>
    </row>
    <row r="563" spans="1:17" ht="15" x14ac:dyDescent="0.2">
      <c r="A563" s="1896" t="s">
        <v>182</v>
      </c>
      <c r="B563" s="1896"/>
      <c r="C563" s="1896"/>
      <c r="D563" s="1896"/>
      <c r="E563" s="1896"/>
      <c r="F563" s="1896"/>
      <c r="G563" s="1896"/>
      <c r="H563" s="1896"/>
      <c r="I563" s="1896"/>
      <c r="J563" s="1896"/>
      <c r="K563" s="1896"/>
      <c r="L563" s="1896"/>
      <c r="M563" s="1896"/>
      <c r="N563" s="1896"/>
      <c r="O563" s="1896"/>
      <c r="P563" s="1896"/>
      <c r="Q563" s="1896"/>
    </row>
    <row r="564" spans="1:17" ht="13.5" thickBot="1" x14ac:dyDescent="0.25">
      <c r="A564" s="408"/>
      <c r="B564" s="408"/>
      <c r="C564" s="408"/>
      <c r="D564" s="408"/>
      <c r="E564" s="1813" t="s">
        <v>254</v>
      </c>
      <c r="F564" s="1813"/>
      <c r="G564" s="1813"/>
      <c r="H564" s="1813"/>
      <c r="I564" s="408">
        <v>3</v>
      </c>
      <c r="J564" s="408" t="s">
        <v>253</v>
      </c>
      <c r="K564" s="408" t="s">
        <v>255</v>
      </c>
      <c r="L564" s="409">
        <v>464</v>
      </c>
      <c r="M564" s="408"/>
      <c r="N564" s="408"/>
      <c r="O564" s="408"/>
      <c r="P564" s="408"/>
      <c r="Q564" s="408"/>
    </row>
    <row r="565" spans="1:17" x14ac:dyDescent="0.2">
      <c r="A565" s="1898" t="s">
        <v>1</v>
      </c>
      <c r="B565" s="1817" t="s">
        <v>0</v>
      </c>
      <c r="C565" s="1820" t="s">
        <v>2</v>
      </c>
      <c r="D565" s="1820" t="s">
        <v>3</v>
      </c>
      <c r="E565" s="1820" t="s">
        <v>11</v>
      </c>
      <c r="F565" s="1824" t="s">
        <v>12</v>
      </c>
      <c r="G565" s="1825"/>
      <c r="H565" s="1825"/>
      <c r="I565" s="1826"/>
      <c r="J565" s="1820" t="s">
        <v>4</v>
      </c>
      <c r="K565" s="1820" t="s">
        <v>13</v>
      </c>
      <c r="L565" s="1820" t="s">
        <v>5</v>
      </c>
      <c r="M565" s="1820" t="s">
        <v>6</v>
      </c>
      <c r="N565" s="1820" t="s">
        <v>14</v>
      </c>
      <c r="O565" s="1874" t="s">
        <v>15</v>
      </c>
      <c r="P565" s="1820" t="s">
        <v>22</v>
      </c>
      <c r="Q565" s="1829" t="s">
        <v>23</v>
      </c>
    </row>
    <row r="566" spans="1:17" ht="33.75" x14ac:dyDescent="0.2">
      <c r="A566" s="1899"/>
      <c r="B566" s="1818"/>
      <c r="C566" s="1821"/>
      <c r="D566" s="1823"/>
      <c r="E566" s="1823"/>
      <c r="F566" s="14" t="s">
        <v>16</v>
      </c>
      <c r="G566" s="14" t="s">
        <v>17</v>
      </c>
      <c r="H566" s="14" t="s">
        <v>18</v>
      </c>
      <c r="I566" s="14" t="s">
        <v>19</v>
      </c>
      <c r="J566" s="1823"/>
      <c r="K566" s="1823"/>
      <c r="L566" s="1823"/>
      <c r="M566" s="1823"/>
      <c r="N566" s="1823"/>
      <c r="O566" s="1875"/>
      <c r="P566" s="1823"/>
      <c r="Q566" s="1830"/>
    </row>
    <row r="567" spans="1:17" x14ac:dyDescent="0.2">
      <c r="A567" s="1900"/>
      <c r="B567" s="1901"/>
      <c r="C567" s="1823"/>
      <c r="D567" s="64" t="s">
        <v>7</v>
      </c>
      <c r="E567" s="64" t="s">
        <v>8</v>
      </c>
      <c r="F567" s="64" t="s">
        <v>9</v>
      </c>
      <c r="G567" s="64" t="s">
        <v>9</v>
      </c>
      <c r="H567" s="64" t="s">
        <v>9</v>
      </c>
      <c r="I567" s="64" t="s">
        <v>9</v>
      </c>
      <c r="J567" s="64" t="s">
        <v>20</v>
      </c>
      <c r="K567" s="64" t="s">
        <v>9</v>
      </c>
      <c r="L567" s="64" t="s">
        <v>20</v>
      </c>
      <c r="M567" s="64" t="s">
        <v>55</v>
      </c>
      <c r="N567" s="64" t="s">
        <v>270</v>
      </c>
      <c r="O567" s="64" t="s">
        <v>271</v>
      </c>
      <c r="P567" s="65" t="s">
        <v>24</v>
      </c>
      <c r="Q567" s="66" t="s">
        <v>272</v>
      </c>
    </row>
    <row r="568" spans="1:17" ht="12" thickBot="1" x14ac:dyDescent="0.25">
      <c r="A568" s="67">
        <v>1</v>
      </c>
      <c r="B568" s="68">
        <v>2</v>
      </c>
      <c r="C568" s="69">
        <v>3</v>
      </c>
      <c r="D568" s="70">
        <v>4</v>
      </c>
      <c r="E568" s="70">
        <v>5</v>
      </c>
      <c r="F568" s="70">
        <v>6</v>
      </c>
      <c r="G568" s="70">
        <v>7</v>
      </c>
      <c r="H568" s="70">
        <v>8</v>
      </c>
      <c r="I568" s="70">
        <v>9</v>
      </c>
      <c r="J568" s="70">
        <v>10</v>
      </c>
      <c r="K568" s="70">
        <v>11</v>
      </c>
      <c r="L568" s="69">
        <v>12</v>
      </c>
      <c r="M568" s="70">
        <v>13</v>
      </c>
      <c r="N568" s="70">
        <v>14</v>
      </c>
      <c r="O568" s="71">
        <v>15</v>
      </c>
      <c r="P568" s="69">
        <v>16</v>
      </c>
      <c r="Q568" s="72">
        <v>17</v>
      </c>
    </row>
    <row r="569" spans="1:17" x14ac:dyDescent="0.2">
      <c r="A569" s="1911" t="s">
        <v>63</v>
      </c>
      <c r="B569" s="1222">
        <v>1</v>
      </c>
      <c r="C569" s="1223" t="s">
        <v>438</v>
      </c>
      <c r="D569" s="1224">
        <v>31</v>
      </c>
      <c r="E569" s="1224">
        <v>1991</v>
      </c>
      <c r="F569" s="1225">
        <v>16.3</v>
      </c>
      <c r="G569" s="1225">
        <v>2.751093</v>
      </c>
      <c r="H569" s="1225">
        <v>4.8</v>
      </c>
      <c r="I569" s="1225">
        <v>8.7489059999999998</v>
      </c>
      <c r="J569" s="1225">
        <v>1504.89</v>
      </c>
      <c r="K569" s="1225">
        <f>I569</f>
        <v>8.7489059999999998</v>
      </c>
      <c r="L569" s="1225">
        <v>1504.89</v>
      </c>
      <c r="M569" s="1226">
        <f>K569/L569</f>
        <v>5.8136514961226399E-3</v>
      </c>
      <c r="N569" s="1227">
        <v>63.547000000000004</v>
      </c>
      <c r="O569" s="1227">
        <f>M569*N569</f>
        <v>0.36944011162410545</v>
      </c>
      <c r="P569" s="1227">
        <f>M569*60*1000</f>
        <v>348.81908976735838</v>
      </c>
      <c r="Q569" s="1228">
        <f>P569*N569/1000</f>
        <v>22.166406697446323</v>
      </c>
    </row>
    <row r="570" spans="1:17" x14ac:dyDescent="0.2">
      <c r="A570" s="1912"/>
      <c r="B570" s="1229">
        <v>2</v>
      </c>
      <c r="C570" s="1230" t="s">
        <v>444</v>
      </c>
      <c r="D570" s="1231">
        <v>40</v>
      </c>
      <c r="E570" s="1231">
        <v>1984</v>
      </c>
      <c r="F570" s="1232">
        <v>22.157</v>
      </c>
      <c r="G570" s="1232">
        <v>3.1605210000000001</v>
      </c>
      <c r="H570" s="1232">
        <v>6.4</v>
      </c>
      <c r="I570" s="1232">
        <v>12.596475</v>
      </c>
      <c r="J570" s="1232">
        <v>2262.7800000000002</v>
      </c>
      <c r="K570" s="1232">
        <f t="shared" ref="K570:K581" si="115">I570</f>
        <v>12.596475</v>
      </c>
      <c r="L570" s="1232">
        <v>2262.7800000000002</v>
      </c>
      <c r="M570" s="1233">
        <f t="shared" ref="M570:M581" si="116">K570/L570</f>
        <v>5.5668138307745337E-3</v>
      </c>
      <c r="N570" s="1234">
        <v>63.547000000000004</v>
      </c>
      <c r="O570" s="1234">
        <f t="shared" ref="O570:O581" si="117">M570*N570</f>
        <v>0.35375431850422934</v>
      </c>
      <c r="P570" s="1234">
        <f t="shared" ref="P570:P581" si="118">M570*60*1000</f>
        <v>334.008829846472</v>
      </c>
      <c r="Q570" s="1211">
        <f t="shared" ref="Q570:Q581" si="119">P570*N570/1000</f>
        <v>21.225259110253759</v>
      </c>
    </row>
    <row r="571" spans="1:17" x14ac:dyDescent="0.2">
      <c r="A571" s="1912"/>
      <c r="B571" s="1229">
        <v>3</v>
      </c>
      <c r="C571" s="1230" t="s">
        <v>443</v>
      </c>
      <c r="D571" s="1231">
        <v>50</v>
      </c>
      <c r="E571" s="1231">
        <v>1973</v>
      </c>
      <c r="F571" s="1232">
        <v>27.433</v>
      </c>
      <c r="G571" s="1232">
        <v>3.1696499999999999</v>
      </c>
      <c r="H571" s="1232">
        <v>8.01</v>
      </c>
      <c r="I571" s="1232">
        <v>16.253347999999999</v>
      </c>
      <c r="J571" s="1232">
        <v>2622.52</v>
      </c>
      <c r="K571" s="1232">
        <f t="shared" si="115"/>
        <v>16.253347999999999</v>
      </c>
      <c r="L571" s="1232">
        <v>2622.52</v>
      </c>
      <c r="M571" s="1233">
        <f t="shared" si="116"/>
        <v>6.1976068819303565E-3</v>
      </c>
      <c r="N571" s="1234">
        <v>63.547000000000004</v>
      </c>
      <c r="O571" s="1234">
        <f t="shared" si="117"/>
        <v>0.39383932452602838</v>
      </c>
      <c r="P571" s="1234">
        <f t="shared" si="118"/>
        <v>371.85641291582141</v>
      </c>
      <c r="Q571" s="1211">
        <f t="shared" si="119"/>
        <v>23.630359471561704</v>
      </c>
    </row>
    <row r="572" spans="1:17" x14ac:dyDescent="0.2">
      <c r="A572" s="1912"/>
      <c r="B572" s="1229">
        <v>4</v>
      </c>
      <c r="C572" s="1230" t="s">
        <v>442</v>
      </c>
      <c r="D572" s="1231">
        <v>21</v>
      </c>
      <c r="E572" s="1231">
        <v>1988</v>
      </c>
      <c r="F572" s="1232">
        <v>11.077</v>
      </c>
      <c r="G572" s="1232">
        <v>1.4514089999999999</v>
      </c>
      <c r="H572" s="1232">
        <v>3.2</v>
      </c>
      <c r="I572" s="1232">
        <v>6.4255889999999996</v>
      </c>
      <c r="J572" s="1232">
        <v>1072.1099999999999</v>
      </c>
      <c r="K572" s="1232">
        <f t="shared" si="115"/>
        <v>6.4255889999999996</v>
      </c>
      <c r="L572" s="1232">
        <v>1072.1099999999999</v>
      </c>
      <c r="M572" s="1233">
        <f t="shared" si="116"/>
        <v>5.9934045946777852E-3</v>
      </c>
      <c r="N572" s="1234">
        <v>63.547000000000004</v>
      </c>
      <c r="O572" s="1234">
        <f t="shared" si="117"/>
        <v>0.38086288177798927</v>
      </c>
      <c r="P572" s="1234">
        <f t="shared" si="118"/>
        <v>359.60427568066712</v>
      </c>
      <c r="Q572" s="1211">
        <f t="shared" si="119"/>
        <v>22.851772906679354</v>
      </c>
    </row>
    <row r="573" spans="1:17" x14ac:dyDescent="0.2">
      <c r="A573" s="1912"/>
      <c r="B573" s="1229">
        <v>5</v>
      </c>
      <c r="C573" s="1230" t="s">
        <v>439</v>
      </c>
      <c r="D573" s="1231">
        <v>32</v>
      </c>
      <c r="E573" s="1231">
        <v>1973</v>
      </c>
      <c r="F573" s="1232">
        <v>17.891999999999999</v>
      </c>
      <c r="G573" s="1232">
        <v>2.323407</v>
      </c>
      <c r="H573" s="1232">
        <v>5.13</v>
      </c>
      <c r="I573" s="1232">
        <v>10.438593000000001</v>
      </c>
      <c r="J573" s="1232">
        <v>1758.16</v>
      </c>
      <c r="K573" s="1232">
        <f t="shared" si="115"/>
        <v>10.438593000000001</v>
      </c>
      <c r="L573" s="1232">
        <v>1758.16</v>
      </c>
      <c r="M573" s="1233">
        <f t="shared" si="116"/>
        <v>5.9372258497520135E-3</v>
      </c>
      <c r="N573" s="1234">
        <v>63.547000000000004</v>
      </c>
      <c r="O573" s="1234">
        <f t="shared" si="117"/>
        <v>0.37729289107419123</v>
      </c>
      <c r="P573" s="1234">
        <f t="shared" si="118"/>
        <v>356.23355098512081</v>
      </c>
      <c r="Q573" s="1211">
        <f t="shared" si="119"/>
        <v>22.637573464451474</v>
      </c>
    </row>
    <row r="574" spans="1:17" x14ac:dyDescent="0.2">
      <c r="A574" s="1912"/>
      <c r="B574" s="1229">
        <v>6</v>
      </c>
      <c r="C574" s="1230" t="s">
        <v>445</v>
      </c>
      <c r="D574" s="1231">
        <v>29</v>
      </c>
      <c r="E574" s="1231">
        <v>1987</v>
      </c>
      <c r="F574" s="1232">
        <v>17.382000000000001</v>
      </c>
      <c r="G574" s="1232">
        <v>2.3836889999999999</v>
      </c>
      <c r="H574" s="1232">
        <v>4.8</v>
      </c>
      <c r="I574" s="1232">
        <v>10.198306000000001</v>
      </c>
      <c r="J574" s="1232">
        <v>1510.61</v>
      </c>
      <c r="K574" s="1232">
        <f t="shared" si="115"/>
        <v>10.198306000000001</v>
      </c>
      <c r="L574" s="1232">
        <v>1454.7299999999998</v>
      </c>
      <c r="M574" s="1233">
        <f t="shared" si="116"/>
        <v>7.0104459246733081E-3</v>
      </c>
      <c r="N574" s="1234">
        <v>63.547000000000004</v>
      </c>
      <c r="O574" s="1234">
        <f t="shared" si="117"/>
        <v>0.44549280717521472</v>
      </c>
      <c r="P574" s="1234">
        <f t="shared" si="118"/>
        <v>420.62675548039846</v>
      </c>
      <c r="Q574" s="1211">
        <f t="shared" si="119"/>
        <v>26.729568430512881</v>
      </c>
    </row>
    <row r="575" spans="1:17" x14ac:dyDescent="0.2">
      <c r="A575" s="1912"/>
      <c r="B575" s="1229">
        <v>7</v>
      </c>
      <c r="C575" s="1230" t="s">
        <v>440</v>
      </c>
      <c r="D575" s="1231">
        <v>19</v>
      </c>
      <c r="E575" s="1231">
        <v>1978</v>
      </c>
      <c r="F575" s="1232">
        <v>10.44</v>
      </c>
      <c r="G575" s="1232">
        <v>1.2989189999999999</v>
      </c>
      <c r="H575" s="1232">
        <v>3.2</v>
      </c>
      <c r="I575" s="1232">
        <v>5.9410819999999998</v>
      </c>
      <c r="J575" s="1232">
        <v>1059.1500000000001</v>
      </c>
      <c r="K575" s="1232">
        <f t="shared" si="115"/>
        <v>5.9410819999999998</v>
      </c>
      <c r="L575" s="1232">
        <v>1059.1500000000001</v>
      </c>
      <c r="M575" s="1233">
        <f t="shared" si="116"/>
        <v>5.6092923570787885E-3</v>
      </c>
      <c r="N575" s="1234">
        <v>63.547000000000004</v>
      </c>
      <c r="O575" s="1234">
        <f t="shared" si="117"/>
        <v>0.35645370141528582</v>
      </c>
      <c r="P575" s="1234">
        <f t="shared" si="118"/>
        <v>336.55754142472733</v>
      </c>
      <c r="Q575" s="1211">
        <f t="shared" si="119"/>
        <v>21.387222084917148</v>
      </c>
    </row>
    <row r="576" spans="1:17" x14ac:dyDescent="0.2">
      <c r="A576" s="1912"/>
      <c r="B576" s="1229">
        <v>8</v>
      </c>
      <c r="C576" s="1230" t="s">
        <v>446</v>
      </c>
      <c r="D576" s="1231">
        <v>13</v>
      </c>
      <c r="E576" s="1231">
        <v>1962</v>
      </c>
      <c r="F576" s="1232">
        <v>8.2880000000000003</v>
      </c>
      <c r="G576" s="1232">
        <v>0.95828999999999998</v>
      </c>
      <c r="H576" s="1232">
        <v>2.56</v>
      </c>
      <c r="I576" s="1232">
        <v>4.7697099999999999</v>
      </c>
      <c r="J576" s="1232">
        <v>583.82000000000005</v>
      </c>
      <c r="K576" s="1232">
        <f t="shared" si="115"/>
        <v>4.7697099999999999</v>
      </c>
      <c r="L576" s="1232">
        <v>583.82000000000005</v>
      </c>
      <c r="M576" s="1233">
        <f t="shared" si="116"/>
        <v>8.1698297420437806E-3</v>
      </c>
      <c r="N576" s="1234">
        <v>63.547000000000004</v>
      </c>
      <c r="O576" s="1234">
        <f t="shared" si="117"/>
        <v>0.51916817061765619</v>
      </c>
      <c r="P576" s="1234">
        <f t="shared" si="118"/>
        <v>490.18978452262684</v>
      </c>
      <c r="Q576" s="1211">
        <f t="shared" si="119"/>
        <v>31.15009023705937</v>
      </c>
    </row>
    <row r="577" spans="1:17" x14ac:dyDescent="0.2">
      <c r="A577" s="1912"/>
      <c r="B577" s="1229">
        <v>9</v>
      </c>
      <c r="C577" s="1230" t="s">
        <v>441</v>
      </c>
      <c r="D577" s="1231">
        <v>20</v>
      </c>
      <c r="E577" s="1231">
        <v>1978</v>
      </c>
      <c r="F577" s="1232">
        <v>10.936</v>
      </c>
      <c r="G577" s="1232">
        <v>1.038003</v>
      </c>
      <c r="H577" s="1232">
        <v>3.2</v>
      </c>
      <c r="I577" s="1232">
        <v>6.697997</v>
      </c>
      <c r="J577" s="1232">
        <v>1050.01</v>
      </c>
      <c r="K577" s="1232">
        <f t="shared" si="115"/>
        <v>6.697997</v>
      </c>
      <c r="L577" s="1232">
        <v>1050.01</v>
      </c>
      <c r="M577" s="1233">
        <f t="shared" si="116"/>
        <v>6.3789840096760983E-3</v>
      </c>
      <c r="N577" s="1234">
        <v>63.547000000000004</v>
      </c>
      <c r="O577" s="1234">
        <f t="shared" si="117"/>
        <v>0.40536529686288703</v>
      </c>
      <c r="P577" s="1234">
        <f t="shared" si="118"/>
        <v>382.73904058056593</v>
      </c>
      <c r="Q577" s="1211">
        <f t="shared" si="119"/>
        <v>24.321917811773226</v>
      </c>
    </row>
    <row r="578" spans="1:17" ht="12" thickBot="1" x14ac:dyDescent="0.25">
      <c r="A578" s="1912"/>
      <c r="B578" s="1229">
        <v>10</v>
      </c>
      <c r="C578" s="1230" t="s">
        <v>447</v>
      </c>
      <c r="D578" s="1231">
        <v>10</v>
      </c>
      <c r="E578" s="1231">
        <v>1984</v>
      </c>
      <c r="F578" s="1232">
        <v>13.884</v>
      </c>
      <c r="G578" s="1232">
        <v>1.4834879999999999</v>
      </c>
      <c r="H578" s="1232">
        <v>4.32</v>
      </c>
      <c r="I578" s="1232">
        <v>8.0805119999999988</v>
      </c>
      <c r="J578" s="1232">
        <v>609.70000000000005</v>
      </c>
      <c r="K578" s="1232">
        <f t="shared" si="115"/>
        <v>8.0805119999999988</v>
      </c>
      <c r="L578" s="1232">
        <v>609.70000000000005</v>
      </c>
      <c r="M578" s="1233">
        <f t="shared" si="116"/>
        <v>1.3253258979826141E-2</v>
      </c>
      <c r="N578" s="1234">
        <v>63.547000000000004</v>
      </c>
      <c r="O578" s="1234">
        <f t="shared" si="117"/>
        <v>0.84220484839101184</v>
      </c>
      <c r="P578" s="1234">
        <f t="shared" si="118"/>
        <v>795.19553878956845</v>
      </c>
      <c r="Q578" s="1211">
        <f t="shared" si="119"/>
        <v>50.532290903460705</v>
      </c>
    </row>
    <row r="579" spans="1:17" x14ac:dyDescent="0.2">
      <c r="A579" s="1913" t="s">
        <v>69</v>
      </c>
      <c r="B579" s="1222">
        <v>1</v>
      </c>
      <c r="C579" s="1223" t="s">
        <v>448</v>
      </c>
      <c r="D579" s="1224">
        <v>12</v>
      </c>
      <c r="E579" s="1224">
        <v>1963</v>
      </c>
      <c r="F579" s="1225">
        <v>7.08</v>
      </c>
      <c r="G579" s="1225">
        <v>0.84425399999999995</v>
      </c>
      <c r="H579" s="1225">
        <v>1.92</v>
      </c>
      <c r="I579" s="1225">
        <v>4.315747</v>
      </c>
      <c r="J579" s="1225">
        <v>528.35</v>
      </c>
      <c r="K579" s="1225">
        <f t="shared" si="115"/>
        <v>4.315747</v>
      </c>
      <c r="L579" s="1225">
        <v>528.35</v>
      </c>
      <c r="M579" s="1226">
        <f t="shared" si="116"/>
        <v>8.1683486325352505E-3</v>
      </c>
      <c r="N579" s="1227">
        <v>63.547000000000004</v>
      </c>
      <c r="O579" s="1227">
        <f t="shared" si="117"/>
        <v>0.51907405055171763</v>
      </c>
      <c r="P579" s="1227">
        <f t="shared" si="118"/>
        <v>490.10091795211503</v>
      </c>
      <c r="Q579" s="1228">
        <f t="shared" si="119"/>
        <v>31.144443033103055</v>
      </c>
    </row>
    <row r="580" spans="1:17" x14ac:dyDescent="0.2">
      <c r="A580" s="1914"/>
      <c r="B580" s="1229">
        <v>2</v>
      </c>
      <c r="C580" s="1230" t="s">
        <v>449</v>
      </c>
      <c r="D580" s="1231">
        <v>10</v>
      </c>
      <c r="E580" s="1231">
        <v>1959</v>
      </c>
      <c r="F580" s="1232">
        <v>7.4340000000000002</v>
      </c>
      <c r="G580" s="1232">
        <v>0.83303400000000005</v>
      </c>
      <c r="H580" s="1232">
        <v>1.92</v>
      </c>
      <c r="I580" s="1232">
        <v>4.6809659999999997</v>
      </c>
      <c r="J580" s="1232">
        <v>543.35</v>
      </c>
      <c r="K580" s="1232">
        <f t="shared" si="115"/>
        <v>4.6809659999999997</v>
      </c>
      <c r="L580" s="1232">
        <v>446.8</v>
      </c>
      <c r="M580" s="1233">
        <f t="shared" si="116"/>
        <v>1.0476647269471799E-2</v>
      </c>
      <c r="N580" s="1234">
        <v>63.547000000000004</v>
      </c>
      <c r="O580" s="1234">
        <f t="shared" si="117"/>
        <v>0.66575950403312445</v>
      </c>
      <c r="P580" s="1234">
        <f t="shared" si="118"/>
        <v>628.59883616830791</v>
      </c>
      <c r="Q580" s="1235">
        <f t="shared" si="119"/>
        <v>39.945570241987468</v>
      </c>
    </row>
    <row r="581" spans="1:17" x14ac:dyDescent="0.2">
      <c r="A581" s="1914"/>
      <c r="B581" s="1229">
        <v>3</v>
      </c>
      <c r="C581" s="1230" t="s">
        <v>450</v>
      </c>
      <c r="D581" s="1231">
        <v>9</v>
      </c>
      <c r="E581" s="1231">
        <v>1960</v>
      </c>
      <c r="F581" s="1232">
        <v>7.8449999999999998</v>
      </c>
      <c r="G581" s="1232">
        <v>0.69110099999999997</v>
      </c>
      <c r="H581" s="1232">
        <v>1.84</v>
      </c>
      <c r="I581" s="1232">
        <v>5.3139020000000006</v>
      </c>
      <c r="J581" s="1232">
        <v>536.88</v>
      </c>
      <c r="K581" s="1232">
        <f t="shared" si="115"/>
        <v>5.3139020000000006</v>
      </c>
      <c r="L581" s="1232">
        <v>400.83</v>
      </c>
      <c r="M581" s="1233">
        <f t="shared" si="116"/>
        <v>1.3257246214105732E-2</v>
      </c>
      <c r="N581" s="1234">
        <v>63.547000000000004</v>
      </c>
      <c r="O581" s="1234">
        <f t="shared" si="117"/>
        <v>0.84245822516777702</v>
      </c>
      <c r="P581" s="1234">
        <f t="shared" si="118"/>
        <v>795.43477284634389</v>
      </c>
      <c r="Q581" s="1235">
        <f t="shared" si="119"/>
        <v>50.547493510066616</v>
      </c>
    </row>
    <row r="582" spans="1:17" x14ac:dyDescent="0.2">
      <c r="A582" s="1914"/>
      <c r="B582" s="11">
        <v>4</v>
      </c>
      <c r="C582" s="600"/>
      <c r="D582" s="591"/>
      <c r="E582" s="591"/>
      <c r="F582" s="591"/>
      <c r="G582" s="591"/>
      <c r="H582" s="591"/>
      <c r="I582" s="591"/>
      <c r="J582" s="591"/>
      <c r="K582" s="591"/>
      <c r="L582" s="591"/>
      <c r="M582" s="591"/>
      <c r="N582" s="591"/>
      <c r="O582" s="591"/>
      <c r="P582" s="591"/>
      <c r="Q582" s="592"/>
    </row>
    <row r="583" spans="1:17" x14ac:dyDescent="0.2">
      <c r="A583" s="1914"/>
      <c r="B583" s="11">
        <v>5</v>
      </c>
      <c r="C583" s="600"/>
      <c r="D583" s="591"/>
      <c r="E583" s="591"/>
      <c r="F583" s="591"/>
      <c r="G583" s="591"/>
      <c r="H583" s="591"/>
      <c r="I583" s="591"/>
      <c r="J583" s="591"/>
      <c r="K583" s="591"/>
      <c r="L583" s="591"/>
      <c r="M583" s="591"/>
      <c r="N583" s="591"/>
      <c r="O583" s="591"/>
      <c r="P583" s="591"/>
      <c r="Q583" s="592"/>
    </row>
    <row r="584" spans="1:17" x14ac:dyDescent="0.2">
      <c r="A584" s="1914"/>
      <c r="B584" s="11">
        <v>6</v>
      </c>
      <c r="C584" s="600"/>
      <c r="D584" s="591"/>
      <c r="E584" s="591"/>
      <c r="F584" s="591"/>
      <c r="G584" s="591"/>
      <c r="H584" s="591"/>
      <c r="I584" s="591"/>
      <c r="J584" s="591"/>
      <c r="K584" s="591"/>
      <c r="L584" s="591"/>
      <c r="M584" s="591"/>
      <c r="N584" s="591"/>
      <c r="O584" s="591"/>
      <c r="P584" s="591"/>
      <c r="Q584" s="592"/>
    </row>
    <row r="585" spans="1:17" x14ac:dyDescent="0.2">
      <c r="A585" s="1914"/>
      <c r="B585" s="11">
        <v>7</v>
      </c>
      <c r="C585" s="600"/>
      <c r="D585" s="591"/>
      <c r="E585" s="591"/>
      <c r="F585" s="591"/>
      <c r="G585" s="591"/>
      <c r="H585" s="591"/>
      <c r="I585" s="591"/>
      <c r="J585" s="591"/>
      <c r="K585" s="591"/>
      <c r="L585" s="591"/>
      <c r="M585" s="591"/>
      <c r="N585" s="591"/>
      <c r="O585" s="591"/>
      <c r="P585" s="591"/>
      <c r="Q585" s="592"/>
    </row>
    <row r="586" spans="1:17" x14ac:dyDescent="0.2">
      <c r="A586" s="1914"/>
      <c r="B586" s="11">
        <v>8</v>
      </c>
      <c r="C586" s="600"/>
      <c r="D586" s="591"/>
      <c r="E586" s="591"/>
      <c r="F586" s="591"/>
      <c r="G586" s="591"/>
      <c r="H586" s="591"/>
      <c r="I586" s="591"/>
      <c r="J586" s="591"/>
      <c r="K586" s="591"/>
      <c r="L586" s="591"/>
      <c r="M586" s="591"/>
      <c r="N586" s="591"/>
      <c r="O586" s="591"/>
      <c r="P586" s="591"/>
      <c r="Q586" s="592"/>
    </row>
    <row r="587" spans="1:17" x14ac:dyDescent="0.2">
      <c r="A587" s="1914"/>
      <c r="B587" s="11">
        <v>9</v>
      </c>
      <c r="C587" s="600"/>
      <c r="D587" s="591"/>
      <c r="E587" s="591"/>
      <c r="F587" s="591"/>
      <c r="G587" s="591"/>
      <c r="H587" s="591"/>
      <c r="I587" s="591"/>
      <c r="J587" s="591"/>
      <c r="K587" s="591"/>
      <c r="L587" s="591"/>
      <c r="M587" s="591"/>
      <c r="N587" s="591"/>
      <c r="O587" s="591"/>
      <c r="P587" s="591"/>
      <c r="Q587" s="592"/>
    </row>
    <row r="588" spans="1:17" ht="12" thickBot="1" x14ac:dyDescent="0.25">
      <c r="A588" s="1938"/>
      <c r="B588" s="37">
        <v>10</v>
      </c>
      <c r="C588" s="1236"/>
      <c r="D588" s="1237"/>
      <c r="E588" s="1237"/>
      <c r="F588" s="1237"/>
      <c r="G588" s="1237"/>
      <c r="H588" s="1237"/>
      <c r="I588" s="1237"/>
      <c r="J588" s="1237"/>
      <c r="K588" s="1237"/>
      <c r="L588" s="1237"/>
      <c r="M588" s="1237"/>
      <c r="N588" s="1237"/>
      <c r="O588" s="1237"/>
      <c r="P588" s="1237"/>
      <c r="Q588" s="1238"/>
    </row>
    <row r="589" spans="1:17" x14ac:dyDescent="0.2">
      <c r="A589" s="1970" t="s">
        <v>89</v>
      </c>
      <c r="B589" s="110">
        <v>1</v>
      </c>
      <c r="C589" s="1499" t="s">
        <v>452</v>
      </c>
      <c r="D589" s="1212">
        <v>40</v>
      </c>
      <c r="E589" s="1212">
        <v>1986</v>
      </c>
      <c r="F589" s="1213">
        <v>47.344999999999999</v>
      </c>
      <c r="G589" s="1213">
        <v>2.6326710000000002</v>
      </c>
      <c r="H589" s="1213">
        <v>6.4</v>
      </c>
      <c r="I589" s="1213">
        <v>38.312328999999998</v>
      </c>
      <c r="J589" s="1213">
        <v>2240.67</v>
      </c>
      <c r="K589" s="1213">
        <f t="shared" ref="K589:K590" si="120">I589</f>
        <v>38.312328999999998</v>
      </c>
      <c r="L589" s="1213">
        <v>2240.67</v>
      </c>
      <c r="M589" s="1214">
        <f t="shared" ref="M589:M590" si="121">K589/L589</f>
        <v>1.7098603988985436E-2</v>
      </c>
      <c r="N589" s="1215">
        <v>63.547000000000004</v>
      </c>
      <c r="O589" s="1215">
        <f>M589*N589</f>
        <v>1.0865649876880576</v>
      </c>
      <c r="P589" s="1215">
        <f>M589*60*1000</f>
        <v>1025.9162393391262</v>
      </c>
      <c r="Q589" s="1216">
        <f>P589*N589/1000</f>
        <v>65.193899261283462</v>
      </c>
    </row>
    <row r="590" spans="1:17" x14ac:dyDescent="0.2">
      <c r="A590" s="1971"/>
      <c r="B590" s="105">
        <v>2</v>
      </c>
      <c r="C590" s="1499" t="s">
        <v>451</v>
      </c>
      <c r="D590" s="1212">
        <v>45</v>
      </c>
      <c r="E590" s="1212">
        <v>1972</v>
      </c>
      <c r="F590" s="1213">
        <v>45.127000000000002</v>
      </c>
      <c r="G590" s="1213">
        <v>3.130125</v>
      </c>
      <c r="H590" s="1213">
        <v>7.2</v>
      </c>
      <c r="I590" s="1213">
        <v>34.796871000000003</v>
      </c>
      <c r="J590" s="1213">
        <v>1840.92</v>
      </c>
      <c r="K590" s="1213">
        <f t="shared" si="120"/>
        <v>34.796871000000003</v>
      </c>
      <c r="L590" s="1213">
        <v>1840.92</v>
      </c>
      <c r="M590" s="1214">
        <f t="shared" si="121"/>
        <v>1.8901891988788215E-2</v>
      </c>
      <c r="N590" s="1215">
        <v>63.547000000000004</v>
      </c>
      <c r="O590" s="1215">
        <f>M590*N590</f>
        <v>1.2011585302115249</v>
      </c>
      <c r="P590" s="1215">
        <f>M590*60*1000</f>
        <v>1134.1135193272928</v>
      </c>
      <c r="Q590" s="1216">
        <f>P590*N590/1000</f>
        <v>72.069511812691474</v>
      </c>
    </row>
    <row r="591" spans="1:17" x14ac:dyDescent="0.2">
      <c r="A591" s="1971"/>
      <c r="B591" s="105">
        <v>3</v>
      </c>
      <c r="C591" s="716"/>
      <c r="D591" s="717"/>
      <c r="E591" s="717"/>
      <c r="F591" s="718"/>
      <c r="G591" s="718"/>
      <c r="H591" s="718"/>
      <c r="I591" s="718"/>
      <c r="J591" s="718"/>
      <c r="K591" s="718"/>
      <c r="L591" s="718"/>
      <c r="M591" s="719"/>
      <c r="N591" s="720"/>
      <c r="O591" s="720"/>
      <c r="P591" s="720"/>
      <c r="Q591" s="721"/>
    </row>
    <row r="592" spans="1:17" x14ac:dyDescent="0.2">
      <c r="A592" s="1971"/>
      <c r="B592" s="105">
        <v>4</v>
      </c>
      <c r="C592" s="716"/>
      <c r="D592" s="717"/>
      <c r="E592" s="717"/>
      <c r="F592" s="718"/>
      <c r="G592" s="718"/>
      <c r="H592" s="718"/>
      <c r="I592" s="718"/>
      <c r="J592" s="718"/>
      <c r="K592" s="718"/>
      <c r="L592" s="718"/>
      <c r="M592" s="719"/>
      <c r="N592" s="720"/>
      <c r="O592" s="720"/>
      <c r="P592" s="720"/>
      <c r="Q592" s="721"/>
    </row>
    <row r="593" spans="1:17" x14ac:dyDescent="0.2">
      <c r="A593" s="1971"/>
      <c r="B593" s="105">
        <v>5</v>
      </c>
      <c r="C593" s="716"/>
      <c r="D593" s="717"/>
      <c r="E593" s="717"/>
      <c r="F593" s="718"/>
      <c r="G593" s="718"/>
      <c r="H593" s="718"/>
      <c r="I593" s="718"/>
      <c r="J593" s="718"/>
      <c r="K593" s="718"/>
      <c r="L593" s="718"/>
      <c r="M593" s="719"/>
      <c r="N593" s="720"/>
      <c r="O593" s="720"/>
      <c r="P593" s="720"/>
      <c r="Q593" s="721"/>
    </row>
    <row r="594" spans="1:17" x14ac:dyDescent="0.2">
      <c r="A594" s="1971"/>
      <c r="B594" s="105">
        <v>6</v>
      </c>
      <c r="C594" s="716"/>
      <c r="D594" s="717"/>
      <c r="E594" s="717"/>
      <c r="F594" s="718"/>
      <c r="G594" s="718"/>
      <c r="H594" s="718"/>
      <c r="I594" s="718"/>
      <c r="J594" s="718"/>
      <c r="K594" s="718"/>
      <c r="L594" s="718"/>
      <c r="M594" s="719"/>
      <c r="N594" s="720"/>
      <c r="O594" s="720"/>
      <c r="P594" s="720"/>
      <c r="Q594" s="721"/>
    </row>
    <row r="595" spans="1:17" x14ac:dyDescent="0.2">
      <c r="A595" s="1971"/>
      <c r="B595" s="105">
        <v>7</v>
      </c>
      <c r="C595" s="601"/>
      <c r="D595" s="593"/>
      <c r="E595" s="593"/>
      <c r="F595" s="594"/>
      <c r="G595" s="594"/>
      <c r="H595" s="594"/>
      <c r="I595" s="594"/>
      <c r="J595" s="594"/>
      <c r="K595" s="594"/>
      <c r="L595" s="594"/>
      <c r="M595" s="595"/>
      <c r="N595" s="596"/>
      <c r="O595" s="596"/>
      <c r="P595" s="596"/>
      <c r="Q595" s="597"/>
    </row>
    <row r="596" spans="1:17" x14ac:dyDescent="0.2">
      <c r="A596" s="1971"/>
      <c r="B596" s="105">
        <v>8</v>
      </c>
      <c r="C596" s="601"/>
      <c r="D596" s="593"/>
      <c r="E596" s="593"/>
      <c r="F596" s="594"/>
      <c r="G596" s="594"/>
      <c r="H596" s="594"/>
      <c r="I596" s="594"/>
      <c r="J596" s="594"/>
      <c r="K596" s="594"/>
      <c r="L596" s="594"/>
      <c r="M596" s="595"/>
      <c r="N596" s="596"/>
      <c r="O596" s="596"/>
      <c r="P596" s="596"/>
      <c r="Q596" s="597"/>
    </row>
    <row r="597" spans="1:17" x14ac:dyDescent="0.2">
      <c r="A597" s="1971"/>
      <c r="B597" s="105">
        <v>9</v>
      </c>
      <c r="C597" s="601"/>
      <c r="D597" s="593"/>
      <c r="E597" s="593"/>
      <c r="F597" s="594"/>
      <c r="G597" s="594"/>
      <c r="H597" s="594"/>
      <c r="I597" s="594"/>
      <c r="J597" s="594"/>
      <c r="K597" s="594"/>
      <c r="L597" s="594"/>
      <c r="M597" s="595"/>
      <c r="N597" s="596"/>
      <c r="O597" s="596"/>
      <c r="P597" s="596"/>
      <c r="Q597" s="597"/>
    </row>
    <row r="598" spans="1:17" ht="12" thickBot="1" x14ac:dyDescent="0.25">
      <c r="A598" s="1972"/>
      <c r="B598" s="106">
        <v>10</v>
      </c>
      <c r="C598" s="602"/>
      <c r="D598" s="603"/>
      <c r="E598" s="603"/>
      <c r="F598" s="604"/>
      <c r="G598" s="604"/>
      <c r="H598" s="604"/>
      <c r="I598" s="604"/>
      <c r="J598" s="604"/>
      <c r="K598" s="604"/>
      <c r="L598" s="604"/>
      <c r="M598" s="605"/>
      <c r="N598" s="606"/>
      <c r="O598" s="606"/>
      <c r="P598" s="606"/>
      <c r="Q598" s="607"/>
    </row>
    <row r="599" spans="1:17" x14ac:dyDescent="0.2">
      <c r="A599" s="1908" t="s">
        <v>98</v>
      </c>
      <c r="B599" s="78">
        <v>1</v>
      </c>
      <c r="C599" s="1239" t="s">
        <v>453</v>
      </c>
      <c r="D599" s="1217">
        <v>20</v>
      </c>
      <c r="E599" s="1217">
        <v>1964</v>
      </c>
      <c r="F599" s="1218">
        <v>12.598000000000001</v>
      </c>
      <c r="G599" s="1218">
        <v>1.3118730000000001</v>
      </c>
      <c r="H599" s="1218">
        <v>3.84</v>
      </c>
      <c r="I599" s="1218">
        <v>7.4461259999999996</v>
      </c>
      <c r="J599" s="1218">
        <v>1114.29</v>
      </c>
      <c r="K599" s="1218">
        <f t="shared" ref="K599:K600" si="122">I599</f>
        <v>7.4461259999999996</v>
      </c>
      <c r="L599" s="1218">
        <v>900.28</v>
      </c>
      <c r="M599" s="1219">
        <f t="shared" ref="M599:M600" si="123">K599/L599</f>
        <v>8.2709001643933005E-3</v>
      </c>
      <c r="N599" s="1220">
        <v>63.547000000000004</v>
      </c>
      <c r="O599" s="1220">
        <f t="shared" ref="O599:O600" si="124">M599*N599</f>
        <v>0.52559089274670112</v>
      </c>
      <c r="P599" s="1220">
        <f t="shared" ref="P599:P600" si="125">M599*60*1000</f>
        <v>496.25400986359801</v>
      </c>
      <c r="Q599" s="1221">
        <f t="shared" ref="Q599:Q600" si="126">P599*N599/1000</f>
        <v>31.535453564802065</v>
      </c>
    </row>
    <row r="600" spans="1:17" x14ac:dyDescent="0.2">
      <c r="A600" s="1909"/>
      <c r="B600" s="79">
        <v>2</v>
      </c>
      <c r="C600" s="1240" t="s">
        <v>454</v>
      </c>
      <c r="D600" s="1241">
        <v>20</v>
      </c>
      <c r="E600" s="1241">
        <v>1968</v>
      </c>
      <c r="F600" s="415">
        <v>18.558</v>
      </c>
      <c r="G600" s="413">
        <v>0</v>
      </c>
      <c r="H600" s="413">
        <v>0</v>
      </c>
      <c r="I600" s="413">
        <v>18.558002000000002</v>
      </c>
      <c r="J600" s="413">
        <v>828.47</v>
      </c>
      <c r="K600" s="415">
        <f t="shared" si="122"/>
        <v>18.558002000000002</v>
      </c>
      <c r="L600" s="413">
        <v>828.47</v>
      </c>
      <c r="M600" s="414">
        <f t="shared" si="123"/>
        <v>2.2400330730141103E-2</v>
      </c>
      <c r="N600" s="415">
        <v>63.547000000000004</v>
      </c>
      <c r="O600" s="415">
        <f t="shared" si="124"/>
        <v>1.4234738169082768</v>
      </c>
      <c r="P600" s="415">
        <f t="shared" si="125"/>
        <v>1344.0198438084662</v>
      </c>
      <c r="Q600" s="416">
        <f t="shared" si="126"/>
        <v>85.408429014496605</v>
      </c>
    </row>
    <row r="601" spans="1:17" x14ac:dyDescent="0.2">
      <c r="A601" s="1909"/>
      <c r="B601" s="79">
        <v>3</v>
      </c>
      <c r="C601" s="608"/>
      <c r="D601" s="598"/>
      <c r="E601" s="598"/>
      <c r="F601" s="598"/>
      <c r="G601" s="598"/>
      <c r="H601" s="598"/>
      <c r="I601" s="598"/>
      <c r="J601" s="598"/>
      <c r="K601" s="598"/>
      <c r="L601" s="598"/>
      <c r="M601" s="598"/>
      <c r="N601" s="598"/>
      <c r="O601" s="598"/>
      <c r="P601" s="598"/>
      <c r="Q601" s="599"/>
    </row>
    <row r="602" spans="1:17" x14ac:dyDescent="0.2">
      <c r="A602" s="1909"/>
      <c r="B602" s="79">
        <v>4</v>
      </c>
      <c r="C602" s="608"/>
      <c r="D602" s="598"/>
      <c r="E602" s="598"/>
      <c r="F602" s="598"/>
      <c r="G602" s="598"/>
      <c r="H602" s="598"/>
      <c r="I602" s="598"/>
      <c r="J602" s="598"/>
      <c r="K602" s="598"/>
      <c r="L602" s="598"/>
      <c r="M602" s="598"/>
      <c r="N602" s="598"/>
      <c r="O602" s="598"/>
      <c r="P602" s="598"/>
      <c r="Q602" s="599"/>
    </row>
    <row r="603" spans="1:17" x14ac:dyDescent="0.2">
      <c r="A603" s="1909"/>
      <c r="B603" s="79">
        <v>5</v>
      </c>
      <c r="C603" s="209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1"/>
    </row>
    <row r="604" spans="1:17" x14ac:dyDescent="0.2">
      <c r="A604" s="1909"/>
      <c r="B604" s="79">
        <v>6</v>
      </c>
      <c r="C604" s="209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1"/>
    </row>
    <row r="605" spans="1:17" x14ac:dyDescent="0.2">
      <c r="A605" s="1909"/>
      <c r="B605" s="79">
        <v>7</v>
      </c>
      <c r="C605" s="209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1"/>
    </row>
    <row r="606" spans="1:17" x14ac:dyDescent="0.2">
      <c r="A606" s="1909"/>
      <c r="B606" s="79">
        <v>8</v>
      </c>
      <c r="C606" s="209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1"/>
    </row>
    <row r="607" spans="1:17" x14ac:dyDescent="0.2">
      <c r="A607" s="1909"/>
      <c r="B607" s="79">
        <v>9</v>
      </c>
      <c r="C607" s="209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1"/>
    </row>
    <row r="608" spans="1:17" ht="12" thickBot="1" x14ac:dyDescent="0.25">
      <c r="A608" s="1910"/>
      <c r="B608" s="80">
        <v>10</v>
      </c>
      <c r="C608" s="212"/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4"/>
    </row>
    <row r="609" spans="1:17" x14ac:dyDescent="0.2">
      <c r="A609" s="1295"/>
      <c r="B609" s="1296" t="s">
        <v>553</v>
      </c>
      <c r="F609" s="58"/>
      <c r="G609" s="58"/>
      <c r="H609" s="58"/>
      <c r="I609" s="58"/>
    </row>
    <row r="610" spans="1:17" x14ac:dyDescent="0.2">
      <c r="F610" s="58"/>
      <c r="G610" s="58"/>
      <c r="H610" s="58"/>
      <c r="I610" s="58"/>
    </row>
    <row r="613" spans="1:17" ht="15" x14ac:dyDescent="0.2">
      <c r="A613" s="1812" t="s">
        <v>183</v>
      </c>
      <c r="B613" s="1812"/>
      <c r="C613" s="1812"/>
      <c r="D613" s="1812"/>
      <c r="E613" s="1812"/>
      <c r="F613" s="1812"/>
      <c r="G613" s="1812"/>
      <c r="H613" s="1812"/>
      <c r="I613" s="1812"/>
      <c r="J613" s="1812"/>
      <c r="K613" s="1812"/>
      <c r="L613" s="1812"/>
      <c r="M613" s="1812"/>
      <c r="N613" s="1812"/>
      <c r="O613" s="1812"/>
      <c r="P613" s="1812"/>
      <c r="Q613" s="1812"/>
    </row>
    <row r="614" spans="1:17" ht="13.5" thickBot="1" x14ac:dyDescent="0.25">
      <c r="A614" s="408"/>
      <c r="B614" s="408"/>
      <c r="C614" s="408"/>
      <c r="D614" s="408"/>
      <c r="E614" s="1813" t="s">
        <v>254</v>
      </c>
      <c r="F614" s="1813"/>
      <c r="G614" s="1813"/>
      <c r="H614" s="1813"/>
      <c r="I614" s="408">
        <v>2.6</v>
      </c>
      <c r="J614" s="408" t="s">
        <v>253</v>
      </c>
      <c r="K614" s="408" t="s">
        <v>255</v>
      </c>
      <c r="L614" s="409">
        <v>477</v>
      </c>
      <c r="M614" s="408"/>
      <c r="N614" s="408"/>
      <c r="O614" s="408"/>
      <c r="P614" s="408"/>
      <c r="Q614" s="408"/>
    </row>
    <row r="615" spans="1:17" x14ac:dyDescent="0.2">
      <c r="A615" s="1814" t="s">
        <v>1</v>
      </c>
      <c r="B615" s="1817" t="s">
        <v>0</v>
      </c>
      <c r="C615" s="1820" t="s">
        <v>2</v>
      </c>
      <c r="D615" s="1820" t="s">
        <v>3</v>
      </c>
      <c r="E615" s="1820" t="s">
        <v>11</v>
      </c>
      <c r="F615" s="1824" t="s">
        <v>12</v>
      </c>
      <c r="G615" s="1825"/>
      <c r="H615" s="1825"/>
      <c r="I615" s="1826"/>
      <c r="J615" s="1820" t="s">
        <v>4</v>
      </c>
      <c r="K615" s="1820" t="s">
        <v>13</v>
      </c>
      <c r="L615" s="1820" t="s">
        <v>5</v>
      </c>
      <c r="M615" s="1820" t="s">
        <v>6</v>
      </c>
      <c r="N615" s="1820" t="s">
        <v>14</v>
      </c>
      <c r="O615" s="1820" t="s">
        <v>15</v>
      </c>
      <c r="P615" s="1827" t="s">
        <v>22</v>
      </c>
      <c r="Q615" s="1829" t="s">
        <v>23</v>
      </c>
    </row>
    <row r="616" spans="1:17" ht="33.75" x14ac:dyDescent="0.2">
      <c r="A616" s="1815"/>
      <c r="B616" s="1818"/>
      <c r="C616" s="1821"/>
      <c r="D616" s="1823"/>
      <c r="E616" s="1823"/>
      <c r="F616" s="122" t="s">
        <v>16</v>
      </c>
      <c r="G616" s="122" t="s">
        <v>17</v>
      </c>
      <c r="H616" s="122" t="s">
        <v>18</v>
      </c>
      <c r="I616" s="122" t="s">
        <v>19</v>
      </c>
      <c r="J616" s="1823"/>
      <c r="K616" s="1823"/>
      <c r="L616" s="1823"/>
      <c r="M616" s="1823"/>
      <c r="N616" s="1823"/>
      <c r="O616" s="1823"/>
      <c r="P616" s="1828"/>
      <c r="Q616" s="1830"/>
    </row>
    <row r="617" spans="1:17" ht="12" thickBot="1" x14ac:dyDescent="0.25">
      <c r="A617" s="1815"/>
      <c r="B617" s="1818"/>
      <c r="C617" s="1821"/>
      <c r="D617" s="8" t="s">
        <v>7</v>
      </c>
      <c r="E617" s="8" t="s">
        <v>8</v>
      </c>
      <c r="F617" s="8" t="s">
        <v>9</v>
      </c>
      <c r="G617" s="8" t="s">
        <v>9</v>
      </c>
      <c r="H617" s="8" t="s">
        <v>9</v>
      </c>
      <c r="I617" s="8" t="s">
        <v>9</v>
      </c>
      <c r="J617" s="8" t="s">
        <v>20</v>
      </c>
      <c r="K617" s="8" t="s">
        <v>9</v>
      </c>
      <c r="L617" s="8" t="s">
        <v>20</v>
      </c>
      <c r="M617" s="8" t="s">
        <v>21</v>
      </c>
      <c r="N617" s="8" t="s">
        <v>270</v>
      </c>
      <c r="O617" s="8" t="s">
        <v>271</v>
      </c>
      <c r="P617" s="631" t="s">
        <v>24</v>
      </c>
      <c r="Q617" s="632" t="s">
        <v>272</v>
      </c>
    </row>
    <row r="618" spans="1:17" ht="12.75" customHeight="1" x14ac:dyDescent="0.2">
      <c r="A618" s="1937" t="s">
        <v>300</v>
      </c>
      <c r="B618" s="776">
        <v>1</v>
      </c>
      <c r="C618" s="1442" t="s">
        <v>184</v>
      </c>
      <c r="D618" s="879">
        <v>30</v>
      </c>
      <c r="E618" s="879">
        <v>2000</v>
      </c>
      <c r="F618" s="880">
        <v>18.63</v>
      </c>
      <c r="G618" s="777">
        <v>3.4544679999999999</v>
      </c>
      <c r="H618" s="881">
        <v>4.72</v>
      </c>
      <c r="I618" s="882">
        <v>10.455532</v>
      </c>
      <c r="J618" s="880">
        <v>1411.56</v>
      </c>
      <c r="K618" s="883">
        <v>10.455532</v>
      </c>
      <c r="L618" s="880">
        <v>1411.56</v>
      </c>
      <c r="M618" s="884">
        <f>K618/L618</f>
        <v>7.4070758593329364E-3</v>
      </c>
      <c r="N618" s="885">
        <v>55.481000000000002</v>
      </c>
      <c r="O618" s="886">
        <f>M618*N618</f>
        <v>0.41095197575165066</v>
      </c>
      <c r="P618" s="886">
        <f>M618*1000*60</f>
        <v>444.42455155997618</v>
      </c>
      <c r="Q618" s="887">
        <f>O618*60</f>
        <v>24.657118545099038</v>
      </c>
    </row>
    <row r="619" spans="1:17" x14ac:dyDescent="0.2">
      <c r="A619" s="1914"/>
      <c r="B619" s="772">
        <v>2</v>
      </c>
      <c r="C619" s="1443" t="s">
        <v>185</v>
      </c>
      <c r="D619" s="888">
        <v>30</v>
      </c>
      <c r="E619" s="888">
        <v>2007</v>
      </c>
      <c r="F619" s="889">
        <v>15.12</v>
      </c>
      <c r="G619" s="890">
        <v>2.849723</v>
      </c>
      <c r="H619" s="891">
        <v>2.4</v>
      </c>
      <c r="I619" s="890">
        <v>9.8699999999999992</v>
      </c>
      <c r="J619" s="892">
        <v>1423.9</v>
      </c>
      <c r="K619" s="893">
        <v>9.8699999999999992</v>
      </c>
      <c r="L619" s="892">
        <v>1423.9</v>
      </c>
      <c r="M619" s="894">
        <f t="shared" ref="M619:M656" si="127">K619/L619</f>
        <v>6.9316665496172471E-3</v>
      </c>
      <c r="N619" s="889">
        <v>55.481000000000002</v>
      </c>
      <c r="O619" s="895">
        <f t="shared" ref="O619:O656" si="128">M619*N619</f>
        <v>0.38457579183931451</v>
      </c>
      <c r="P619" s="895">
        <f t="shared" ref="P619:P656" si="129">M619*1000*60</f>
        <v>415.8999929770348</v>
      </c>
      <c r="Q619" s="896">
        <f t="shared" ref="Q619:Q656" si="130">O619*60</f>
        <v>23.074547510358869</v>
      </c>
    </row>
    <row r="620" spans="1:17" x14ac:dyDescent="0.2">
      <c r="A620" s="1914"/>
      <c r="B620" s="772">
        <v>3</v>
      </c>
      <c r="C620" s="1443" t="s">
        <v>193</v>
      </c>
      <c r="D620" s="888">
        <v>50</v>
      </c>
      <c r="E620" s="888">
        <v>1978</v>
      </c>
      <c r="F620" s="891">
        <v>22.84</v>
      </c>
      <c r="G620" s="890">
        <v>4.6245269999999996</v>
      </c>
      <c r="H620" s="891">
        <v>8</v>
      </c>
      <c r="I620" s="890">
        <v>10.215400000000001</v>
      </c>
      <c r="J620" s="891">
        <v>2590.16</v>
      </c>
      <c r="K620" s="893">
        <v>10.215400000000001</v>
      </c>
      <c r="L620" s="891">
        <v>2590.16</v>
      </c>
      <c r="M620" s="894">
        <f t="shared" si="127"/>
        <v>3.9439262439385989E-3</v>
      </c>
      <c r="N620" s="889">
        <v>55.481000000000002</v>
      </c>
      <c r="O620" s="895">
        <f t="shared" si="128"/>
        <v>0.21881297193995741</v>
      </c>
      <c r="P620" s="895">
        <f t="shared" si="129"/>
        <v>236.63557463631594</v>
      </c>
      <c r="Q620" s="896">
        <f t="shared" si="130"/>
        <v>13.128778316397444</v>
      </c>
    </row>
    <row r="621" spans="1:17" x14ac:dyDescent="0.2">
      <c r="A621" s="1914"/>
      <c r="B621" s="772">
        <v>4</v>
      </c>
      <c r="C621" s="1443" t="s">
        <v>194</v>
      </c>
      <c r="D621" s="888">
        <v>12</v>
      </c>
      <c r="E621" s="888">
        <v>1962</v>
      </c>
      <c r="F621" s="891">
        <v>7.4</v>
      </c>
      <c r="G621" s="890">
        <v>1.2663219999999999</v>
      </c>
      <c r="H621" s="891">
        <v>1.92</v>
      </c>
      <c r="I621" s="890">
        <v>4.2136680000000002</v>
      </c>
      <c r="J621" s="892">
        <v>533.5</v>
      </c>
      <c r="K621" s="893">
        <v>4.2136680000000002</v>
      </c>
      <c r="L621" s="892">
        <v>533.5</v>
      </c>
      <c r="M621" s="894">
        <f t="shared" si="127"/>
        <v>7.8981593252108722E-3</v>
      </c>
      <c r="N621" s="889">
        <v>55.481000000000002</v>
      </c>
      <c r="O621" s="895">
        <f t="shared" si="128"/>
        <v>0.43819777752202443</v>
      </c>
      <c r="P621" s="895">
        <f t="shared" si="129"/>
        <v>473.88955951265234</v>
      </c>
      <c r="Q621" s="896">
        <f t="shared" si="130"/>
        <v>26.291866651321467</v>
      </c>
    </row>
    <row r="622" spans="1:17" x14ac:dyDescent="0.2">
      <c r="A622" s="1914"/>
      <c r="B622" s="772">
        <v>5</v>
      </c>
      <c r="C622" s="1443" t="s">
        <v>195</v>
      </c>
      <c r="D622" s="888">
        <v>12</v>
      </c>
      <c r="E622" s="888">
        <v>1962</v>
      </c>
      <c r="F622" s="891">
        <v>5.98</v>
      </c>
      <c r="G622" s="890">
        <v>1.143068</v>
      </c>
      <c r="H622" s="891">
        <v>1.92</v>
      </c>
      <c r="I622" s="890">
        <v>2.9169309999999999</v>
      </c>
      <c r="J622" s="891">
        <v>528.27</v>
      </c>
      <c r="K622" s="893">
        <v>2.9169309999999999</v>
      </c>
      <c r="L622" s="891">
        <v>528.27</v>
      </c>
      <c r="M622" s="894">
        <f t="shared" si="127"/>
        <v>5.5216669506123767E-3</v>
      </c>
      <c r="N622" s="889">
        <v>55.481000000000002</v>
      </c>
      <c r="O622" s="895">
        <f t="shared" si="128"/>
        <v>0.3063476040869253</v>
      </c>
      <c r="P622" s="895">
        <f t="shared" si="129"/>
        <v>331.30001703674264</v>
      </c>
      <c r="Q622" s="896">
        <f t="shared" si="130"/>
        <v>18.380856245215519</v>
      </c>
    </row>
    <row r="623" spans="1:17" x14ac:dyDescent="0.2">
      <c r="A623" s="1914"/>
      <c r="B623" s="772">
        <v>6</v>
      </c>
      <c r="C623" s="1443" t="s">
        <v>196</v>
      </c>
      <c r="D623" s="888">
        <v>12</v>
      </c>
      <c r="E623" s="888">
        <v>1962</v>
      </c>
      <c r="F623" s="891">
        <v>6.65</v>
      </c>
      <c r="G623" s="890">
        <v>1.021806</v>
      </c>
      <c r="H623" s="891">
        <v>1.92</v>
      </c>
      <c r="I623" s="890">
        <v>3.7081900000000001</v>
      </c>
      <c r="J623" s="891">
        <v>533.70000000000005</v>
      </c>
      <c r="K623" s="893">
        <v>3.7081900000000001</v>
      </c>
      <c r="L623" s="891">
        <v>533.70000000000005</v>
      </c>
      <c r="M623" s="894">
        <f t="shared" si="127"/>
        <v>6.9480794453812998E-3</v>
      </c>
      <c r="N623" s="889">
        <v>55.481000000000002</v>
      </c>
      <c r="O623" s="895">
        <f t="shared" si="128"/>
        <v>0.3854863957091999</v>
      </c>
      <c r="P623" s="895">
        <f t="shared" si="129"/>
        <v>416.884766722878</v>
      </c>
      <c r="Q623" s="896">
        <f t="shared" si="130"/>
        <v>23.129183742551994</v>
      </c>
    </row>
    <row r="624" spans="1:17" x14ac:dyDescent="0.2">
      <c r="A624" s="1914"/>
      <c r="B624" s="772">
        <v>7</v>
      </c>
      <c r="C624" s="1443" t="s">
        <v>197</v>
      </c>
      <c r="D624" s="888">
        <v>12</v>
      </c>
      <c r="E624" s="888">
        <v>1963</v>
      </c>
      <c r="F624" s="891">
        <v>5.57</v>
      </c>
      <c r="G624" s="890">
        <v>0.84559799999999996</v>
      </c>
      <c r="H624" s="891">
        <v>1.92</v>
      </c>
      <c r="I624" s="890">
        <v>2.8043999999999998</v>
      </c>
      <c r="J624" s="891">
        <v>532.45000000000005</v>
      </c>
      <c r="K624" s="893">
        <v>2.8043999999999998</v>
      </c>
      <c r="L624" s="891">
        <v>532.45000000000005</v>
      </c>
      <c r="M624" s="894">
        <f t="shared" si="127"/>
        <v>5.2669734247347156E-3</v>
      </c>
      <c r="N624" s="889">
        <v>55.481000000000002</v>
      </c>
      <c r="O624" s="895">
        <f t="shared" si="128"/>
        <v>0.29221695257770675</v>
      </c>
      <c r="P624" s="895">
        <f t="shared" si="129"/>
        <v>316.01840548408296</v>
      </c>
      <c r="Q624" s="896">
        <f t="shared" si="130"/>
        <v>17.533017154662403</v>
      </c>
    </row>
    <row r="625" spans="1:17" x14ac:dyDescent="0.2">
      <c r="A625" s="1914"/>
      <c r="B625" s="772">
        <v>8</v>
      </c>
      <c r="C625" s="1443" t="s">
        <v>198</v>
      </c>
      <c r="D625" s="888">
        <v>55</v>
      </c>
      <c r="E625" s="888">
        <v>1966</v>
      </c>
      <c r="F625" s="891">
        <v>26.18</v>
      </c>
      <c r="G625" s="890">
        <v>4.4635610000000003</v>
      </c>
      <c r="H625" s="891">
        <v>8.8000000000000007</v>
      </c>
      <c r="I625" s="890">
        <v>12.91644</v>
      </c>
      <c r="J625" s="891">
        <v>2564.02</v>
      </c>
      <c r="K625" s="893">
        <v>12.91644</v>
      </c>
      <c r="L625" s="891">
        <v>2564.02</v>
      </c>
      <c r="M625" s="894">
        <f t="shared" si="127"/>
        <v>5.0375738098766779E-3</v>
      </c>
      <c r="N625" s="889">
        <v>55.481000000000002</v>
      </c>
      <c r="O625" s="895">
        <f t="shared" si="128"/>
        <v>0.27948963254576797</v>
      </c>
      <c r="P625" s="895">
        <f t="shared" si="129"/>
        <v>302.25442859260068</v>
      </c>
      <c r="Q625" s="896">
        <f t="shared" si="130"/>
        <v>16.76937795274608</v>
      </c>
    </row>
    <row r="626" spans="1:17" x14ac:dyDescent="0.2">
      <c r="A626" s="1914"/>
      <c r="B626" s="772">
        <v>9</v>
      </c>
      <c r="C626" s="1443" t="s">
        <v>199</v>
      </c>
      <c r="D626" s="888">
        <v>12</v>
      </c>
      <c r="E626" s="888">
        <v>1983</v>
      </c>
      <c r="F626" s="889">
        <v>7.29</v>
      </c>
      <c r="G626" s="890"/>
      <c r="H626" s="891"/>
      <c r="I626" s="889">
        <v>7.29</v>
      </c>
      <c r="J626" s="891">
        <v>762.17</v>
      </c>
      <c r="K626" s="897">
        <v>7.29</v>
      </c>
      <c r="L626" s="891">
        <v>762.17</v>
      </c>
      <c r="M626" s="894">
        <f t="shared" si="127"/>
        <v>9.5647952556516275E-3</v>
      </c>
      <c r="N626" s="889">
        <v>55.481000000000002</v>
      </c>
      <c r="O626" s="895">
        <f t="shared" si="128"/>
        <v>0.53066440557880801</v>
      </c>
      <c r="P626" s="895">
        <f t="shared" si="129"/>
        <v>573.88771533909767</v>
      </c>
      <c r="Q626" s="896">
        <f t="shared" si="130"/>
        <v>31.839864334728482</v>
      </c>
    </row>
    <row r="627" spans="1:17" x14ac:dyDescent="0.2">
      <c r="A627" s="1914"/>
      <c r="B627" s="772">
        <v>10</v>
      </c>
      <c r="C627" s="1443" t="s">
        <v>200</v>
      </c>
      <c r="D627" s="888">
        <v>60</v>
      </c>
      <c r="E627" s="888">
        <v>1986</v>
      </c>
      <c r="F627" s="891">
        <v>35.71</v>
      </c>
      <c r="G627" s="890">
        <v>6.3737909999999998</v>
      </c>
      <c r="H627" s="891">
        <v>9.2799999999999994</v>
      </c>
      <c r="I627" s="890">
        <v>20.056049999999999</v>
      </c>
      <c r="J627" s="891">
        <v>3808.22</v>
      </c>
      <c r="K627" s="893">
        <v>20.056049999999999</v>
      </c>
      <c r="L627" s="891">
        <v>3808.22</v>
      </c>
      <c r="M627" s="894">
        <f t="shared" si="127"/>
        <v>5.2665155899606639E-3</v>
      </c>
      <c r="N627" s="889">
        <v>55.481000000000002</v>
      </c>
      <c r="O627" s="895">
        <f t="shared" si="128"/>
        <v>0.29219155144660758</v>
      </c>
      <c r="P627" s="895">
        <f t="shared" si="129"/>
        <v>315.99093539763982</v>
      </c>
      <c r="Q627" s="896">
        <f t="shared" si="130"/>
        <v>17.531493086796456</v>
      </c>
    </row>
    <row r="628" spans="1:17" x14ac:dyDescent="0.2">
      <c r="A628" s="1914"/>
      <c r="B628" s="772">
        <v>11</v>
      </c>
      <c r="C628" s="1443" t="s">
        <v>201</v>
      </c>
      <c r="D628" s="888">
        <v>60</v>
      </c>
      <c r="E628" s="888">
        <v>1968</v>
      </c>
      <c r="F628" s="891">
        <v>26.03</v>
      </c>
      <c r="G628" s="890">
        <v>4.370851</v>
      </c>
      <c r="H628" s="891">
        <v>9.6</v>
      </c>
      <c r="I628" s="890">
        <v>12.058770000000001</v>
      </c>
      <c r="J628" s="891">
        <v>2726.22</v>
      </c>
      <c r="K628" s="893">
        <v>12.058770000000001</v>
      </c>
      <c r="L628" s="891">
        <v>2726.22</v>
      </c>
      <c r="M628" s="894">
        <f t="shared" si="127"/>
        <v>4.4232563769615076E-3</v>
      </c>
      <c r="N628" s="889">
        <v>55.481000000000002</v>
      </c>
      <c r="O628" s="895">
        <f t="shared" si="128"/>
        <v>0.24540668705020141</v>
      </c>
      <c r="P628" s="895">
        <f t="shared" si="129"/>
        <v>265.39538261769047</v>
      </c>
      <c r="Q628" s="896">
        <f t="shared" si="130"/>
        <v>14.724401223012084</v>
      </c>
    </row>
    <row r="629" spans="1:17" x14ac:dyDescent="0.2">
      <c r="A629" s="1914"/>
      <c r="B629" s="772">
        <v>12</v>
      </c>
      <c r="C629" s="1443" t="s">
        <v>204</v>
      </c>
      <c r="D629" s="888">
        <v>60</v>
      </c>
      <c r="E629" s="888">
        <v>1980</v>
      </c>
      <c r="F629" s="891">
        <v>27.04</v>
      </c>
      <c r="G629" s="890">
        <v>6.2803800000000001</v>
      </c>
      <c r="H629" s="891">
        <v>9.44</v>
      </c>
      <c r="I629" s="890">
        <v>11.319520000000001</v>
      </c>
      <c r="J629" s="892">
        <v>3117.83</v>
      </c>
      <c r="K629" s="893">
        <v>11.319520000000001</v>
      </c>
      <c r="L629" s="892">
        <v>3117.83</v>
      </c>
      <c r="M629" s="894">
        <f t="shared" si="127"/>
        <v>3.6305763944794942E-3</v>
      </c>
      <c r="N629" s="889">
        <v>55.481000000000002</v>
      </c>
      <c r="O629" s="895">
        <f t="shared" si="128"/>
        <v>0.20142800894211682</v>
      </c>
      <c r="P629" s="895">
        <f t="shared" si="129"/>
        <v>217.83458366876965</v>
      </c>
      <c r="Q629" s="896">
        <f t="shared" si="130"/>
        <v>12.085680536527009</v>
      </c>
    </row>
    <row r="630" spans="1:17" x14ac:dyDescent="0.2">
      <c r="A630" s="1914"/>
      <c r="B630" s="772">
        <v>13</v>
      </c>
      <c r="C630" s="1443" t="s">
        <v>208</v>
      </c>
      <c r="D630" s="888">
        <v>85</v>
      </c>
      <c r="E630" s="888">
        <v>1970</v>
      </c>
      <c r="F630" s="891">
        <v>38.76</v>
      </c>
      <c r="G630" s="890">
        <v>6.4246980000000002</v>
      </c>
      <c r="H630" s="892">
        <v>13.6</v>
      </c>
      <c r="I630" s="890">
        <v>18.735299999999999</v>
      </c>
      <c r="J630" s="891">
        <v>3789.83</v>
      </c>
      <c r="K630" s="893">
        <v>18.735299999999999</v>
      </c>
      <c r="L630" s="891">
        <v>3789.83</v>
      </c>
      <c r="M630" s="894">
        <f>K630/L630</f>
        <v>4.9435726668478532E-3</v>
      </c>
      <c r="N630" s="889">
        <v>55.481000000000002</v>
      </c>
      <c r="O630" s="895">
        <f>M630*N630</f>
        <v>0.27427435512938575</v>
      </c>
      <c r="P630" s="895">
        <f>M630*1000*60</f>
        <v>296.61436001087117</v>
      </c>
      <c r="Q630" s="896">
        <f>O630*60</f>
        <v>16.456461307763146</v>
      </c>
    </row>
    <row r="631" spans="1:17" ht="12" thickBot="1" x14ac:dyDescent="0.25">
      <c r="A631" s="1938"/>
      <c r="B631" s="771">
        <v>14</v>
      </c>
      <c r="C631" s="1444" t="s">
        <v>299</v>
      </c>
      <c r="D631" s="898">
        <v>24</v>
      </c>
      <c r="E631" s="898">
        <v>1991</v>
      </c>
      <c r="F631" s="899">
        <v>12.84</v>
      </c>
      <c r="G631" s="900">
        <v>1.9917899999999999</v>
      </c>
      <c r="H631" s="899">
        <v>3.84</v>
      </c>
      <c r="I631" s="900">
        <v>7.0082100000000001</v>
      </c>
      <c r="J631" s="899">
        <v>1163.97</v>
      </c>
      <c r="K631" s="901">
        <v>7.0082100000000001</v>
      </c>
      <c r="L631" s="899">
        <v>1163.97</v>
      </c>
      <c r="M631" s="902">
        <f t="shared" si="127"/>
        <v>6.0209541483027913E-3</v>
      </c>
      <c r="N631" s="889">
        <v>55.481000000000002</v>
      </c>
      <c r="O631" s="903">
        <f t="shared" si="128"/>
        <v>0.33404855710198716</v>
      </c>
      <c r="P631" s="903">
        <f t="shared" si="129"/>
        <v>361.25724889816746</v>
      </c>
      <c r="Q631" s="904">
        <f t="shared" si="130"/>
        <v>20.042913426119231</v>
      </c>
    </row>
    <row r="632" spans="1:17" ht="12.75" customHeight="1" x14ac:dyDescent="0.2">
      <c r="A632" s="1973" t="s">
        <v>301</v>
      </c>
      <c r="B632" s="778">
        <v>1</v>
      </c>
      <c r="C632" s="1445" t="s">
        <v>186</v>
      </c>
      <c r="D632" s="905">
        <v>45</v>
      </c>
      <c r="E632" s="905">
        <v>1995</v>
      </c>
      <c r="F632" s="906">
        <v>60.09</v>
      </c>
      <c r="G632" s="779">
        <v>14.585900000000001</v>
      </c>
      <c r="H632" s="907">
        <v>7.04</v>
      </c>
      <c r="I632" s="908">
        <v>38.464109999999998</v>
      </c>
      <c r="J632" s="906">
        <v>2837.16</v>
      </c>
      <c r="K632" s="909">
        <v>38.464109999999998</v>
      </c>
      <c r="L632" s="906">
        <v>2837.16</v>
      </c>
      <c r="M632" s="910">
        <f t="shared" si="127"/>
        <v>1.3557257962187539E-2</v>
      </c>
      <c r="N632" s="911">
        <v>55.481000000000002</v>
      </c>
      <c r="O632" s="912">
        <f t="shared" si="128"/>
        <v>0.75217022900012687</v>
      </c>
      <c r="P632" s="912">
        <f t="shared" si="129"/>
        <v>813.43547773125238</v>
      </c>
      <c r="Q632" s="913">
        <f t="shared" si="130"/>
        <v>45.130213740007612</v>
      </c>
    </row>
    <row r="633" spans="1:17" x14ac:dyDescent="0.2">
      <c r="A633" s="1974"/>
      <c r="B633" s="773">
        <v>2</v>
      </c>
      <c r="C633" s="1446" t="s">
        <v>188</v>
      </c>
      <c r="D633" s="95">
        <v>45</v>
      </c>
      <c r="E633" s="95">
        <v>1992</v>
      </c>
      <c r="F633" s="143">
        <v>56.51</v>
      </c>
      <c r="G633" s="914">
        <v>3.660628</v>
      </c>
      <c r="H633" s="139">
        <v>7.2</v>
      </c>
      <c r="I633" s="914">
        <v>45.649369999999998</v>
      </c>
      <c r="J633" s="143">
        <v>2843.99</v>
      </c>
      <c r="K633" s="915">
        <v>45.649369999999998</v>
      </c>
      <c r="L633" s="143">
        <v>2843.99</v>
      </c>
      <c r="M633" s="916">
        <f t="shared" si="127"/>
        <v>1.6051171066002342E-2</v>
      </c>
      <c r="N633" s="917">
        <v>55.481000000000002</v>
      </c>
      <c r="O633" s="96">
        <f t="shared" si="128"/>
        <v>0.89053502191287592</v>
      </c>
      <c r="P633" s="96">
        <f t="shared" si="129"/>
        <v>963.07026396014055</v>
      </c>
      <c r="Q633" s="97">
        <f t="shared" si="130"/>
        <v>53.432101314772552</v>
      </c>
    </row>
    <row r="634" spans="1:17" x14ac:dyDescent="0.2">
      <c r="A634" s="1974"/>
      <c r="B634" s="773">
        <v>3</v>
      </c>
      <c r="C634" s="1446" t="s">
        <v>190</v>
      </c>
      <c r="D634" s="95">
        <v>45</v>
      </c>
      <c r="E634" s="95">
        <v>1993</v>
      </c>
      <c r="F634" s="143">
        <v>60.69</v>
      </c>
      <c r="G634" s="914">
        <v>4.8185099999999998</v>
      </c>
      <c r="H634" s="143">
        <v>7.04</v>
      </c>
      <c r="I634" s="914">
        <v>48.831490000000002</v>
      </c>
      <c r="J634" s="139">
        <v>2913.8</v>
      </c>
      <c r="K634" s="915">
        <v>48.831490000000002</v>
      </c>
      <c r="L634" s="139">
        <v>2913.8</v>
      </c>
      <c r="M634" s="916">
        <f t="shared" si="127"/>
        <v>1.6758696547463793E-2</v>
      </c>
      <c r="N634" s="917">
        <v>55.481000000000002</v>
      </c>
      <c r="O634" s="96">
        <f t="shared" si="128"/>
        <v>0.92978924314983868</v>
      </c>
      <c r="P634" s="96">
        <f t="shared" si="129"/>
        <v>1005.5217928478276</v>
      </c>
      <c r="Q634" s="97">
        <f t="shared" si="130"/>
        <v>55.787354588990318</v>
      </c>
    </row>
    <row r="635" spans="1:17" x14ac:dyDescent="0.2">
      <c r="A635" s="1974"/>
      <c r="B635" s="773">
        <v>4</v>
      </c>
      <c r="C635" s="1446" t="s">
        <v>191</v>
      </c>
      <c r="D635" s="95">
        <v>45</v>
      </c>
      <c r="E635" s="95">
        <v>1997</v>
      </c>
      <c r="F635" s="143">
        <v>60.01</v>
      </c>
      <c r="G635" s="914">
        <v>4.1820000000000004</v>
      </c>
      <c r="H635" s="143">
        <v>7.04</v>
      </c>
      <c r="I635" s="914">
        <v>48.787999999999997</v>
      </c>
      <c r="J635" s="139">
        <v>2893.36</v>
      </c>
      <c r="K635" s="915">
        <v>48.787999999999997</v>
      </c>
      <c r="L635" s="139">
        <v>2893.36</v>
      </c>
      <c r="M635" s="916">
        <f t="shared" si="127"/>
        <v>1.6862056570907179E-2</v>
      </c>
      <c r="N635" s="917">
        <v>55.481000000000002</v>
      </c>
      <c r="O635" s="96">
        <f t="shared" si="128"/>
        <v>0.93552376061050124</v>
      </c>
      <c r="P635" s="96">
        <f t="shared" si="129"/>
        <v>1011.7233942544307</v>
      </c>
      <c r="Q635" s="97">
        <f t="shared" si="130"/>
        <v>56.131425636630077</v>
      </c>
    </row>
    <row r="636" spans="1:17" x14ac:dyDescent="0.2">
      <c r="A636" s="1974"/>
      <c r="B636" s="773">
        <v>5</v>
      </c>
      <c r="C636" s="1446" t="s">
        <v>202</v>
      </c>
      <c r="D636" s="95">
        <v>50</v>
      </c>
      <c r="E636" s="95">
        <v>1975</v>
      </c>
      <c r="F636" s="143">
        <v>44.29</v>
      </c>
      <c r="G636" s="914">
        <v>3.5190000000000001</v>
      </c>
      <c r="H636" s="143">
        <v>7.68</v>
      </c>
      <c r="I636" s="914">
        <v>33.091000000000001</v>
      </c>
      <c r="J636" s="143">
        <v>2485.16</v>
      </c>
      <c r="K636" s="915">
        <v>33.091000000000001</v>
      </c>
      <c r="L636" s="143">
        <v>2485.16</v>
      </c>
      <c r="M636" s="916">
        <f t="shared" si="127"/>
        <v>1.3315440454538139E-2</v>
      </c>
      <c r="N636" s="917">
        <v>55.481000000000002</v>
      </c>
      <c r="O636" s="96">
        <f t="shared" si="128"/>
        <v>0.73875395185823056</v>
      </c>
      <c r="P636" s="96">
        <f t="shared" si="129"/>
        <v>798.92642727228838</v>
      </c>
      <c r="Q636" s="97">
        <f t="shared" si="130"/>
        <v>44.325237111493834</v>
      </c>
    </row>
    <row r="637" spans="1:17" ht="12.75" customHeight="1" x14ac:dyDescent="0.2">
      <c r="A637" s="1974"/>
      <c r="B637" s="773">
        <v>6</v>
      </c>
      <c r="C637" s="1446" t="s">
        <v>566</v>
      </c>
      <c r="D637" s="95">
        <v>30</v>
      </c>
      <c r="E637" s="95">
        <v>1992</v>
      </c>
      <c r="F637" s="143">
        <v>30.94</v>
      </c>
      <c r="G637" s="914">
        <v>3.5447540000000002</v>
      </c>
      <c r="H637" s="139">
        <v>4.8</v>
      </c>
      <c r="I637" s="914">
        <v>22.59525</v>
      </c>
      <c r="J637" s="143">
        <v>1576.72</v>
      </c>
      <c r="K637" s="915">
        <v>22.59524</v>
      </c>
      <c r="L637" s="143">
        <v>1576.72</v>
      </c>
      <c r="M637" s="916">
        <f t="shared" si="127"/>
        <v>1.4330534273682074E-2</v>
      </c>
      <c r="N637" s="917">
        <v>55.481000000000002</v>
      </c>
      <c r="O637" s="96">
        <f t="shared" si="128"/>
        <v>0.79507237203815517</v>
      </c>
      <c r="P637" s="96">
        <f t="shared" si="129"/>
        <v>859.83205642092446</v>
      </c>
      <c r="Q637" s="97">
        <f t="shared" si="130"/>
        <v>47.704342322289307</v>
      </c>
    </row>
    <row r="638" spans="1:17" x14ac:dyDescent="0.2">
      <c r="A638" s="1974"/>
      <c r="B638" s="773">
        <v>7</v>
      </c>
      <c r="C638" s="1446" t="s">
        <v>567</v>
      </c>
      <c r="D638" s="95">
        <v>30</v>
      </c>
      <c r="E638" s="95">
        <v>1992</v>
      </c>
      <c r="F638" s="143">
        <v>32.06</v>
      </c>
      <c r="G638" s="914">
        <v>3.3316979999999998</v>
      </c>
      <c r="H638" s="143">
        <v>4.6399999999999997</v>
      </c>
      <c r="I638" s="914">
        <v>24.0883</v>
      </c>
      <c r="J638" s="143">
        <v>1519.17</v>
      </c>
      <c r="K638" s="915">
        <v>24.0883</v>
      </c>
      <c r="L638" s="143">
        <v>1519.17</v>
      </c>
      <c r="M638" s="916">
        <f t="shared" si="127"/>
        <v>1.5856224122382617E-2</v>
      </c>
      <c r="N638" s="917">
        <v>55.481000000000002</v>
      </c>
      <c r="O638" s="96">
        <f t="shared" si="128"/>
        <v>0.87971917053391002</v>
      </c>
      <c r="P638" s="96">
        <f t="shared" si="129"/>
        <v>951.37344734295698</v>
      </c>
      <c r="Q638" s="97">
        <f t="shared" si="130"/>
        <v>52.7831502320346</v>
      </c>
    </row>
    <row r="639" spans="1:17" x14ac:dyDescent="0.2">
      <c r="A639" s="1974"/>
      <c r="B639" s="773">
        <v>8</v>
      </c>
      <c r="C639" s="1446" t="s">
        <v>203</v>
      </c>
      <c r="D639" s="95">
        <v>40</v>
      </c>
      <c r="E639" s="95">
        <v>1973</v>
      </c>
      <c r="F639" s="143">
        <v>49.94</v>
      </c>
      <c r="G639" s="914">
        <v>5.3331299999999997</v>
      </c>
      <c r="H639" s="143">
        <v>6.16</v>
      </c>
      <c r="I639" s="914">
        <v>38.446869999999997</v>
      </c>
      <c r="J639" s="139">
        <v>2565.4</v>
      </c>
      <c r="K639" s="915">
        <v>38.446869999999997</v>
      </c>
      <c r="L639" s="139">
        <v>2565.4</v>
      </c>
      <c r="M639" s="916">
        <f t="shared" si="127"/>
        <v>1.4986696031807904E-2</v>
      </c>
      <c r="N639" s="917">
        <v>55.481000000000002</v>
      </c>
      <c r="O639" s="96">
        <f t="shared" si="128"/>
        <v>0.83147688254073437</v>
      </c>
      <c r="P639" s="96">
        <f t="shared" si="129"/>
        <v>899.20176190847428</v>
      </c>
      <c r="Q639" s="97">
        <f t="shared" si="130"/>
        <v>49.888612952444063</v>
      </c>
    </row>
    <row r="640" spans="1:17" x14ac:dyDescent="0.2">
      <c r="A640" s="1974"/>
      <c r="B640" s="773">
        <v>9</v>
      </c>
      <c r="C640" s="1446" t="s">
        <v>205</v>
      </c>
      <c r="D640" s="95">
        <v>60</v>
      </c>
      <c r="E640" s="95">
        <v>1974</v>
      </c>
      <c r="F640" s="143">
        <v>63.39</v>
      </c>
      <c r="G640" s="914">
        <v>5.3331299999999997</v>
      </c>
      <c r="H640" s="139">
        <v>9.6</v>
      </c>
      <c r="I640" s="914">
        <v>48.456870000000002</v>
      </c>
      <c r="J640" s="143">
        <v>3118.24</v>
      </c>
      <c r="K640" s="915">
        <v>48.456870000000002</v>
      </c>
      <c r="L640" s="143">
        <v>3118.24</v>
      </c>
      <c r="M640" s="916">
        <f t="shared" si="127"/>
        <v>1.5539814125917185E-2</v>
      </c>
      <c r="N640" s="917">
        <v>55.481000000000002</v>
      </c>
      <c r="O640" s="96">
        <f t="shared" si="128"/>
        <v>0.86216442752001143</v>
      </c>
      <c r="P640" s="96">
        <f t="shared" si="129"/>
        <v>932.38884755503113</v>
      </c>
      <c r="Q640" s="97">
        <f t="shared" si="130"/>
        <v>51.729865651200683</v>
      </c>
    </row>
    <row r="641" spans="1:17" x14ac:dyDescent="0.2">
      <c r="A641" s="1974"/>
      <c r="B641" s="773">
        <v>10</v>
      </c>
      <c r="C641" s="1446" t="s">
        <v>210</v>
      </c>
      <c r="D641" s="95">
        <v>60</v>
      </c>
      <c r="E641" s="95">
        <v>1981</v>
      </c>
      <c r="F641" s="143">
        <v>60.53</v>
      </c>
      <c r="G641" s="914">
        <v>4.9560789999999999</v>
      </c>
      <c r="H641" s="139">
        <v>9.6</v>
      </c>
      <c r="I641" s="914">
        <v>45.97392</v>
      </c>
      <c r="J641" s="143">
        <v>3122.77</v>
      </c>
      <c r="K641" s="915">
        <v>45.97392</v>
      </c>
      <c r="L641" s="143">
        <v>3122.77</v>
      </c>
      <c r="M641" s="916">
        <f t="shared" si="127"/>
        <v>1.4722160133471244E-2</v>
      </c>
      <c r="N641" s="917">
        <v>55.481000000000002</v>
      </c>
      <c r="O641" s="96">
        <f t="shared" si="128"/>
        <v>0.8168001663651181</v>
      </c>
      <c r="P641" s="96">
        <f t="shared" si="129"/>
        <v>883.32960800827459</v>
      </c>
      <c r="Q641" s="97">
        <f t="shared" si="130"/>
        <v>49.008009981907087</v>
      </c>
    </row>
    <row r="642" spans="1:17" ht="12" thickBot="1" x14ac:dyDescent="0.25">
      <c r="A642" s="1975"/>
      <c r="B642" s="782">
        <v>11</v>
      </c>
      <c r="C642" s="1447" t="s">
        <v>206</v>
      </c>
      <c r="D642" s="140">
        <v>100</v>
      </c>
      <c r="E642" s="140">
        <v>1973</v>
      </c>
      <c r="F642" s="918">
        <v>72.760000000000005</v>
      </c>
      <c r="G642" s="919">
        <v>11.290609999999999</v>
      </c>
      <c r="H642" s="141">
        <v>16</v>
      </c>
      <c r="I642" s="919">
        <v>45.469389999999997</v>
      </c>
      <c r="J642" s="144">
        <v>3676.85</v>
      </c>
      <c r="K642" s="920">
        <v>45.469389999999997</v>
      </c>
      <c r="L642" s="144">
        <v>3676.85</v>
      </c>
      <c r="M642" s="921">
        <f t="shared" si="127"/>
        <v>1.2366397867740049E-2</v>
      </c>
      <c r="N642" s="917">
        <v>55.481000000000002</v>
      </c>
      <c r="O642" s="142">
        <f t="shared" si="128"/>
        <v>0.6861001201000857</v>
      </c>
      <c r="P642" s="142">
        <f t="shared" si="129"/>
        <v>741.98387206440293</v>
      </c>
      <c r="Q642" s="922">
        <f t="shared" si="130"/>
        <v>41.166007206005141</v>
      </c>
    </row>
    <row r="643" spans="1:17" ht="12.75" customHeight="1" x14ac:dyDescent="0.2">
      <c r="A643" s="1976" t="s">
        <v>296</v>
      </c>
      <c r="B643" s="780">
        <v>1</v>
      </c>
      <c r="C643" s="1448" t="s">
        <v>207</v>
      </c>
      <c r="D643" s="923">
        <v>50</v>
      </c>
      <c r="E643" s="923">
        <v>1988</v>
      </c>
      <c r="F643" s="924">
        <v>47.92</v>
      </c>
      <c r="G643" s="925">
        <v>4.7713739999999998</v>
      </c>
      <c r="H643" s="924">
        <v>7.84</v>
      </c>
      <c r="I643" s="925">
        <v>35.308630000000001</v>
      </c>
      <c r="J643" s="924">
        <v>2389.81</v>
      </c>
      <c r="K643" s="926">
        <v>35.308630000000001</v>
      </c>
      <c r="L643" s="924">
        <v>2389.81</v>
      </c>
      <c r="M643" s="927">
        <f t="shared" si="127"/>
        <v>1.4774659910202067E-2</v>
      </c>
      <c r="N643" s="928">
        <v>55.481000000000002</v>
      </c>
      <c r="O643" s="929">
        <f t="shared" si="128"/>
        <v>0.81971290647792094</v>
      </c>
      <c r="P643" s="929">
        <f t="shared" si="129"/>
        <v>886.47959461212395</v>
      </c>
      <c r="Q643" s="930">
        <f t="shared" si="130"/>
        <v>49.182774388675256</v>
      </c>
    </row>
    <row r="644" spans="1:17" x14ac:dyDescent="0.2">
      <c r="A644" s="1977"/>
      <c r="B644" s="775">
        <v>2</v>
      </c>
      <c r="C644" s="1449" t="s">
        <v>568</v>
      </c>
      <c r="D644" s="931">
        <v>60</v>
      </c>
      <c r="E644" s="931">
        <v>1985</v>
      </c>
      <c r="F644" s="932">
        <v>91.7</v>
      </c>
      <c r="G644" s="933">
        <v>6.1172259999999996</v>
      </c>
      <c r="H644" s="932">
        <v>9.36</v>
      </c>
      <c r="I644" s="933">
        <v>76.222769999999997</v>
      </c>
      <c r="J644" s="932">
        <v>3912.05</v>
      </c>
      <c r="K644" s="934">
        <v>76.22278</v>
      </c>
      <c r="L644" s="932">
        <v>3912.05</v>
      </c>
      <c r="M644" s="935">
        <f t="shared" si="127"/>
        <v>1.9484101685816897E-2</v>
      </c>
      <c r="N644" s="936">
        <v>55.481000000000002</v>
      </c>
      <c r="O644" s="937">
        <f t="shared" si="128"/>
        <v>1.0809974456308074</v>
      </c>
      <c r="P644" s="937">
        <f t="shared" si="129"/>
        <v>1169.0461011490138</v>
      </c>
      <c r="Q644" s="938">
        <f t="shared" si="130"/>
        <v>64.859846737848443</v>
      </c>
    </row>
    <row r="645" spans="1:17" x14ac:dyDescent="0.2">
      <c r="A645" s="1977"/>
      <c r="B645" s="775">
        <v>3</v>
      </c>
      <c r="C645" s="1449" t="s">
        <v>189</v>
      </c>
      <c r="D645" s="931">
        <v>20</v>
      </c>
      <c r="E645" s="931">
        <v>1994</v>
      </c>
      <c r="F645" s="932">
        <v>25.97</v>
      </c>
      <c r="G645" s="933">
        <v>1.8854500000000001</v>
      </c>
      <c r="H645" s="932">
        <v>2.72</v>
      </c>
      <c r="I645" s="933">
        <v>21.364550000000001</v>
      </c>
      <c r="J645" s="932">
        <v>1120.8599999999999</v>
      </c>
      <c r="K645" s="934">
        <v>21.364550000000001</v>
      </c>
      <c r="L645" s="932">
        <v>1120.8599999999999</v>
      </c>
      <c r="M645" s="935">
        <f t="shared" si="127"/>
        <v>1.9060855057723536E-2</v>
      </c>
      <c r="N645" s="936">
        <v>55.481000000000002</v>
      </c>
      <c r="O645" s="937">
        <f t="shared" si="128"/>
        <v>1.0575152994575596</v>
      </c>
      <c r="P645" s="937">
        <f t="shared" si="129"/>
        <v>1143.6513034634122</v>
      </c>
      <c r="Q645" s="938">
        <f t="shared" si="130"/>
        <v>63.450917967453577</v>
      </c>
    </row>
    <row r="646" spans="1:17" x14ac:dyDescent="0.2">
      <c r="A646" s="1977"/>
      <c r="B646" s="775">
        <v>4</v>
      </c>
      <c r="C646" s="1449" t="s">
        <v>209</v>
      </c>
      <c r="D646" s="931">
        <v>85</v>
      </c>
      <c r="E646" s="931">
        <v>1970</v>
      </c>
      <c r="F646" s="932">
        <v>75.38</v>
      </c>
      <c r="G646" s="933">
        <v>5.6933049999999996</v>
      </c>
      <c r="H646" s="939">
        <v>12.283860000000001</v>
      </c>
      <c r="I646" s="933">
        <v>57.402839999999998</v>
      </c>
      <c r="J646" s="932">
        <v>3839.76</v>
      </c>
      <c r="K646" s="934">
        <v>57.402839999999998</v>
      </c>
      <c r="L646" s="932">
        <v>3839.76</v>
      </c>
      <c r="M646" s="935">
        <f t="shared" si="127"/>
        <v>1.4949590599412461E-2</v>
      </c>
      <c r="N646" s="936">
        <v>55.481000000000002</v>
      </c>
      <c r="O646" s="937">
        <f t="shared" si="128"/>
        <v>0.82941823604600273</v>
      </c>
      <c r="P646" s="937">
        <f t="shared" si="129"/>
        <v>896.9754359647477</v>
      </c>
      <c r="Q646" s="938">
        <f t="shared" si="130"/>
        <v>49.765094162760164</v>
      </c>
    </row>
    <row r="647" spans="1:17" x14ac:dyDescent="0.2">
      <c r="A647" s="1977"/>
      <c r="B647" s="775">
        <v>5</v>
      </c>
      <c r="C647" s="1449" t="s">
        <v>187</v>
      </c>
      <c r="D647" s="931">
        <v>35</v>
      </c>
      <c r="E647" s="931">
        <v>1993</v>
      </c>
      <c r="F647" s="932">
        <v>44.15</v>
      </c>
      <c r="G647" s="933">
        <v>3.180539</v>
      </c>
      <c r="H647" s="932">
        <v>5.44</v>
      </c>
      <c r="I647" s="933">
        <v>35.52946</v>
      </c>
      <c r="J647" s="932">
        <v>2044.73</v>
      </c>
      <c r="K647" s="934">
        <v>35.52948</v>
      </c>
      <c r="L647" s="932">
        <v>2044.73</v>
      </c>
      <c r="M647" s="935">
        <f t="shared" si="127"/>
        <v>1.7376123008905821E-2</v>
      </c>
      <c r="N647" s="936">
        <v>55.481000000000002</v>
      </c>
      <c r="O647" s="937">
        <f t="shared" si="128"/>
        <v>0.96404468065710391</v>
      </c>
      <c r="P647" s="937">
        <f t="shared" si="129"/>
        <v>1042.5673805343492</v>
      </c>
      <c r="Q647" s="938">
        <f t="shared" si="130"/>
        <v>57.842680839426237</v>
      </c>
    </row>
    <row r="648" spans="1:17" x14ac:dyDescent="0.2">
      <c r="A648" s="1977"/>
      <c r="B648" s="775">
        <v>6</v>
      </c>
      <c r="C648" s="1449" t="s">
        <v>192</v>
      </c>
      <c r="D648" s="931">
        <v>42</v>
      </c>
      <c r="E648" s="931">
        <v>1994</v>
      </c>
      <c r="F648" s="932">
        <v>40.229999999999997</v>
      </c>
      <c r="G648" s="933">
        <v>3.3938100000000002</v>
      </c>
      <c r="H648" s="932">
        <v>5.84</v>
      </c>
      <c r="I648" s="933">
        <v>30.996189999999999</v>
      </c>
      <c r="J648" s="932">
        <v>1808.75</v>
      </c>
      <c r="K648" s="934">
        <v>30.996189999999999</v>
      </c>
      <c r="L648" s="932">
        <v>1808.75</v>
      </c>
      <c r="M648" s="935">
        <f t="shared" si="127"/>
        <v>1.7136801658604008E-2</v>
      </c>
      <c r="N648" s="936">
        <v>55.481000000000002</v>
      </c>
      <c r="O648" s="937">
        <f t="shared" si="128"/>
        <v>0.95076689282100901</v>
      </c>
      <c r="P648" s="937">
        <f t="shared" si="129"/>
        <v>1028.2080995162405</v>
      </c>
      <c r="Q648" s="938">
        <f t="shared" si="130"/>
        <v>57.046013569260538</v>
      </c>
    </row>
    <row r="649" spans="1:17" ht="12" thickBot="1" x14ac:dyDescent="0.25">
      <c r="A649" s="1978"/>
      <c r="B649" s="1178">
        <v>7</v>
      </c>
      <c r="C649" s="1730" t="s">
        <v>303</v>
      </c>
      <c r="D649" s="1731">
        <v>26</v>
      </c>
      <c r="E649" s="1732">
        <v>1998</v>
      </c>
      <c r="F649" s="1733">
        <v>36.4</v>
      </c>
      <c r="G649" s="1734">
        <v>1.4871890000000001</v>
      </c>
      <c r="H649" s="1733">
        <v>4.16</v>
      </c>
      <c r="I649" s="1734">
        <v>30.75281</v>
      </c>
      <c r="J649" s="1735">
        <v>1812.49</v>
      </c>
      <c r="K649" s="1736">
        <v>30.75281</v>
      </c>
      <c r="L649" s="1733">
        <v>1812.49</v>
      </c>
      <c r="M649" s="1737">
        <f t="shared" si="127"/>
        <v>1.6967161198130749E-2</v>
      </c>
      <c r="N649" s="1738">
        <v>55.481000000000002</v>
      </c>
      <c r="O649" s="1739">
        <f t="shared" si="128"/>
        <v>0.94135507043349209</v>
      </c>
      <c r="P649" s="1739">
        <f t="shared" si="129"/>
        <v>1018.029671887845</v>
      </c>
      <c r="Q649" s="1740">
        <f t="shared" si="130"/>
        <v>56.481304226009527</v>
      </c>
    </row>
    <row r="650" spans="1:17" ht="12.75" customHeight="1" x14ac:dyDescent="0.2">
      <c r="A650" s="1961" t="s">
        <v>302</v>
      </c>
      <c r="B650" s="781">
        <v>1</v>
      </c>
      <c r="C650" s="1741" t="s">
        <v>212</v>
      </c>
      <c r="D650" s="940">
        <v>8</v>
      </c>
      <c r="E650" s="940">
        <v>1976</v>
      </c>
      <c r="F650" s="941">
        <v>10.17</v>
      </c>
      <c r="G650" s="942"/>
      <c r="H650" s="942"/>
      <c r="I650" s="941">
        <v>10.17</v>
      </c>
      <c r="J650" s="941">
        <v>404.24</v>
      </c>
      <c r="K650" s="943">
        <v>10.17</v>
      </c>
      <c r="L650" s="941">
        <v>404.24</v>
      </c>
      <c r="M650" s="944">
        <f t="shared" si="127"/>
        <v>2.5158321789036216E-2</v>
      </c>
      <c r="N650" s="945">
        <v>55.481000000000002</v>
      </c>
      <c r="O650" s="946">
        <f t="shared" si="128"/>
        <v>1.3958088511775184</v>
      </c>
      <c r="P650" s="946">
        <f t="shared" si="129"/>
        <v>1509.4993073421729</v>
      </c>
      <c r="Q650" s="947">
        <f t="shared" si="130"/>
        <v>83.748531070651097</v>
      </c>
    </row>
    <row r="651" spans="1:17" x14ac:dyDescent="0.2">
      <c r="A651" s="1962"/>
      <c r="B651" s="774">
        <v>2</v>
      </c>
      <c r="C651" s="123" t="s">
        <v>213</v>
      </c>
      <c r="D651" s="124">
        <v>9</v>
      </c>
      <c r="E651" s="124">
        <v>1961</v>
      </c>
      <c r="F651" s="127">
        <v>8.17</v>
      </c>
      <c r="G651" s="81"/>
      <c r="H651" s="81"/>
      <c r="I651" s="127">
        <v>8.17</v>
      </c>
      <c r="J651" s="127">
        <v>432.53</v>
      </c>
      <c r="K651" s="948">
        <v>8.17</v>
      </c>
      <c r="L651" s="127">
        <v>432.53</v>
      </c>
      <c r="M651" s="949">
        <f t="shared" si="127"/>
        <v>1.8888863200240448E-2</v>
      </c>
      <c r="N651" s="950">
        <v>55.481000000000002</v>
      </c>
      <c r="O651" s="128">
        <f t="shared" si="128"/>
        <v>1.0479730192125403</v>
      </c>
      <c r="P651" s="128">
        <f t="shared" si="129"/>
        <v>1133.3317920144268</v>
      </c>
      <c r="Q651" s="129">
        <f t="shared" si="130"/>
        <v>62.878381152752418</v>
      </c>
    </row>
    <row r="652" spans="1:17" x14ac:dyDescent="0.2">
      <c r="A652" s="1962"/>
      <c r="B652" s="774">
        <v>3</v>
      </c>
      <c r="C652" s="123" t="s">
        <v>214</v>
      </c>
      <c r="D652" s="124">
        <v>16</v>
      </c>
      <c r="E652" s="124">
        <v>1964</v>
      </c>
      <c r="F652" s="127">
        <v>16.690000000000001</v>
      </c>
      <c r="G652" s="81"/>
      <c r="H652" s="81"/>
      <c r="I652" s="127">
        <v>16.690000000000001</v>
      </c>
      <c r="J652" s="127">
        <v>606.77</v>
      </c>
      <c r="K652" s="948">
        <v>16.690000000000001</v>
      </c>
      <c r="L652" s="127">
        <v>606.77</v>
      </c>
      <c r="M652" s="949">
        <f t="shared" si="127"/>
        <v>2.7506303871318624E-2</v>
      </c>
      <c r="N652" s="950">
        <v>55.481000000000002</v>
      </c>
      <c r="O652" s="128">
        <f t="shared" si="128"/>
        <v>1.5260772450846287</v>
      </c>
      <c r="P652" s="128">
        <f t="shared" si="129"/>
        <v>1650.3782322791176</v>
      </c>
      <c r="Q652" s="129">
        <f t="shared" si="130"/>
        <v>91.564634705077722</v>
      </c>
    </row>
    <row r="653" spans="1:17" x14ac:dyDescent="0.2">
      <c r="A653" s="1962"/>
      <c r="B653" s="774">
        <v>4</v>
      </c>
      <c r="C653" s="123" t="s">
        <v>215</v>
      </c>
      <c r="D653" s="124">
        <v>24</v>
      </c>
      <c r="E653" s="124">
        <v>1960</v>
      </c>
      <c r="F653" s="127">
        <v>24.89</v>
      </c>
      <c r="G653" s="81"/>
      <c r="H653" s="81"/>
      <c r="I653" s="127">
        <v>24.89</v>
      </c>
      <c r="J653" s="127">
        <v>914.41</v>
      </c>
      <c r="K653" s="948">
        <v>24.89</v>
      </c>
      <c r="L653" s="127">
        <v>914.41</v>
      </c>
      <c r="M653" s="949">
        <f t="shared" si="127"/>
        <v>2.7219737316958478E-2</v>
      </c>
      <c r="N653" s="950">
        <v>55.481000000000002</v>
      </c>
      <c r="O653" s="128">
        <f t="shared" si="128"/>
        <v>1.5101782460821733</v>
      </c>
      <c r="P653" s="128">
        <f t="shared" si="129"/>
        <v>1633.1842390175088</v>
      </c>
      <c r="Q653" s="129">
        <f t="shared" si="130"/>
        <v>90.6106947649304</v>
      </c>
    </row>
    <row r="654" spans="1:17" x14ac:dyDescent="0.2">
      <c r="A654" s="1962"/>
      <c r="B654" s="774">
        <v>5</v>
      </c>
      <c r="C654" s="123" t="s">
        <v>216</v>
      </c>
      <c r="D654" s="124">
        <v>24</v>
      </c>
      <c r="E654" s="124">
        <v>1961</v>
      </c>
      <c r="F654" s="127">
        <v>25.64</v>
      </c>
      <c r="G654" s="81"/>
      <c r="H654" s="81"/>
      <c r="I654" s="127">
        <v>25.64</v>
      </c>
      <c r="J654" s="127">
        <v>909.58</v>
      </c>
      <c r="K654" s="948">
        <v>25.64</v>
      </c>
      <c r="L654" s="127">
        <v>909.58</v>
      </c>
      <c r="M654" s="949">
        <f t="shared" si="127"/>
        <v>2.8188834407088987E-2</v>
      </c>
      <c r="N654" s="950">
        <v>55.481000000000002</v>
      </c>
      <c r="O654" s="128">
        <f t="shared" si="128"/>
        <v>1.5639447217397042</v>
      </c>
      <c r="P654" s="128">
        <f t="shared" si="129"/>
        <v>1691.3300644253393</v>
      </c>
      <c r="Q654" s="129">
        <f t="shared" si="130"/>
        <v>93.836683304382248</v>
      </c>
    </row>
    <row r="655" spans="1:17" x14ac:dyDescent="0.2">
      <c r="A655" s="1962"/>
      <c r="B655" s="774">
        <v>6</v>
      </c>
      <c r="C655" s="123" t="s">
        <v>217</v>
      </c>
      <c r="D655" s="124">
        <v>10</v>
      </c>
      <c r="E655" s="124">
        <v>1938</v>
      </c>
      <c r="F655" s="127">
        <v>10.1</v>
      </c>
      <c r="G655" s="81"/>
      <c r="H655" s="81"/>
      <c r="I655" s="127">
        <v>10.1</v>
      </c>
      <c r="J655" s="127">
        <v>304.82</v>
      </c>
      <c r="K655" s="948">
        <v>10.1</v>
      </c>
      <c r="L655" s="127">
        <v>304.82</v>
      </c>
      <c r="M655" s="949">
        <f t="shared" si="127"/>
        <v>3.3134308772390264E-2</v>
      </c>
      <c r="N655" s="950">
        <v>55.481000000000002</v>
      </c>
      <c r="O655" s="128">
        <f t="shared" si="128"/>
        <v>1.8383245850009844</v>
      </c>
      <c r="P655" s="128">
        <f t="shared" si="129"/>
        <v>1988.0585263434157</v>
      </c>
      <c r="Q655" s="129">
        <f t="shared" si="130"/>
        <v>110.29947510005907</v>
      </c>
    </row>
    <row r="656" spans="1:17" x14ac:dyDescent="0.2">
      <c r="A656" s="1962"/>
      <c r="B656" s="774">
        <v>7</v>
      </c>
      <c r="C656" s="123" t="s">
        <v>211</v>
      </c>
      <c r="D656" s="124">
        <v>7</v>
      </c>
      <c r="E656" s="124">
        <v>1955</v>
      </c>
      <c r="F656" s="127">
        <v>9.02</v>
      </c>
      <c r="G656" s="81"/>
      <c r="H656" s="81"/>
      <c r="I656" s="127">
        <v>9.02</v>
      </c>
      <c r="J656" s="127">
        <v>326.22000000000003</v>
      </c>
      <c r="K656" s="948">
        <v>9.02</v>
      </c>
      <c r="L656" s="127">
        <v>326.22000000000003</v>
      </c>
      <c r="M656" s="949">
        <f t="shared" si="127"/>
        <v>2.7650052112071603E-2</v>
      </c>
      <c r="N656" s="950">
        <v>55.481000000000002</v>
      </c>
      <c r="O656" s="128">
        <f t="shared" si="128"/>
        <v>1.5340525412298447</v>
      </c>
      <c r="P656" s="128">
        <f t="shared" si="129"/>
        <v>1659.0031267242962</v>
      </c>
      <c r="Q656" s="129">
        <f t="shared" si="130"/>
        <v>92.043152473790684</v>
      </c>
    </row>
    <row r="657" spans="1:17" x14ac:dyDescent="0.2">
      <c r="A657" s="1962"/>
      <c r="B657" s="774"/>
      <c r="C657" s="123"/>
      <c r="D657" s="124"/>
      <c r="E657" s="124"/>
      <c r="F657" s="127"/>
      <c r="G657" s="81"/>
      <c r="H657" s="81"/>
      <c r="I657" s="127"/>
      <c r="J657" s="127"/>
      <c r="K657" s="948"/>
      <c r="L657" s="127"/>
      <c r="M657" s="949"/>
      <c r="N657" s="950"/>
      <c r="O657" s="128"/>
      <c r="P657" s="128"/>
      <c r="Q657" s="129"/>
    </row>
    <row r="658" spans="1:17" x14ac:dyDescent="0.2">
      <c r="A658" s="1962"/>
      <c r="B658" s="17"/>
      <c r="C658" s="21"/>
      <c r="D658" s="17"/>
      <c r="E658" s="17"/>
      <c r="F658" s="644"/>
      <c r="G658" s="642"/>
      <c r="H658" s="114"/>
      <c r="I658" s="642"/>
      <c r="J658" s="24"/>
      <c r="K658" s="117"/>
      <c r="L658" s="24"/>
      <c r="M658" s="260"/>
      <c r="N658" s="59"/>
      <c r="O658" s="32"/>
      <c r="P658" s="32"/>
      <c r="Q658" s="33"/>
    </row>
    <row r="659" spans="1:17" ht="12" thickBot="1" x14ac:dyDescent="0.25">
      <c r="A659" s="1963"/>
      <c r="B659" s="18"/>
      <c r="C659" s="22"/>
      <c r="D659" s="18"/>
      <c r="E659" s="18"/>
      <c r="F659" s="645"/>
      <c r="G659" s="643"/>
      <c r="H659" s="119"/>
      <c r="I659" s="643"/>
      <c r="J659" s="26"/>
      <c r="K659" s="120"/>
      <c r="L659" s="26"/>
      <c r="M659" s="261"/>
      <c r="N659" s="118"/>
      <c r="O659" s="34"/>
      <c r="P659" s="34"/>
      <c r="Q659" s="111"/>
    </row>
    <row r="661" spans="1:17" ht="15" x14ac:dyDescent="0.2">
      <c r="A661" s="1812" t="s">
        <v>240</v>
      </c>
      <c r="B661" s="1812"/>
      <c r="C661" s="1812"/>
      <c r="D661" s="1812"/>
      <c r="E661" s="1812"/>
      <c r="F661" s="1812"/>
      <c r="G661" s="1812"/>
      <c r="H661" s="1812"/>
      <c r="I661" s="1812"/>
      <c r="J661" s="1812"/>
      <c r="K661" s="1812"/>
      <c r="L661" s="1812"/>
      <c r="M661" s="1812"/>
      <c r="N661" s="1812"/>
      <c r="O661" s="1812"/>
      <c r="P661" s="1812"/>
      <c r="Q661" s="1812"/>
    </row>
    <row r="662" spans="1:17" ht="13.5" thickBot="1" x14ac:dyDescent="0.25">
      <c r="A662" s="408"/>
      <c r="B662" s="408"/>
      <c r="C662" s="408"/>
      <c r="D662" s="408"/>
      <c r="E662" s="1813" t="s">
        <v>254</v>
      </c>
      <c r="F662" s="1813"/>
      <c r="G662" s="1813"/>
      <c r="H662" s="1813"/>
      <c r="I662" s="408">
        <v>3.2</v>
      </c>
      <c r="J662" s="408" t="s">
        <v>253</v>
      </c>
      <c r="K662" s="408" t="s">
        <v>255</v>
      </c>
      <c r="L662" s="408">
        <v>458.8</v>
      </c>
      <c r="M662" s="408"/>
      <c r="N662" s="408"/>
      <c r="O662" s="408"/>
      <c r="P662" s="408"/>
      <c r="Q662" s="408"/>
    </row>
    <row r="663" spans="1:17" ht="12.75" customHeight="1" x14ac:dyDescent="0.2">
      <c r="A663" s="1814" t="s">
        <v>1</v>
      </c>
      <c r="B663" s="1817" t="s">
        <v>0</v>
      </c>
      <c r="C663" s="1820" t="s">
        <v>2</v>
      </c>
      <c r="D663" s="1820" t="s">
        <v>3</v>
      </c>
      <c r="E663" s="1820" t="s">
        <v>11</v>
      </c>
      <c r="F663" s="1824" t="s">
        <v>12</v>
      </c>
      <c r="G663" s="1825"/>
      <c r="H663" s="1825"/>
      <c r="I663" s="1826"/>
      <c r="J663" s="1820" t="s">
        <v>4</v>
      </c>
      <c r="K663" s="1820" t="s">
        <v>13</v>
      </c>
      <c r="L663" s="1820" t="s">
        <v>5</v>
      </c>
      <c r="M663" s="1820" t="s">
        <v>6</v>
      </c>
      <c r="N663" s="1820" t="s">
        <v>14</v>
      </c>
      <c r="O663" s="1874" t="s">
        <v>15</v>
      </c>
      <c r="P663" s="1820" t="s">
        <v>22</v>
      </c>
      <c r="Q663" s="1829" t="s">
        <v>23</v>
      </c>
    </row>
    <row r="664" spans="1:17" s="2" customFormat="1" ht="33.75" x14ac:dyDescent="0.2">
      <c r="A664" s="1815"/>
      <c r="B664" s="1818"/>
      <c r="C664" s="1821"/>
      <c r="D664" s="1823"/>
      <c r="E664" s="1823"/>
      <c r="F664" s="750" t="s">
        <v>16</v>
      </c>
      <c r="G664" s="750" t="s">
        <v>17</v>
      </c>
      <c r="H664" s="750" t="s">
        <v>18</v>
      </c>
      <c r="I664" s="750" t="s">
        <v>19</v>
      </c>
      <c r="J664" s="1823"/>
      <c r="K664" s="1823"/>
      <c r="L664" s="1823"/>
      <c r="M664" s="1823"/>
      <c r="N664" s="1823"/>
      <c r="O664" s="1875"/>
      <c r="P664" s="1823"/>
      <c r="Q664" s="1830"/>
    </row>
    <row r="665" spans="1:17" s="3" customFormat="1" ht="13.5" customHeight="1" thickBot="1" x14ac:dyDescent="0.25">
      <c r="A665" s="1816"/>
      <c r="B665" s="1819"/>
      <c r="C665" s="1822"/>
      <c r="D665" s="28" t="s">
        <v>7</v>
      </c>
      <c r="E665" s="28" t="s">
        <v>8</v>
      </c>
      <c r="F665" s="28" t="s">
        <v>9</v>
      </c>
      <c r="G665" s="28" t="s">
        <v>9</v>
      </c>
      <c r="H665" s="28" t="s">
        <v>9</v>
      </c>
      <c r="I665" s="28" t="s">
        <v>9</v>
      </c>
      <c r="J665" s="28" t="s">
        <v>20</v>
      </c>
      <c r="K665" s="28" t="s">
        <v>9</v>
      </c>
      <c r="L665" s="28" t="s">
        <v>20</v>
      </c>
      <c r="M665" s="28" t="s">
        <v>52</v>
      </c>
      <c r="N665" s="28" t="s">
        <v>270</v>
      </c>
      <c r="O665" s="28" t="s">
        <v>271</v>
      </c>
      <c r="P665" s="637" t="s">
        <v>24</v>
      </c>
      <c r="Q665" s="638" t="s">
        <v>272</v>
      </c>
    </row>
    <row r="666" spans="1:17" s="39" customFormat="1" ht="12.75" customHeight="1" x14ac:dyDescent="0.2">
      <c r="A666" s="1862" t="s">
        <v>10</v>
      </c>
      <c r="B666" s="41">
        <v>1</v>
      </c>
      <c r="C666" s="320" t="s">
        <v>590</v>
      </c>
      <c r="D666" s="283">
        <v>45</v>
      </c>
      <c r="E666" s="283" t="s">
        <v>600</v>
      </c>
      <c r="F666" s="216">
        <f t="shared" ref="F666:F671" si="131">+G666+H666+I666</f>
        <v>11.621974</v>
      </c>
      <c r="G666" s="259">
        <v>3.2160310000000001</v>
      </c>
      <c r="H666" s="259">
        <v>7.2</v>
      </c>
      <c r="I666" s="259">
        <v>1.205943</v>
      </c>
      <c r="J666" s="259">
        <v>2322.87</v>
      </c>
      <c r="K666" s="284">
        <v>1.205943</v>
      </c>
      <c r="L666" s="259">
        <v>2322.87</v>
      </c>
      <c r="M666" s="285">
        <f>K666/L666</f>
        <v>5.1916077955288075E-4</v>
      </c>
      <c r="N666" s="321">
        <v>64.091999999999999</v>
      </c>
      <c r="O666" s="287">
        <f>M666*N666</f>
        <v>3.3274052683103232E-2</v>
      </c>
      <c r="P666" s="287">
        <f>M666*60*1000</f>
        <v>31.149646773172844</v>
      </c>
      <c r="Q666" s="288">
        <f>P666*N666/1000</f>
        <v>1.9964431609861939</v>
      </c>
    </row>
    <row r="667" spans="1:17" s="39" customFormat="1" x14ac:dyDescent="0.2">
      <c r="A667" s="1862"/>
      <c r="B667" s="41">
        <v>2</v>
      </c>
      <c r="C667" s="323" t="s">
        <v>670</v>
      </c>
      <c r="D667" s="289">
        <v>75</v>
      </c>
      <c r="E667" s="289" t="s">
        <v>600</v>
      </c>
      <c r="F667" s="216">
        <f t="shared" si="131"/>
        <v>25.302898999999996</v>
      </c>
      <c r="G667" s="216">
        <v>5.680402</v>
      </c>
      <c r="H667" s="216">
        <v>11.12</v>
      </c>
      <c r="I667" s="216">
        <v>8.502497</v>
      </c>
      <c r="J667" s="216">
        <v>3983.3</v>
      </c>
      <c r="K667" s="290">
        <v>8.502497</v>
      </c>
      <c r="L667" s="216">
        <v>3983.3</v>
      </c>
      <c r="M667" s="217">
        <f t="shared" ref="M667:M672" si="132">K667/L667</f>
        <v>2.1345359375392263E-3</v>
      </c>
      <c r="N667" s="324">
        <v>64.091999999999999</v>
      </c>
      <c r="O667" s="291">
        <f t="shared" ref="O667:O672" si="133">M667*N667</f>
        <v>0.13680667730876409</v>
      </c>
      <c r="P667" s="287">
        <f t="shared" ref="P667:P672" si="134">M667*60*1000</f>
        <v>128.07215625235358</v>
      </c>
      <c r="Q667" s="292">
        <f t="shared" ref="Q667:Q672" si="135">P667*N667/1000</f>
        <v>8.2084006385258448</v>
      </c>
    </row>
    <row r="668" spans="1:17" s="39" customFormat="1" x14ac:dyDescent="0.2">
      <c r="A668" s="1893"/>
      <c r="B668" s="38">
        <v>3</v>
      </c>
      <c r="C668" s="323" t="s">
        <v>591</v>
      </c>
      <c r="D668" s="289">
        <v>25</v>
      </c>
      <c r="E668" s="289" t="s">
        <v>600</v>
      </c>
      <c r="F668" s="216">
        <f t="shared" si="131"/>
        <v>8.3699770000000004</v>
      </c>
      <c r="G668" s="216">
        <v>1.8147219999999999</v>
      </c>
      <c r="H668" s="216">
        <v>3.68</v>
      </c>
      <c r="I668" s="216">
        <v>2.8752550000000001</v>
      </c>
      <c r="J668" s="216">
        <v>971.5</v>
      </c>
      <c r="K668" s="290">
        <v>2.8752550000000001</v>
      </c>
      <c r="L668" s="216">
        <v>971.5</v>
      </c>
      <c r="M668" s="217">
        <f t="shared" si="132"/>
        <v>2.9596037056098816E-3</v>
      </c>
      <c r="N668" s="324">
        <v>64.091999999999999</v>
      </c>
      <c r="O668" s="291">
        <f t="shared" si="133"/>
        <v>0.18968692069994852</v>
      </c>
      <c r="P668" s="287">
        <f t="shared" si="134"/>
        <v>177.57622233659291</v>
      </c>
      <c r="Q668" s="292">
        <f t="shared" si="135"/>
        <v>11.381215241996912</v>
      </c>
    </row>
    <row r="669" spans="1:17" s="39" customFormat="1" ht="12.75" customHeight="1" x14ac:dyDescent="0.2">
      <c r="A669" s="1893"/>
      <c r="B669" s="38">
        <v>4</v>
      </c>
      <c r="C669" s="323" t="s">
        <v>671</v>
      </c>
      <c r="D669" s="289">
        <v>12</v>
      </c>
      <c r="E669" s="289" t="s">
        <v>600</v>
      </c>
      <c r="F669" s="216">
        <f t="shared" si="131"/>
        <v>5.0289780000000004</v>
      </c>
      <c r="G669" s="216">
        <v>0.90736099999999997</v>
      </c>
      <c r="H669" s="216">
        <v>1.92</v>
      </c>
      <c r="I669" s="216">
        <v>2.2016170000000002</v>
      </c>
      <c r="J669" s="216">
        <v>699.92</v>
      </c>
      <c r="K669" s="290">
        <v>2.2016170000000002</v>
      </c>
      <c r="L669" s="216">
        <v>699.92</v>
      </c>
      <c r="M669" s="217">
        <f t="shared" si="132"/>
        <v>3.145526631615042E-3</v>
      </c>
      <c r="N669" s="324">
        <v>64.091999999999999</v>
      </c>
      <c r="O669" s="291">
        <f t="shared" si="133"/>
        <v>0.20160309287347128</v>
      </c>
      <c r="P669" s="287">
        <f t="shared" si="134"/>
        <v>188.73159789690251</v>
      </c>
      <c r="Q669" s="292">
        <f t="shared" si="135"/>
        <v>12.096185572408276</v>
      </c>
    </row>
    <row r="670" spans="1:17" s="39" customFormat="1" x14ac:dyDescent="0.2">
      <c r="A670" s="1893"/>
      <c r="B670" s="38">
        <v>5</v>
      </c>
      <c r="C670" s="323" t="s">
        <v>672</v>
      </c>
      <c r="D670" s="289">
        <v>40</v>
      </c>
      <c r="E670" s="289" t="s">
        <v>600</v>
      </c>
      <c r="F670" s="216">
        <f t="shared" si="131"/>
        <v>17.260922000000001</v>
      </c>
      <c r="G670" s="216">
        <v>2.7339500000000001</v>
      </c>
      <c r="H670" s="216">
        <v>6.25</v>
      </c>
      <c r="I670" s="216">
        <v>8.2769720000000007</v>
      </c>
      <c r="J670" s="216">
        <v>2186.89</v>
      </c>
      <c r="K670" s="290">
        <v>8.2769720000000007</v>
      </c>
      <c r="L670" s="216">
        <v>2186.89</v>
      </c>
      <c r="M670" s="217">
        <f t="shared" si="132"/>
        <v>3.7848140510039377E-3</v>
      </c>
      <c r="N670" s="324">
        <v>64.091999999999999</v>
      </c>
      <c r="O670" s="291">
        <f t="shared" si="133"/>
        <v>0.24257630215694437</v>
      </c>
      <c r="P670" s="287">
        <f t="shared" si="134"/>
        <v>227.08884306023629</v>
      </c>
      <c r="Q670" s="292">
        <f t="shared" si="135"/>
        <v>14.554578129416665</v>
      </c>
    </row>
    <row r="671" spans="1:17" s="39" customFormat="1" x14ac:dyDescent="0.2">
      <c r="A671" s="1893"/>
      <c r="B671" s="42">
        <v>6</v>
      </c>
      <c r="C671" s="323" t="s">
        <v>592</v>
      </c>
      <c r="D671" s="289">
        <v>41</v>
      </c>
      <c r="E671" s="289" t="s">
        <v>600</v>
      </c>
      <c r="F671" s="216">
        <f t="shared" si="131"/>
        <v>18.242984</v>
      </c>
      <c r="G671" s="216">
        <v>2.840201</v>
      </c>
      <c r="H671" s="216">
        <v>6.32</v>
      </c>
      <c r="I671" s="216">
        <v>9.0827829999999992</v>
      </c>
      <c r="J671" s="216">
        <v>2250.7399999999998</v>
      </c>
      <c r="K671" s="290">
        <v>9.0827829999999992</v>
      </c>
      <c r="L671" s="216">
        <v>2250.7399999999998</v>
      </c>
      <c r="M671" s="217">
        <f t="shared" si="132"/>
        <v>4.0354652247705201E-3</v>
      </c>
      <c r="N671" s="324">
        <v>64.091999999999999</v>
      </c>
      <c r="O671" s="291">
        <f t="shared" si="133"/>
        <v>0.25864103718599218</v>
      </c>
      <c r="P671" s="287">
        <f t="shared" si="134"/>
        <v>242.12791348623119</v>
      </c>
      <c r="Q671" s="292">
        <f t="shared" si="135"/>
        <v>15.518462231159528</v>
      </c>
    </row>
    <row r="672" spans="1:17" s="39" customFormat="1" x14ac:dyDescent="0.2">
      <c r="A672" s="1893"/>
      <c r="B672" s="42"/>
      <c r="C672" s="323" t="s">
        <v>673</v>
      </c>
      <c r="D672" s="289">
        <v>77</v>
      </c>
      <c r="E672" s="289" t="s">
        <v>600</v>
      </c>
      <c r="F672" s="216">
        <f>+G672+H672+I672</f>
        <v>34.005901999999999</v>
      </c>
      <c r="G672" s="216">
        <v>5.680402</v>
      </c>
      <c r="H672" s="216">
        <v>11.84</v>
      </c>
      <c r="I672" s="216">
        <v>16.485499999999998</v>
      </c>
      <c r="J672" s="216">
        <v>4005.67</v>
      </c>
      <c r="K672" s="290">
        <v>16.485499999999998</v>
      </c>
      <c r="L672" s="216">
        <v>4005.67</v>
      </c>
      <c r="M672" s="217">
        <f t="shared" si="132"/>
        <v>4.1155412203201956E-3</v>
      </c>
      <c r="N672" s="324">
        <v>64.091999999999999</v>
      </c>
      <c r="O672" s="291">
        <f t="shared" si="133"/>
        <v>0.26377326789276195</v>
      </c>
      <c r="P672" s="287">
        <f t="shared" si="134"/>
        <v>246.93247321921174</v>
      </c>
      <c r="Q672" s="292">
        <f t="shared" si="135"/>
        <v>15.826396073565718</v>
      </c>
    </row>
    <row r="673" spans="1:17" s="39" customFormat="1" ht="12" thickBot="1" x14ac:dyDescent="0.25">
      <c r="A673" s="1894"/>
      <c r="B673" s="40"/>
      <c r="C673" s="49"/>
      <c r="D673" s="50"/>
      <c r="E673" s="51"/>
      <c r="F673" s="63"/>
      <c r="G673" s="63"/>
      <c r="H673" s="63"/>
      <c r="I673" s="63"/>
      <c r="J673" s="50"/>
      <c r="K673" s="63"/>
      <c r="L673" s="50"/>
      <c r="M673" s="61"/>
      <c r="N673" s="60"/>
      <c r="O673" s="60"/>
      <c r="P673" s="60"/>
      <c r="Q673" s="62"/>
    </row>
    <row r="674" spans="1:17" s="39" customFormat="1" ht="12.75" customHeight="1" x14ac:dyDescent="0.2">
      <c r="A674" s="1864" t="s">
        <v>25</v>
      </c>
      <c r="B674" s="1571">
        <v>1</v>
      </c>
      <c r="C674" s="1572" t="s">
        <v>674</v>
      </c>
      <c r="D674" s="403">
        <v>90</v>
      </c>
      <c r="E674" s="403" t="s">
        <v>600</v>
      </c>
      <c r="F674" s="295">
        <f t="shared" ref="F674:F679" si="136">+G674+H674+I674</f>
        <v>85.859994999999998</v>
      </c>
      <c r="G674" s="295">
        <v>6.309965</v>
      </c>
      <c r="H674" s="295">
        <v>11.19</v>
      </c>
      <c r="I674" s="295">
        <v>68.360029999999995</v>
      </c>
      <c r="J674" s="295">
        <v>4545.32</v>
      </c>
      <c r="K674" s="296">
        <v>68.360029999999995</v>
      </c>
      <c r="L674" s="295">
        <v>4545.32</v>
      </c>
      <c r="M674" s="404">
        <f>K674/L674</f>
        <v>1.5039651773692502E-2</v>
      </c>
      <c r="N674" s="357">
        <v>64.091999999999999</v>
      </c>
      <c r="O674" s="405">
        <f t="shared" ref="O674:O680" si="137">M674*N674</f>
        <v>0.96392136147949981</v>
      </c>
      <c r="P674" s="405">
        <f t="shared" ref="P674:P680" si="138">M674*60*1000</f>
        <v>902.37910642155009</v>
      </c>
      <c r="Q674" s="406">
        <f t="shared" ref="Q674:Q680" si="139">P674*N674/1000</f>
        <v>57.835281688769989</v>
      </c>
    </row>
    <row r="675" spans="1:17" s="39" customFormat="1" ht="12.75" customHeight="1" x14ac:dyDescent="0.2">
      <c r="A675" s="1867"/>
      <c r="B675" s="121">
        <v>2</v>
      </c>
      <c r="C675" s="300" t="s">
        <v>675</v>
      </c>
      <c r="D675" s="293">
        <v>79</v>
      </c>
      <c r="E675" s="293" t="s">
        <v>600</v>
      </c>
      <c r="F675" s="294">
        <f t="shared" si="136"/>
        <v>75.640006</v>
      </c>
      <c r="G675" s="294">
        <v>4.7950419999999996</v>
      </c>
      <c r="H675" s="294">
        <v>10.397068000000001</v>
      </c>
      <c r="I675" s="294">
        <v>60.447896</v>
      </c>
      <c r="J675" s="294">
        <v>4029.26</v>
      </c>
      <c r="K675" s="301">
        <v>60.447899999999997</v>
      </c>
      <c r="L675" s="294">
        <v>4029.26</v>
      </c>
      <c r="M675" s="297">
        <f>K675/L675</f>
        <v>1.5002233660771455E-2</v>
      </c>
      <c r="N675" s="359">
        <v>64.091999999999999</v>
      </c>
      <c r="O675" s="298">
        <f t="shared" si="137"/>
        <v>0.96152315978616409</v>
      </c>
      <c r="P675" s="298">
        <f t="shared" si="138"/>
        <v>900.13401964628724</v>
      </c>
      <c r="Q675" s="299">
        <f t="shared" si="139"/>
        <v>57.691389587169837</v>
      </c>
    </row>
    <row r="676" spans="1:17" ht="12.75" customHeight="1" x14ac:dyDescent="0.2">
      <c r="A676" s="1867"/>
      <c r="B676" s="98">
        <v>3</v>
      </c>
      <c r="C676" s="360" t="s">
        <v>676</v>
      </c>
      <c r="D676" s="293">
        <v>90</v>
      </c>
      <c r="E676" s="293" t="s">
        <v>600</v>
      </c>
      <c r="F676" s="294">
        <f t="shared" si="136"/>
        <v>83.618008000000003</v>
      </c>
      <c r="G676" s="294">
        <v>5.0054480000000003</v>
      </c>
      <c r="H676" s="294">
        <v>12.2</v>
      </c>
      <c r="I676" s="294">
        <v>66.412559999999999</v>
      </c>
      <c r="J676" s="294">
        <v>4548.3</v>
      </c>
      <c r="K676" s="301">
        <v>66.412559999999999</v>
      </c>
      <c r="L676" s="294">
        <v>4548.3</v>
      </c>
      <c r="M676" s="302">
        <f t="shared" ref="M676:M680" si="140">K676/L676</f>
        <v>1.4601622584262251E-2</v>
      </c>
      <c r="N676" s="359">
        <v>64.091999999999999</v>
      </c>
      <c r="O676" s="298">
        <f t="shared" si="137"/>
        <v>0.93584719467053623</v>
      </c>
      <c r="P676" s="298">
        <f t="shared" si="138"/>
        <v>876.09735505573508</v>
      </c>
      <c r="Q676" s="303">
        <f t="shared" si="139"/>
        <v>56.150831680232173</v>
      </c>
    </row>
    <row r="677" spans="1:17" ht="12.75" customHeight="1" x14ac:dyDescent="0.2">
      <c r="A677" s="1867"/>
      <c r="B677" s="98">
        <v>4</v>
      </c>
      <c r="C677" s="360" t="s">
        <v>677</v>
      </c>
      <c r="D677" s="293">
        <v>45</v>
      </c>
      <c r="E677" s="293" t="s">
        <v>600</v>
      </c>
      <c r="F677" s="294">
        <f t="shared" si="136"/>
        <v>44.61</v>
      </c>
      <c r="G677" s="294">
        <v>3.745228</v>
      </c>
      <c r="H677" s="294">
        <v>6.88</v>
      </c>
      <c r="I677" s="294">
        <v>33.984772</v>
      </c>
      <c r="J677" s="294">
        <v>2339.2600000000002</v>
      </c>
      <c r="K677" s="301">
        <v>33.984769999999997</v>
      </c>
      <c r="L677" s="294">
        <v>2339.2600000000002</v>
      </c>
      <c r="M677" s="302">
        <f t="shared" si="140"/>
        <v>1.452800030778964E-2</v>
      </c>
      <c r="N677" s="359">
        <v>64.091999999999999</v>
      </c>
      <c r="O677" s="361">
        <f t="shared" si="137"/>
        <v>0.93112859572685358</v>
      </c>
      <c r="P677" s="298">
        <f t="shared" si="138"/>
        <v>871.68001846737843</v>
      </c>
      <c r="Q677" s="303">
        <f t="shared" si="139"/>
        <v>55.867715743611214</v>
      </c>
    </row>
    <row r="678" spans="1:17" ht="12.75" customHeight="1" x14ac:dyDescent="0.2">
      <c r="A678" s="1867"/>
      <c r="B678" s="98">
        <v>5</v>
      </c>
      <c r="C678" s="360" t="s">
        <v>678</v>
      </c>
      <c r="D678" s="293">
        <v>42</v>
      </c>
      <c r="E678" s="293" t="s">
        <v>600</v>
      </c>
      <c r="F678" s="294">
        <f t="shared" si="136"/>
        <v>40.499997999999998</v>
      </c>
      <c r="G678" s="294">
        <v>2.6630240000000001</v>
      </c>
      <c r="H678" s="294">
        <v>5.61</v>
      </c>
      <c r="I678" s="294">
        <v>32.226973999999998</v>
      </c>
      <c r="J678" s="294">
        <v>2260.2399999999998</v>
      </c>
      <c r="K678" s="301">
        <v>32.226970000000001</v>
      </c>
      <c r="L678" s="294">
        <v>2260.2399999999998</v>
      </c>
      <c r="M678" s="302">
        <f t="shared" si="140"/>
        <v>1.4258207093052068E-2</v>
      </c>
      <c r="N678" s="359">
        <v>64.091999999999999</v>
      </c>
      <c r="O678" s="361">
        <f t="shared" si="137"/>
        <v>0.91383700900789311</v>
      </c>
      <c r="P678" s="298">
        <f t="shared" si="138"/>
        <v>855.49242558312415</v>
      </c>
      <c r="Q678" s="303">
        <f t="shared" si="139"/>
        <v>54.830220540473597</v>
      </c>
    </row>
    <row r="679" spans="1:17" ht="12.75" customHeight="1" x14ac:dyDescent="0.2">
      <c r="A679" s="1867"/>
      <c r="B679" s="98">
        <v>6</v>
      </c>
      <c r="C679" s="360" t="s">
        <v>679</v>
      </c>
      <c r="D679" s="293">
        <v>92</v>
      </c>
      <c r="E679" s="293" t="s">
        <v>600</v>
      </c>
      <c r="F679" s="294">
        <f t="shared" si="136"/>
        <v>83.50000399999999</v>
      </c>
      <c r="G679" s="294">
        <v>5.9542210000000004</v>
      </c>
      <c r="H679" s="294">
        <v>13.28</v>
      </c>
      <c r="I679" s="294">
        <v>64.265782999999999</v>
      </c>
      <c r="J679" s="294">
        <v>4514.74</v>
      </c>
      <c r="K679" s="301">
        <v>64.265780000000007</v>
      </c>
      <c r="L679" s="294">
        <v>4514.74</v>
      </c>
      <c r="M679" s="302">
        <f t="shared" si="140"/>
        <v>1.4234658031248756E-2</v>
      </c>
      <c r="N679" s="359">
        <v>64.091999999999999</v>
      </c>
      <c r="O679" s="361">
        <f t="shared" si="137"/>
        <v>0.91232770253879525</v>
      </c>
      <c r="P679" s="298">
        <f t="shared" si="138"/>
        <v>854.07948187492536</v>
      </c>
      <c r="Q679" s="303">
        <f t="shared" si="139"/>
        <v>54.73966215232771</v>
      </c>
    </row>
    <row r="680" spans="1:17" ht="13.5" customHeight="1" thickBot="1" x14ac:dyDescent="0.25">
      <c r="A680" s="1892"/>
      <c r="B680" s="100"/>
      <c r="C680" s="362" t="s">
        <v>680</v>
      </c>
      <c r="D680" s="363">
        <v>45</v>
      </c>
      <c r="E680" s="363" t="s">
        <v>600</v>
      </c>
      <c r="F680" s="394">
        <f>+G680+H680+I680</f>
        <v>43.950018</v>
      </c>
      <c r="G680" s="394">
        <v>4.3972110000000004</v>
      </c>
      <c r="H680" s="394">
        <v>6.72</v>
      </c>
      <c r="I680" s="394">
        <v>32.832807000000003</v>
      </c>
      <c r="J680" s="394">
        <v>2314.06</v>
      </c>
      <c r="K680" s="395">
        <v>32.832807000000003</v>
      </c>
      <c r="L680" s="394">
        <v>2314.06</v>
      </c>
      <c r="M680" s="365">
        <f t="shared" si="140"/>
        <v>1.4188399177203704E-2</v>
      </c>
      <c r="N680" s="364">
        <v>64.091999999999999</v>
      </c>
      <c r="O680" s="366">
        <f t="shared" si="137"/>
        <v>0.90936288006533983</v>
      </c>
      <c r="P680" s="1573">
        <f t="shared" si="138"/>
        <v>851.30395063222215</v>
      </c>
      <c r="Q680" s="367">
        <f t="shared" si="139"/>
        <v>54.561772803920377</v>
      </c>
    </row>
    <row r="681" spans="1:17" ht="13.5" customHeight="1" x14ac:dyDescent="0.2">
      <c r="A681" s="1891" t="s">
        <v>61</v>
      </c>
      <c r="B681" s="1567">
        <v>1</v>
      </c>
      <c r="C681" s="1568" t="s">
        <v>681</v>
      </c>
      <c r="D681" s="1569">
        <v>58</v>
      </c>
      <c r="E681" s="1569" t="s">
        <v>600</v>
      </c>
      <c r="F681" s="305">
        <f t="shared" ref="F681:F686" si="141">+G681+H681+I681</f>
        <v>55.9</v>
      </c>
      <c r="G681" s="305">
        <v>2.4525600000000001</v>
      </c>
      <c r="H681" s="305">
        <v>0.41</v>
      </c>
      <c r="I681" s="305">
        <v>53.037439999999997</v>
      </c>
      <c r="J681" s="305">
        <v>2449.98</v>
      </c>
      <c r="K681" s="1570">
        <v>53.037439999999997</v>
      </c>
      <c r="L681" s="305">
        <v>2449.98</v>
      </c>
      <c r="M681" s="306">
        <f>K681/L681</f>
        <v>2.164811141315439E-2</v>
      </c>
      <c r="N681" s="331">
        <v>64.091999999999999</v>
      </c>
      <c r="O681" s="307">
        <f>M681*N681</f>
        <v>1.3874707566918911</v>
      </c>
      <c r="P681" s="307">
        <f>M681*60*1000</f>
        <v>1298.8866847892634</v>
      </c>
      <c r="Q681" s="308">
        <f>P681*N681/1000</f>
        <v>83.248245401513472</v>
      </c>
    </row>
    <row r="682" spans="1:17" ht="13.5" customHeight="1" x14ac:dyDescent="0.2">
      <c r="A682" s="1856"/>
      <c r="B682" s="105">
        <v>2</v>
      </c>
      <c r="C682" s="330" t="s">
        <v>682</v>
      </c>
      <c r="D682" s="370">
        <v>8</v>
      </c>
      <c r="E682" s="370" t="s">
        <v>600</v>
      </c>
      <c r="F682" s="222">
        <f t="shared" si="141"/>
        <v>8.6080020000000008</v>
      </c>
      <c r="G682" s="222">
        <v>0.19328400000000001</v>
      </c>
      <c r="H682" s="222">
        <v>0.06</v>
      </c>
      <c r="I682" s="222">
        <v>8.3547180000000001</v>
      </c>
      <c r="J682" s="222">
        <v>388.27</v>
      </c>
      <c r="K682" s="309">
        <v>8.3547180000000001</v>
      </c>
      <c r="L682" s="222">
        <v>388.27</v>
      </c>
      <c r="M682" s="221">
        <f t="shared" ref="M682:M687" si="142">K682/L682</f>
        <v>2.1517804620496048E-2</v>
      </c>
      <c r="N682" s="340">
        <v>64.091999999999999</v>
      </c>
      <c r="O682" s="223">
        <f t="shared" ref="O682:O687" si="143">M682*N682</f>
        <v>1.3791191337368327</v>
      </c>
      <c r="P682" s="307">
        <f t="shared" ref="P682:P687" si="144">M682*60*1000</f>
        <v>1291.0682772297628</v>
      </c>
      <c r="Q682" s="224">
        <f t="shared" ref="Q682:Q687" si="145">P682*N682/1000</f>
        <v>82.747148024209949</v>
      </c>
    </row>
    <row r="683" spans="1:17" ht="13.5" customHeight="1" x14ac:dyDescent="0.2">
      <c r="A683" s="1856"/>
      <c r="B683" s="105">
        <v>3</v>
      </c>
      <c r="C683" s="330" t="s">
        <v>683</v>
      </c>
      <c r="D683" s="370">
        <v>8</v>
      </c>
      <c r="E683" s="370" t="s">
        <v>600</v>
      </c>
      <c r="F683" s="222">
        <f t="shared" si="141"/>
        <v>10.404</v>
      </c>
      <c r="G683" s="222">
        <v>0.63891100000000001</v>
      </c>
      <c r="H683" s="222">
        <v>1.28</v>
      </c>
      <c r="I683" s="222">
        <v>8.4850890000000003</v>
      </c>
      <c r="J683" s="222">
        <v>403.93</v>
      </c>
      <c r="K683" s="309">
        <v>8.4850890000000003</v>
      </c>
      <c r="L683" s="222">
        <v>403.93</v>
      </c>
      <c r="M683" s="221">
        <f t="shared" si="142"/>
        <v>2.1006335256108732E-2</v>
      </c>
      <c r="N683" s="340">
        <v>64.091999999999999</v>
      </c>
      <c r="O683" s="223">
        <f t="shared" si="143"/>
        <v>1.3463380392345208</v>
      </c>
      <c r="P683" s="307">
        <f t="shared" si="144"/>
        <v>1260.380115366524</v>
      </c>
      <c r="Q683" s="224">
        <f t="shared" si="145"/>
        <v>80.780282354071261</v>
      </c>
    </row>
    <row r="684" spans="1:17" ht="13.5" customHeight="1" x14ac:dyDescent="0.2">
      <c r="A684" s="1856"/>
      <c r="B684" s="105">
        <v>4</v>
      </c>
      <c r="C684" s="330" t="s">
        <v>684</v>
      </c>
      <c r="D684" s="370">
        <v>16</v>
      </c>
      <c r="E684" s="370" t="s">
        <v>600</v>
      </c>
      <c r="F684" s="222">
        <f t="shared" si="141"/>
        <v>15.699999</v>
      </c>
      <c r="G684" s="222">
        <v>0.81393899999999997</v>
      </c>
      <c r="H684" s="222">
        <v>0.13</v>
      </c>
      <c r="I684" s="222">
        <v>14.75606</v>
      </c>
      <c r="J684" s="222">
        <v>708.23</v>
      </c>
      <c r="K684" s="309">
        <v>14.75606</v>
      </c>
      <c r="L684" s="222">
        <v>708.23</v>
      </c>
      <c r="M684" s="221">
        <f t="shared" si="142"/>
        <v>2.0835124182821962E-2</v>
      </c>
      <c r="N684" s="340">
        <v>64.091999999999999</v>
      </c>
      <c r="O684" s="223">
        <f t="shared" si="143"/>
        <v>1.3353647791254253</v>
      </c>
      <c r="P684" s="307">
        <f t="shared" si="144"/>
        <v>1250.1074509693178</v>
      </c>
      <c r="Q684" s="224">
        <f t="shared" si="145"/>
        <v>80.121886747525508</v>
      </c>
    </row>
    <row r="685" spans="1:17" ht="13.5" customHeight="1" x14ac:dyDescent="0.2">
      <c r="A685" s="1856"/>
      <c r="B685" s="105">
        <v>5</v>
      </c>
      <c r="C685" s="330" t="s">
        <v>685</v>
      </c>
      <c r="D685" s="370">
        <v>13</v>
      </c>
      <c r="E685" s="370" t="s">
        <v>600</v>
      </c>
      <c r="F685" s="222">
        <f t="shared" si="141"/>
        <v>11.717000000000001</v>
      </c>
      <c r="G685" s="222">
        <v>0</v>
      </c>
      <c r="H685" s="222">
        <v>0</v>
      </c>
      <c r="I685" s="222">
        <v>11.717000000000001</v>
      </c>
      <c r="J685" s="222">
        <v>574.58000000000004</v>
      </c>
      <c r="K685" s="309">
        <v>11.717000000000001</v>
      </c>
      <c r="L685" s="222">
        <v>574.58000000000004</v>
      </c>
      <c r="M685" s="221">
        <f t="shared" si="142"/>
        <v>2.0392286539733372E-2</v>
      </c>
      <c r="N685" s="340">
        <v>64.091999999999999</v>
      </c>
      <c r="O685" s="223">
        <f t="shared" si="143"/>
        <v>1.3069824289045913</v>
      </c>
      <c r="P685" s="307">
        <f t="shared" si="144"/>
        <v>1223.5371923840023</v>
      </c>
      <c r="Q685" s="224">
        <f t="shared" si="145"/>
        <v>78.418945734275482</v>
      </c>
    </row>
    <row r="686" spans="1:17" ht="13.5" customHeight="1" x14ac:dyDescent="0.2">
      <c r="A686" s="1856"/>
      <c r="B686" s="105"/>
      <c r="C686" s="330" t="s">
        <v>686</v>
      </c>
      <c r="D686" s="370">
        <v>49</v>
      </c>
      <c r="E686" s="370" t="s">
        <v>600</v>
      </c>
      <c r="F686" s="222">
        <f t="shared" si="141"/>
        <v>40.9</v>
      </c>
      <c r="G686" s="222">
        <v>1.688785</v>
      </c>
      <c r="H686" s="222">
        <v>0.435</v>
      </c>
      <c r="I686" s="222">
        <v>38.776215000000001</v>
      </c>
      <c r="J686" s="222">
        <v>1916.89</v>
      </c>
      <c r="K686" s="309">
        <v>38.776220000000002</v>
      </c>
      <c r="L686" s="222">
        <v>1916.89</v>
      </c>
      <c r="M686" s="221">
        <f t="shared" si="142"/>
        <v>2.0228714219386611E-2</v>
      </c>
      <c r="N686" s="340">
        <v>64.091999999999999</v>
      </c>
      <c r="O686" s="223">
        <f t="shared" si="143"/>
        <v>1.2964987517489266</v>
      </c>
      <c r="P686" s="307">
        <f t="shared" si="144"/>
        <v>1213.7228531631968</v>
      </c>
      <c r="Q686" s="224">
        <f t="shared" si="145"/>
        <v>77.789925104935605</v>
      </c>
    </row>
    <row r="687" spans="1:17" ht="13.5" customHeight="1" x14ac:dyDescent="0.2">
      <c r="A687" s="1856"/>
      <c r="B687" s="105"/>
      <c r="C687" s="330" t="s">
        <v>687</v>
      </c>
      <c r="D687" s="370">
        <v>58</v>
      </c>
      <c r="E687" s="370" t="s">
        <v>600</v>
      </c>
      <c r="F687" s="222">
        <f>+G687+H687+I687</f>
        <v>52.800001999999999</v>
      </c>
      <c r="G687" s="222">
        <v>1.9373959999999999</v>
      </c>
      <c r="H687" s="222">
        <v>0.51038399999999995</v>
      </c>
      <c r="I687" s="222">
        <v>50.352221999999998</v>
      </c>
      <c r="J687" s="222">
        <v>2501.81</v>
      </c>
      <c r="K687" s="309">
        <v>50.352220000000003</v>
      </c>
      <c r="L687" s="222">
        <v>2501.81</v>
      </c>
      <c r="M687" s="221">
        <f t="shared" si="142"/>
        <v>2.0126316546820105E-2</v>
      </c>
      <c r="N687" s="340">
        <v>64.091999999999999</v>
      </c>
      <c r="O687" s="223">
        <f t="shared" si="143"/>
        <v>1.2899358801187941</v>
      </c>
      <c r="P687" s="307">
        <f t="shared" si="144"/>
        <v>1207.5789928092063</v>
      </c>
      <c r="Q687" s="224">
        <f t="shared" si="145"/>
        <v>77.396152807127635</v>
      </c>
    </row>
    <row r="688" spans="1:17" ht="13.5" customHeight="1" thickBot="1" x14ac:dyDescent="0.25">
      <c r="A688" s="1857"/>
      <c r="B688" s="106"/>
      <c r="C688" s="103"/>
      <c r="D688" s="106"/>
      <c r="E688" s="106"/>
      <c r="F688" s="107"/>
      <c r="G688" s="107"/>
      <c r="H688" s="107"/>
      <c r="I688" s="107"/>
      <c r="J688" s="113"/>
      <c r="K688" s="107"/>
      <c r="L688" s="113"/>
      <c r="M688" s="109"/>
      <c r="N688" s="108"/>
      <c r="O688" s="108"/>
      <c r="P688" s="108"/>
      <c r="Q688" s="116"/>
    </row>
    <row r="689" spans="1:17" ht="13.5" customHeight="1" x14ac:dyDescent="0.2">
      <c r="A689" s="1844" t="s">
        <v>62</v>
      </c>
      <c r="B689" s="35">
        <v>1</v>
      </c>
      <c r="C689" s="310" t="s">
        <v>458</v>
      </c>
      <c r="D689" s="311">
        <v>5</v>
      </c>
      <c r="E689" s="311" t="s">
        <v>600</v>
      </c>
      <c r="F689" s="226">
        <f t="shared" ref="F689:F694" si="146">+G689+H689+I689</f>
        <v>7.0819999999999999</v>
      </c>
      <c r="G689" s="264">
        <v>0</v>
      </c>
      <c r="H689" s="264">
        <v>0</v>
      </c>
      <c r="I689" s="264">
        <v>7.0819999999999999</v>
      </c>
      <c r="J689" s="264">
        <v>224.51</v>
      </c>
      <c r="K689" s="312">
        <v>7.0819999999999999</v>
      </c>
      <c r="L689" s="313">
        <v>224.51</v>
      </c>
      <c r="M689" s="314">
        <f>K689/L689</f>
        <v>3.1544251926417535E-2</v>
      </c>
      <c r="N689" s="286">
        <v>64.091999999999999</v>
      </c>
      <c r="O689" s="315">
        <f>M689*N689</f>
        <v>2.0217341944679528</v>
      </c>
      <c r="P689" s="315">
        <f>M689*60*1000</f>
        <v>1892.6551155850523</v>
      </c>
      <c r="Q689" s="316">
        <f>P689*N689/1000</f>
        <v>121.30405166807716</v>
      </c>
    </row>
    <row r="690" spans="1:17" ht="13.5" customHeight="1" x14ac:dyDescent="0.2">
      <c r="A690" s="1810"/>
      <c r="B690" s="17">
        <v>2</v>
      </c>
      <c r="C690" s="336" t="s">
        <v>688</v>
      </c>
      <c r="D690" s="377">
        <v>4</v>
      </c>
      <c r="E690" s="377" t="s">
        <v>600</v>
      </c>
      <c r="F690" s="226">
        <f t="shared" si="146"/>
        <v>5.0410000000000004</v>
      </c>
      <c r="G690" s="226">
        <v>0</v>
      </c>
      <c r="H690" s="226">
        <v>0</v>
      </c>
      <c r="I690" s="226">
        <v>5.0410000000000004</v>
      </c>
      <c r="J690" s="226">
        <v>172.05</v>
      </c>
      <c r="K690" s="317">
        <v>5.0410000000000004</v>
      </c>
      <c r="L690" s="226">
        <v>172.05</v>
      </c>
      <c r="M690" s="225">
        <f t="shared" ref="M690:M695" si="147">K690/L690</f>
        <v>2.929962220284801E-2</v>
      </c>
      <c r="N690" s="341">
        <v>64.091999999999999</v>
      </c>
      <c r="O690" s="227">
        <f t="shared" ref="O690:O695" si="148">M690*N690</f>
        <v>1.8778713862249345</v>
      </c>
      <c r="P690" s="315">
        <f t="shared" ref="P690:P695" si="149">M690*60*1000</f>
        <v>1757.9773321708808</v>
      </c>
      <c r="Q690" s="228">
        <f t="shared" ref="Q690:Q695" si="150">P690*N690/1000</f>
        <v>112.6722831734961</v>
      </c>
    </row>
    <row r="691" spans="1:17" ht="13.5" customHeight="1" x14ac:dyDescent="0.2">
      <c r="A691" s="1810"/>
      <c r="B691" s="17">
        <v>3</v>
      </c>
      <c r="C691" s="336" t="s">
        <v>457</v>
      </c>
      <c r="D691" s="377">
        <v>12</v>
      </c>
      <c r="E691" s="377" t="s">
        <v>600</v>
      </c>
      <c r="F691" s="226">
        <f t="shared" si="146"/>
        <v>17.080000000000002</v>
      </c>
      <c r="G691" s="226">
        <v>0.79461199999999999</v>
      </c>
      <c r="H691" s="226">
        <v>0.4</v>
      </c>
      <c r="I691" s="226">
        <v>15.885388000000001</v>
      </c>
      <c r="J691" s="226">
        <v>543.66999999999996</v>
      </c>
      <c r="K691" s="317">
        <v>15.885388000000001</v>
      </c>
      <c r="L691" s="226">
        <v>543.66999999999996</v>
      </c>
      <c r="M691" s="225">
        <f t="shared" si="147"/>
        <v>2.9218805525410639E-2</v>
      </c>
      <c r="N691" s="341">
        <v>64.091999999999999</v>
      </c>
      <c r="O691" s="227">
        <f t="shared" si="148"/>
        <v>1.8726916837346186</v>
      </c>
      <c r="P691" s="315">
        <f t="shared" si="149"/>
        <v>1753.1283315246385</v>
      </c>
      <c r="Q691" s="228">
        <f t="shared" si="150"/>
        <v>112.36150102407713</v>
      </c>
    </row>
    <row r="692" spans="1:17" ht="13.5" customHeight="1" x14ac:dyDescent="0.2">
      <c r="A692" s="1810"/>
      <c r="B692" s="17">
        <v>4</v>
      </c>
      <c r="C692" s="336" t="s">
        <v>459</v>
      </c>
      <c r="D692" s="377">
        <v>8</v>
      </c>
      <c r="E692" s="377" t="s">
        <v>600</v>
      </c>
      <c r="F692" s="226">
        <f t="shared" si="146"/>
        <v>10.212</v>
      </c>
      <c r="G692" s="226">
        <v>0</v>
      </c>
      <c r="H692" s="226">
        <v>0</v>
      </c>
      <c r="I692" s="226">
        <v>10.212</v>
      </c>
      <c r="J692" s="226">
        <v>351.52</v>
      </c>
      <c r="K692" s="317">
        <v>10.212</v>
      </c>
      <c r="L692" s="226">
        <v>351.52</v>
      </c>
      <c r="M692" s="225">
        <f t="shared" si="147"/>
        <v>2.9050978607191625E-2</v>
      </c>
      <c r="N692" s="341">
        <v>64.091999999999999</v>
      </c>
      <c r="O692" s="227">
        <f t="shared" si="148"/>
        <v>1.8619353208921257</v>
      </c>
      <c r="P692" s="315">
        <f t="shared" si="149"/>
        <v>1743.0587164314975</v>
      </c>
      <c r="Q692" s="228">
        <f t="shared" si="150"/>
        <v>111.71611925352754</v>
      </c>
    </row>
    <row r="693" spans="1:17" ht="13.5" customHeight="1" x14ac:dyDescent="0.2">
      <c r="A693" s="1810"/>
      <c r="B693" s="17">
        <v>5</v>
      </c>
      <c r="C693" s="336" t="s">
        <v>689</v>
      </c>
      <c r="D693" s="377">
        <v>12</v>
      </c>
      <c r="E693" s="377" t="s">
        <v>600</v>
      </c>
      <c r="F693" s="226">
        <f t="shared" si="146"/>
        <v>15.3</v>
      </c>
      <c r="G693" s="226">
        <v>0</v>
      </c>
      <c r="H693" s="226">
        <v>0</v>
      </c>
      <c r="I693" s="226">
        <v>15.3</v>
      </c>
      <c r="J693" s="226">
        <v>535.41999999999996</v>
      </c>
      <c r="K693" s="317">
        <v>15.3</v>
      </c>
      <c r="L693" s="226">
        <v>535.41999999999996</v>
      </c>
      <c r="M693" s="225">
        <f t="shared" si="147"/>
        <v>2.857569758320571E-2</v>
      </c>
      <c r="N693" s="341">
        <v>64.091999999999999</v>
      </c>
      <c r="O693" s="227">
        <f t="shared" si="148"/>
        <v>1.8314736095028203</v>
      </c>
      <c r="P693" s="315">
        <f t="shared" si="149"/>
        <v>1714.5418549923427</v>
      </c>
      <c r="Q693" s="228">
        <f t="shared" si="150"/>
        <v>109.88841657016923</v>
      </c>
    </row>
    <row r="694" spans="1:17" ht="13.5" customHeight="1" x14ac:dyDescent="0.2">
      <c r="A694" s="1810"/>
      <c r="B694" s="17"/>
      <c r="C694" s="336" t="s">
        <v>690</v>
      </c>
      <c r="D694" s="377">
        <v>7</v>
      </c>
      <c r="E694" s="377" t="s">
        <v>600</v>
      </c>
      <c r="F694" s="226">
        <f t="shared" si="146"/>
        <v>9.698478999999999</v>
      </c>
      <c r="G694" s="226">
        <v>0.22148000000000001</v>
      </c>
      <c r="H694" s="226">
        <v>0</v>
      </c>
      <c r="I694" s="226">
        <v>9.4769989999999993</v>
      </c>
      <c r="J694" s="226">
        <v>343.01</v>
      </c>
      <c r="K694" s="317">
        <v>9.4769989999999993</v>
      </c>
      <c r="L694" s="226">
        <v>343.01</v>
      </c>
      <c r="M694" s="225">
        <f t="shared" si="147"/>
        <v>2.7628929185738022E-2</v>
      </c>
      <c r="N694" s="341">
        <v>64.091999999999999</v>
      </c>
      <c r="O694" s="227">
        <f t="shared" si="148"/>
        <v>1.7707933293723213</v>
      </c>
      <c r="P694" s="315">
        <f t="shared" si="149"/>
        <v>1657.7357511442815</v>
      </c>
      <c r="Q694" s="228">
        <f t="shared" si="150"/>
        <v>106.24759976233929</v>
      </c>
    </row>
    <row r="695" spans="1:17" ht="13.5" customHeight="1" x14ac:dyDescent="0.2">
      <c r="A695" s="1810"/>
      <c r="B695" s="17"/>
      <c r="C695" s="336" t="s">
        <v>601</v>
      </c>
      <c r="D695" s="377">
        <v>24</v>
      </c>
      <c r="E695" s="377" t="s">
        <v>600</v>
      </c>
      <c r="F695" s="226">
        <f>+G695+H695+I695</f>
        <v>31.359998000000001</v>
      </c>
      <c r="G695" s="226">
        <v>1.084538</v>
      </c>
      <c r="H695" s="226">
        <v>1.87</v>
      </c>
      <c r="I695" s="226">
        <v>28.405460000000001</v>
      </c>
      <c r="J695" s="226">
        <v>1067.26</v>
      </c>
      <c r="K695" s="317">
        <v>28.405460000000001</v>
      </c>
      <c r="L695" s="226">
        <v>1067.26</v>
      </c>
      <c r="M695" s="225">
        <f t="shared" si="147"/>
        <v>2.6615313981597739E-2</v>
      </c>
      <c r="N695" s="341">
        <v>64.091999999999999</v>
      </c>
      <c r="O695" s="227">
        <f t="shared" si="148"/>
        <v>1.7058287037085622</v>
      </c>
      <c r="P695" s="315">
        <f t="shared" si="149"/>
        <v>1596.9188388958644</v>
      </c>
      <c r="Q695" s="228">
        <f t="shared" si="150"/>
        <v>102.34972222251373</v>
      </c>
    </row>
    <row r="696" spans="1:17" ht="13.5" customHeight="1" thickBot="1" x14ac:dyDescent="0.25">
      <c r="A696" s="1811"/>
      <c r="B696" s="18"/>
      <c r="C696" s="22"/>
      <c r="D696" s="18"/>
      <c r="E696" s="18"/>
      <c r="F696" s="26"/>
      <c r="G696" s="26"/>
      <c r="H696" s="26"/>
      <c r="I696" s="26"/>
      <c r="J696" s="27"/>
      <c r="K696" s="23"/>
      <c r="L696" s="27"/>
      <c r="M696" s="36"/>
      <c r="N696" s="26"/>
      <c r="O696" s="19"/>
      <c r="P696" s="19"/>
      <c r="Q696" s="20"/>
    </row>
    <row r="698" spans="1:17" ht="12" customHeight="1" x14ac:dyDescent="0.2"/>
    <row r="699" spans="1:17" x14ac:dyDescent="0.2">
      <c r="A699" s="258"/>
      <c r="B699" s="256"/>
      <c r="C699" s="257"/>
      <c r="D699" s="256"/>
      <c r="E699" s="25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</row>
    <row r="700" spans="1:17" ht="15" x14ac:dyDescent="0.2">
      <c r="A700" s="1879" t="s">
        <v>138</v>
      </c>
      <c r="B700" s="1879"/>
      <c r="C700" s="1879"/>
      <c r="D700" s="1879"/>
      <c r="E700" s="1879"/>
      <c r="F700" s="1879"/>
      <c r="G700" s="1879"/>
      <c r="H700" s="1879"/>
      <c r="I700" s="1879"/>
      <c r="J700" s="1879"/>
      <c r="K700" s="1879"/>
      <c r="L700" s="1879"/>
      <c r="M700" s="1879"/>
      <c r="N700" s="1879"/>
      <c r="O700" s="1879"/>
      <c r="P700" s="1879"/>
      <c r="Q700" s="1879"/>
    </row>
    <row r="701" spans="1:17" ht="13.5" thickBot="1" x14ac:dyDescent="0.25">
      <c r="A701" s="408"/>
      <c r="B701" s="408"/>
      <c r="C701" s="408"/>
      <c r="D701" s="408"/>
      <c r="E701" s="1813" t="s">
        <v>254</v>
      </c>
      <c r="F701" s="1813"/>
      <c r="G701" s="1813"/>
      <c r="H701" s="1813"/>
      <c r="I701" s="408">
        <v>3.4</v>
      </c>
      <c r="J701" s="408" t="s">
        <v>253</v>
      </c>
      <c r="K701" s="408" t="s">
        <v>255</v>
      </c>
      <c r="L701" s="408">
        <v>453</v>
      </c>
      <c r="M701" s="408"/>
      <c r="N701" s="408"/>
      <c r="O701" s="408"/>
      <c r="P701" s="408"/>
      <c r="Q701" s="408"/>
    </row>
    <row r="702" spans="1:17" ht="11.25" customHeight="1" x14ac:dyDescent="0.2">
      <c r="A702" s="1880" t="s">
        <v>1</v>
      </c>
      <c r="B702" s="1883" t="s">
        <v>0</v>
      </c>
      <c r="C702" s="1869" t="s">
        <v>2</v>
      </c>
      <c r="D702" s="1869" t="s">
        <v>3</v>
      </c>
      <c r="E702" s="1869" t="s">
        <v>11</v>
      </c>
      <c r="F702" s="1871" t="s">
        <v>12</v>
      </c>
      <c r="G702" s="1872"/>
      <c r="H702" s="1872"/>
      <c r="I702" s="1873"/>
      <c r="J702" s="1869" t="s">
        <v>4</v>
      </c>
      <c r="K702" s="1869" t="s">
        <v>13</v>
      </c>
      <c r="L702" s="1869" t="s">
        <v>5</v>
      </c>
      <c r="M702" s="1869" t="s">
        <v>6</v>
      </c>
      <c r="N702" s="1869" t="s">
        <v>14</v>
      </c>
      <c r="O702" s="1886" t="s">
        <v>15</v>
      </c>
      <c r="P702" s="1869" t="s">
        <v>22</v>
      </c>
      <c r="Q702" s="1888" t="s">
        <v>23</v>
      </c>
    </row>
    <row r="703" spans="1:17" ht="33.75" x14ac:dyDescent="0.2">
      <c r="A703" s="1881"/>
      <c r="B703" s="1884"/>
      <c r="C703" s="1890"/>
      <c r="D703" s="1870"/>
      <c r="E703" s="1870"/>
      <c r="F703" s="1194" t="s">
        <v>16</v>
      </c>
      <c r="G703" s="1194" t="s">
        <v>17</v>
      </c>
      <c r="H703" s="1194" t="s">
        <v>18</v>
      </c>
      <c r="I703" s="1194" t="s">
        <v>19</v>
      </c>
      <c r="J703" s="1870"/>
      <c r="K703" s="1870"/>
      <c r="L703" s="1870"/>
      <c r="M703" s="1870"/>
      <c r="N703" s="1870"/>
      <c r="O703" s="1887"/>
      <c r="P703" s="1870"/>
      <c r="Q703" s="1889"/>
    </row>
    <row r="704" spans="1:17" x14ac:dyDescent="0.2">
      <c r="A704" s="1882"/>
      <c r="B704" s="1885"/>
      <c r="C704" s="1870"/>
      <c r="D704" s="1195" t="s">
        <v>7</v>
      </c>
      <c r="E704" s="1195" t="s">
        <v>8</v>
      </c>
      <c r="F704" s="1195" t="s">
        <v>9</v>
      </c>
      <c r="G704" s="1195" t="s">
        <v>9</v>
      </c>
      <c r="H704" s="1195" t="s">
        <v>9</v>
      </c>
      <c r="I704" s="1195" t="s">
        <v>9</v>
      </c>
      <c r="J704" s="1195" t="s">
        <v>20</v>
      </c>
      <c r="K704" s="1195" t="s">
        <v>9</v>
      </c>
      <c r="L704" s="1195" t="s">
        <v>20</v>
      </c>
      <c r="M704" s="1195" t="s">
        <v>55</v>
      </c>
      <c r="N704" s="1195" t="s">
        <v>270</v>
      </c>
      <c r="O704" s="1195" t="s">
        <v>271</v>
      </c>
      <c r="P704" s="1196" t="s">
        <v>24</v>
      </c>
      <c r="Q704" s="1197" t="s">
        <v>272</v>
      </c>
    </row>
    <row r="705" spans="1:17" ht="11.25" customHeight="1" thickBot="1" x14ac:dyDescent="0.25">
      <c r="A705" s="1198">
        <v>1</v>
      </c>
      <c r="B705" s="1199">
        <v>2</v>
      </c>
      <c r="C705" s="1200">
        <v>3</v>
      </c>
      <c r="D705" s="1201">
        <v>4</v>
      </c>
      <c r="E705" s="1201">
        <v>5</v>
      </c>
      <c r="F705" s="1201">
        <v>6</v>
      </c>
      <c r="G705" s="1201">
        <v>7</v>
      </c>
      <c r="H705" s="1201">
        <v>8</v>
      </c>
      <c r="I705" s="1201">
        <v>9</v>
      </c>
      <c r="J705" s="1201">
        <v>10</v>
      </c>
      <c r="K705" s="1201">
        <v>11</v>
      </c>
      <c r="L705" s="1200">
        <v>12</v>
      </c>
      <c r="M705" s="1201">
        <v>13</v>
      </c>
      <c r="N705" s="1201">
        <v>14</v>
      </c>
      <c r="O705" s="1202">
        <v>15</v>
      </c>
      <c r="P705" s="1200">
        <v>16</v>
      </c>
      <c r="Q705" s="1203">
        <v>17</v>
      </c>
    </row>
    <row r="706" spans="1:17" x14ac:dyDescent="0.2">
      <c r="A706" s="1831" t="s">
        <v>10</v>
      </c>
      <c r="B706" s="1204">
        <v>1</v>
      </c>
      <c r="C706" s="1450" t="s">
        <v>544</v>
      </c>
      <c r="D706" s="1451">
        <v>50</v>
      </c>
      <c r="E706" s="1451">
        <v>1975</v>
      </c>
      <c r="F706" s="752">
        <v>31.812000000000001</v>
      </c>
      <c r="G706" s="752">
        <v>3.94</v>
      </c>
      <c r="H706" s="752">
        <v>7.84</v>
      </c>
      <c r="I706" s="752">
        <v>20.03</v>
      </c>
      <c r="J706" s="752">
        <v>2570.61</v>
      </c>
      <c r="K706" s="752">
        <v>20.03</v>
      </c>
      <c r="L706" s="752">
        <v>2570.61</v>
      </c>
      <c r="M706" s="285">
        <f>K706/L706</f>
        <v>7.7919248738626242E-3</v>
      </c>
      <c r="N706" s="752">
        <v>65.509</v>
      </c>
      <c r="O706" s="287">
        <f>M706*N706</f>
        <v>0.51044120656186664</v>
      </c>
      <c r="P706" s="287">
        <f>M706*60*1000</f>
        <v>467.51549243175742</v>
      </c>
      <c r="Q706" s="288">
        <f>P706*N706/1000</f>
        <v>30.626472393711996</v>
      </c>
    </row>
    <row r="707" spans="1:17" x14ac:dyDescent="0.2">
      <c r="A707" s="1832"/>
      <c r="B707" s="1205">
        <v>2</v>
      </c>
      <c r="C707" s="323"/>
      <c r="D707" s="289"/>
      <c r="E707" s="289"/>
      <c r="F707" s="349"/>
      <c r="G707" s="349"/>
      <c r="H707" s="349"/>
      <c r="I707" s="349"/>
      <c r="J707" s="216"/>
      <c r="K707" s="627"/>
      <c r="L707" s="216"/>
      <c r="M707" s="217"/>
      <c r="N707" s="349"/>
      <c r="O707" s="291"/>
      <c r="P707" s="287"/>
      <c r="Q707" s="292"/>
    </row>
    <row r="708" spans="1:17" x14ac:dyDescent="0.2">
      <c r="A708" s="1832"/>
      <c r="B708" s="1205">
        <v>3</v>
      </c>
      <c r="C708" s="323"/>
      <c r="D708" s="289"/>
      <c r="E708" s="289"/>
      <c r="F708" s="349"/>
      <c r="G708" s="349"/>
      <c r="H708" s="349"/>
      <c r="I708" s="349"/>
      <c r="J708" s="216"/>
      <c r="K708" s="627"/>
      <c r="L708" s="216"/>
      <c r="M708" s="217"/>
      <c r="N708" s="349"/>
      <c r="O708" s="291"/>
      <c r="P708" s="287"/>
      <c r="Q708" s="292"/>
    </row>
    <row r="709" spans="1:17" x14ac:dyDescent="0.2">
      <c r="A709" s="1832"/>
      <c r="B709" s="1205">
        <v>4</v>
      </c>
      <c r="C709" s="323"/>
      <c r="D709" s="289"/>
      <c r="E709" s="289"/>
      <c r="F709" s="349"/>
      <c r="G709" s="349"/>
      <c r="H709" s="349"/>
      <c r="I709" s="349"/>
      <c r="J709" s="216"/>
      <c r="K709" s="627"/>
      <c r="L709" s="216"/>
      <c r="M709" s="217"/>
      <c r="N709" s="349"/>
      <c r="O709" s="291"/>
      <c r="P709" s="287"/>
      <c r="Q709" s="292"/>
    </row>
    <row r="710" spans="1:17" x14ac:dyDescent="0.2">
      <c r="A710" s="1832"/>
      <c r="B710" s="1205">
        <v>5</v>
      </c>
      <c r="C710" s="323"/>
      <c r="D710" s="289"/>
      <c r="E710" s="289"/>
      <c r="F710" s="349"/>
      <c r="G710" s="349"/>
      <c r="H710" s="349"/>
      <c r="I710" s="349"/>
      <c r="J710" s="216"/>
      <c r="K710" s="627"/>
      <c r="L710" s="216"/>
      <c r="M710" s="217"/>
      <c r="N710" s="349"/>
      <c r="O710" s="291"/>
      <c r="P710" s="287"/>
      <c r="Q710" s="292"/>
    </row>
    <row r="711" spans="1:17" x14ac:dyDescent="0.2">
      <c r="A711" s="1832"/>
      <c r="B711" s="1205">
        <v>6</v>
      </c>
      <c r="C711" s="323"/>
      <c r="D711" s="289"/>
      <c r="E711" s="289"/>
      <c r="F711" s="349"/>
      <c r="G711" s="349"/>
      <c r="H711" s="349"/>
      <c r="I711" s="349"/>
      <c r="J711" s="216"/>
      <c r="K711" s="627"/>
      <c r="L711" s="216"/>
      <c r="M711" s="217"/>
      <c r="N711" s="349"/>
      <c r="O711" s="291"/>
      <c r="P711" s="287"/>
      <c r="Q711" s="292"/>
    </row>
    <row r="712" spans="1:17" x14ac:dyDescent="0.2">
      <c r="A712" s="1832"/>
      <c r="B712" s="1205">
        <v>7</v>
      </c>
      <c r="C712" s="323"/>
      <c r="D712" s="289"/>
      <c r="E712" s="289"/>
      <c r="F712" s="349"/>
      <c r="G712" s="349"/>
      <c r="H712" s="349"/>
      <c r="I712" s="349"/>
      <c r="J712" s="216"/>
      <c r="K712" s="627"/>
      <c r="L712" s="216"/>
      <c r="M712" s="217"/>
      <c r="N712" s="349"/>
      <c r="O712" s="291"/>
      <c r="P712" s="287"/>
      <c r="Q712" s="292"/>
    </row>
    <row r="713" spans="1:17" x14ac:dyDescent="0.2">
      <c r="A713" s="1832"/>
      <c r="B713" s="1205">
        <v>8</v>
      </c>
      <c r="C713" s="323"/>
      <c r="D713" s="289"/>
      <c r="E713" s="289"/>
      <c r="F713" s="349"/>
      <c r="G713" s="349"/>
      <c r="H713" s="349"/>
      <c r="I713" s="349"/>
      <c r="J713" s="216"/>
      <c r="K713" s="627"/>
      <c r="L713" s="216"/>
      <c r="M713" s="217"/>
      <c r="N713" s="349"/>
      <c r="O713" s="291"/>
      <c r="P713" s="287"/>
      <c r="Q713" s="292"/>
    </row>
    <row r="714" spans="1:17" x14ac:dyDescent="0.2">
      <c r="A714" s="1832"/>
      <c r="B714" s="1205">
        <v>9</v>
      </c>
      <c r="C714" s="323"/>
      <c r="D714" s="289"/>
      <c r="E714" s="289"/>
      <c r="F714" s="349"/>
      <c r="G714" s="349"/>
      <c r="H714" s="349"/>
      <c r="I714" s="349"/>
      <c r="J714" s="216"/>
      <c r="K714" s="627"/>
      <c r="L714" s="216"/>
      <c r="M714" s="217"/>
      <c r="N714" s="349"/>
      <c r="O714" s="291"/>
      <c r="P714" s="287"/>
      <c r="Q714" s="292"/>
    </row>
    <row r="715" spans="1:17" ht="11.25" customHeight="1" thickBot="1" x14ac:dyDescent="0.25">
      <c r="A715" s="1833"/>
      <c r="B715" s="1206">
        <v>10</v>
      </c>
      <c r="C715" s="328"/>
      <c r="D715" s="351"/>
      <c r="E715" s="351"/>
      <c r="F715" s="1091"/>
      <c r="G715" s="1091"/>
      <c r="H715" s="1091"/>
      <c r="I715" s="1091"/>
      <c r="J715" s="411"/>
      <c r="K715" s="1092"/>
      <c r="L715" s="411"/>
      <c r="M715" s="344"/>
      <c r="N715" s="1091"/>
      <c r="O715" s="352"/>
      <c r="P715" s="353"/>
      <c r="Q715" s="354"/>
    </row>
    <row r="716" spans="1:17" x14ac:dyDescent="0.2">
      <c r="A716" s="1834" t="s">
        <v>25</v>
      </c>
      <c r="B716" s="1207">
        <v>1</v>
      </c>
      <c r="C716" s="878" t="s">
        <v>403</v>
      </c>
      <c r="D716" s="1453">
        <v>40</v>
      </c>
      <c r="E716" s="1453">
        <v>1975</v>
      </c>
      <c r="F716" s="355">
        <v>28.22</v>
      </c>
      <c r="G716" s="355">
        <v>4.6500000000000004</v>
      </c>
      <c r="H716" s="355">
        <v>6.4</v>
      </c>
      <c r="I716" s="356">
        <v>17.170000000000002</v>
      </c>
      <c r="J716" s="355">
        <v>2232.09</v>
      </c>
      <c r="K716" s="807">
        <v>17.170000000000002</v>
      </c>
      <c r="L716" s="355">
        <v>2232.09</v>
      </c>
      <c r="M716" s="297">
        <f>K716/L716</f>
        <v>7.6923421546622227E-3</v>
      </c>
      <c r="N716" s="811">
        <v>65.509</v>
      </c>
      <c r="O716" s="298">
        <f t="shared" ref="O716:O725" si="151">M716*N716</f>
        <v>0.50391764220976754</v>
      </c>
      <c r="P716" s="298">
        <f t="shared" ref="P716:P725" si="152">M716*60*1000</f>
        <v>461.54052927973339</v>
      </c>
      <c r="Q716" s="299">
        <f t="shared" ref="Q716:Q725" si="153">P716*N716/1000</f>
        <v>30.235058532586056</v>
      </c>
    </row>
    <row r="717" spans="1:17" x14ac:dyDescent="0.2">
      <c r="A717" s="1835"/>
      <c r="B717" s="1205">
        <v>2</v>
      </c>
      <c r="C717" s="878" t="s">
        <v>404</v>
      </c>
      <c r="D717" s="1453">
        <v>40</v>
      </c>
      <c r="E717" s="1453">
        <v>1975</v>
      </c>
      <c r="F717" s="356">
        <v>29.707999999999998</v>
      </c>
      <c r="G717" s="356">
        <v>5.5</v>
      </c>
      <c r="H717" s="356">
        <v>6.24</v>
      </c>
      <c r="I717" s="356">
        <v>17.97</v>
      </c>
      <c r="J717" s="356">
        <v>2215.37</v>
      </c>
      <c r="K717" s="635">
        <v>17.97</v>
      </c>
      <c r="L717" s="356">
        <v>2215.37</v>
      </c>
      <c r="M717" s="297">
        <f>K717/L717</f>
        <v>8.1115118467795441E-3</v>
      </c>
      <c r="N717" s="811">
        <v>65.509</v>
      </c>
      <c r="O717" s="298">
        <f t="shared" si="151"/>
        <v>0.53137702957068111</v>
      </c>
      <c r="P717" s="298">
        <f t="shared" si="152"/>
        <v>486.69071080677264</v>
      </c>
      <c r="Q717" s="299">
        <f t="shared" si="153"/>
        <v>31.882621774240871</v>
      </c>
    </row>
    <row r="718" spans="1:17" x14ac:dyDescent="0.2">
      <c r="A718" s="1835"/>
      <c r="B718" s="1205">
        <v>3</v>
      </c>
      <c r="C718" s="1452" t="s">
        <v>405</v>
      </c>
      <c r="D718" s="1453">
        <v>20</v>
      </c>
      <c r="E718" s="1453">
        <v>1989</v>
      </c>
      <c r="F718" s="356">
        <v>14.404</v>
      </c>
      <c r="G718" s="356">
        <v>1.86</v>
      </c>
      <c r="H718" s="356">
        <v>3.2</v>
      </c>
      <c r="I718" s="356">
        <v>9.34</v>
      </c>
      <c r="J718" s="356">
        <v>1042.6199999999999</v>
      </c>
      <c r="K718" s="635">
        <v>9.34</v>
      </c>
      <c r="L718" s="356">
        <v>1042.6199999999999</v>
      </c>
      <c r="M718" s="302">
        <f t="shared" ref="M718:M725" si="154">K718/L718</f>
        <v>8.9582014540292732E-3</v>
      </c>
      <c r="N718" s="811">
        <v>65.509</v>
      </c>
      <c r="O718" s="298">
        <f t="shared" si="151"/>
        <v>0.58684281905200364</v>
      </c>
      <c r="P718" s="298">
        <f t="shared" si="152"/>
        <v>537.49208724175639</v>
      </c>
      <c r="Q718" s="303">
        <f t="shared" si="153"/>
        <v>35.210569143120225</v>
      </c>
    </row>
    <row r="719" spans="1:17" x14ac:dyDescent="0.2">
      <c r="A719" s="1835"/>
      <c r="B719" s="1205">
        <v>4</v>
      </c>
      <c r="C719" s="1452" t="s">
        <v>406</v>
      </c>
      <c r="D719" s="1453">
        <v>40</v>
      </c>
      <c r="E719" s="1453">
        <v>1984</v>
      </c>
      <c r="F719" s="356">
        <v>32.768999999999998</v>
      </c>
      <c r="G719" s="356">
        <v>4.0199999999999996</v>
      </c>
      <c r="H719" s="356">
        <v>6.4</v>
      </c>
      <c r="I719" s="356">
        <v>22.35</v>
      </c>
      <c r="J719" s="356">
        <v>2265.23</v>
      </c>
      <c r="K719" s="635">
        <v>22.35</v>
      </c>
      <c r="L719" s="356">
        <v>2265.23</v>
      </c>
      <c r="M719" s="302">
        <f t="shared" si="154"/>
        <v>9.8665477677763406E-3</v>
      </c>
      <c r="N719" s="811">
        <v>65.509</v>
      </c>
      <c r="O719" s="361">
        <f t="shared" si="151"/>
        <v>0.64634767771926027</v>
      </c>
      <c r="P719" s="298">
        <f t="shared" si="152"/>
        <v>591.9928660665804</v>
      </c>
      <c r="Q719" s="303">
        <f t="shared" si="153"/>
        <v>38.780860663155615</v>
      </c>
    </row>
    <row r="720" spans="1:17" x14ac:dyDescent="0.2">
      <c r="A720" s="1835"/>
      <c r="B720" s="1205">
        <v>5</v>
      </c>
      <c r="C720" s="1452" t="s">
        <v>407</v>
      </c>
      <c r="D720" s="1453">
        <v>20</v>
      </c>
      <c r="E720" s="1453">
        <v>1987</v>
      </c>
      <c r="F720" s="356">
        <v>15.513999999999999</v>
      </c>
      <c r="G720" s="356">
        <v>2.21</v>
      </c>
      <c r="H720" s="356">
        <v>3.2</v>
      </c>
      <c r="I720" s="356">
        <v>10.1</v>
      </c>
      <c r="J720" s="356">
        <v>1032.3699999999999</v>
      </c>
      <c r="K720" s="635">
        <v>10.1</v>
      </c>
      <c r="L720" s="356">
        <v>1032.3699999999999</v>
      </c>
      <c r="M720" s="302">
        <f t="shared" si="154"/>
        <v>9.783314121874909E-3</v>
      </c>
      <c r="N720" s="811">
        <v>65.509</v>
      </c>
      <c r="O720" s="361">
        <f t="shared" si="151"/>
        <v>0.6408951248099034</v>
      </c>
      <c r="P720" s="298">
        <f t="shared" si="152"/>
        <v>586.99884731249449</v>
      </c>
      <c r="Q720" s="303">
        <f t="shared" si="153"/>
        <v>38.453707488594198</v>
      </c>
    </row>
    <row r="721" spans="1:17" x14ac:dyDescent="0.2">
      <c r="A721" s="1835"/>
      <c r="B721" s="1205">
        <v>6</v>
      </c>
      <c r="C721" s="1452" t="s">
        <v>408</v>
      </c>
      <c r="D721" s="1453">
        <v>9</v>
      </c>
      <c r="E721" s="1453">
        <v>1991</v>
      </c>
      <c r="F721" s="356">
        <v>7.2770000000000001</v>
      </c>
      <c r="G721" s="356">
        <v>1.08</v>
      </c>
      <c r="H721" s="356">
        <v>1.44</v>
      </c>
      <c r="I721" s="356">
        <v>4.76</v>
      </c>
      <c r="J721" s="356">
        <v>520.64</v>
      </c>
      <c r="K721" s="635">
        <v>4.76</v>
      </c>
      <c r="L721" s="356">
        <v>520.64</v>
      </c>
      <c r="M721" s="302">
        <f t="shared" si="154"/>
        <v>9.1425937307928699E-3</v>
      </c>
      <c r="N721" s="811">
        <v>65.509</v>
      </c>
      <c r="O721" s="361">
        <f t="shared" si="151"/>
        <v>0.59892217271051007</v>
      </c>
      <c r="P721" s="298">
        <f t="shared" si="152"/>
        <v>548.55562384757218</v>
      </c>
      <c r="Q721" s="303">
        <f t="shared" si="153"/>
        <v>35.935330362630609</v>
      </c>
    </row>
    <row r="722" spans="1:17" x14ac:dyDescent="0.2">
      <c r="A722" s="1835"/>
      <c r="B722" s="1205">
        <v>7</v>
      </c>
      <c r="C722" s="1452" t="s">
        <v>409</v>
      </c>
      <c r="D722" s="1453">
        <v>20</v>
      </c>
      <c r="E722" s="1453">
        <v>1984</v>
      </c>
      <c r="F722" s="356">
        <v>12.08</v>
      </c>
      <c r="G722" s="356">
        <v>1.45</v>
      </c>
      <c r="H722" s="356">
        <v>3.04</v>
      </c>
      <c r="I722" s="356">
        <v>7.59</v>
      </c>
      <c r="J722" s="356">
        <v>900.66</v>
      </c>
      <c r="K722" s="635">
        <v>7.59</v>
      </c>
      <c r="L722" s="356">
        <v>900.66</v>
      </c>
      <c r="M722" s="302">
        <f t="shared" si="154"/>
        <v>8.427153420824729E-3</v>
      </c>
      <c r="N722" s="811">
        <v>65.509</v>
      </c>
      <c r="O722" s="361">
        <f t="shared" si="151"/>
        <v>0.55205439344480722</v>
      </c>
      <c r="P722" s="298">
        <f t="shared" si="152"/>
        <v>505.62920524948373</v>
      </c>
      <c r="Q722" s="303">
        <f t="shared" si="153"/>
        <v>33.123263606688433</v>
      </c>
    </row>
    <row r="723" spans="1:17" x14ac:dyDescent="0.2">
      <c r="A723" s="1835"/>
      <c r="B723" s="1205">
        <v>8</v>
      </c>
      <c r="C723" s="1452" t="s">
        <v>410</v>
      </c>
      <c r="D723" s="1453">
        <v>22</v>
      </c>
      <c r="E723" s="1453">
        <v>1973</v>
      </c>
      <c r="F723" s="356">
        <v>19.823</v>
      </c>
      <c r="G723" s="356">
        <v>2.15</v>
      </c>
      <c r="H723" s="356">
        <v>3.52</v>
      </c>
      <c r="I723" s="356">
        <v>14.15</v>
      </c>
      <c r="J723" s="356">
        <v>1350.47</v>
      </c>
      <c r="K723" s="635">
        <v>14.15</v>
      </c>
      <c r="L723" s="356">
        <v>1350.47</v>
      </c>
      <c r="M723" s="302">
        <f t="shared" si="154"/>
        <v>1.0477833643102031E-2</v>
      </c>
      <c r="N723" s="811">
        <v>65.509</v>
      </c>
      <c r="O723" s="361">
        <f t="shared" si="151"/>
        <v>0.68639240412597091</v>
      </c>
      <c r="P723" s="298">
        <f t="shared" si="152"/>
        <v>628.67001858612184</v>
      </c>
      <c r="Q723" s="303">
        <f t="shared" si="153"/>
        <v>41.183544247558252</v>
      </c>
    </row>
    <row r="724" spans="1:17" x14ac:dyDescent="0.2">
      <c r="A724" s="1835"/>
      <c r="B724" s="1205">
        <v>9</v>
      </c>
      <c r="C724" s="1452" t="s">
        <v>411</v>
      </c>
      <c r="D724" s="1453">
        <v>44</v>
      </c>
      <c r="E724" s="1453">
        <v>1970</v>
      </c>
      <c r="F724" s="356">
        <v>31.143000000000001</v>
      </c>
      <c r="G724" s="356">
        <v>3.74</v>
      </c>
      <c r="H724" s="356">
        <v>6.96</v>
      </c>
      <c r="I724" s="356">
        <v>20.440000000000001</v>
      </c>
      <c r="J724" s="356">
        <v>2033.99</v>
      </c>
      <c r="K724" s="635">
        <v>20.440000000000001</v>
      </c>
      <c r="L724" s="356">
        <v>2033.99</v>
      </c>
      <c r="M724" s="302">
        <f t="shared" si="154"/>
        <v>1.0049213614619542E-2</v>
      </c>
      <c r="N724" s="811">
        <v>65.509</v>
      </c>
      <c r="O724" s="361">
        <f t="shared" si="151"/>
        <v>0.65831393468011157</v>
      </c>
      <c r="P724" s="298">
        <f t="shared" si="152"/>
        <v>602.95281687717249</v>
      </c>
      <c r="Q724" s="303">
        <f t="shared" si="153"/>
        <v>39.498836080806697</v>
      </c>
    </row>
    <row r="725" spans="1:17" ht="11.25" customHeight="1" thickBot="1" x14ac:dyDescent="0.25">
      <c r="A725" s="1836"/>
      <c r="B725" s="1206">
        <v>10</v>
      </c>
      <c r="C725" s="1454" t="s">
        <v>475</v>
      </c>
      <c r="D725" s="1455">
        <v>20</v>
      </c>
      <c r="E725" s="1455">
        <v>1975</v>
      </c>
      <c r="F725" s="812">
        <v>13.576000000000001</v>
      </c>
      <c r="G725" s="812">
        <v>2.1</v>
      </c>
      <c r="H725" s="812">
        <v>3.04</v>
      </c>
      <c r="I725" s="812">
        <v>8.44</v>
      </c>
      <c r="J725" s="812">
        <v>937.3</v>
      </c>
      <c r="K725" s="951">
        <v>8.44</v>
      </c>
      <c r="L725" s="812">
        <v>937.3</v>
      </c>
      <c r="M725" s="365">
        <f t="shared" si="154"/>
        <v>9.004587645364345E-3</v>
      </c>
      <c r="N725" s="811">
        <v>65.509</v>
      </c>
      <c r="O725" s="366">
        <f t="shared" si="151"/>
        <v>0.58988153206017291</v>
      </c>
      <c r="P725" s="366">
        <f t="shared" si="152"/>
        <v>540.27525872186061</v>
      </c>
      <c r="Q725" s="367">
        <f t="shared" si="153"/>
        <v>35.392891923610371</v>
      </c>
    </row>
    <row r="726" spans="1:17" ht="12.75" customHeight="1" x14ac:dyDescent="0.2">
      <c r="A726" s="1837" t="s">
        <v>26</v>
      </c>
      <c r="B726" s="1207">
        <v>1</v>
      </c>
      <c r="C726" s="1456" t="s">
        <v>476</v>
      </c>
      <c r="D726" s="1457">
        <v>20</v>
      </c>
      <c r="E726" s="1457">
        <v>1986</v>
      </c>
      <c r="F726" s="808">
        <v>17.308</v>
      </c>
      <c r="G726" s="808">
        <v>2.3199999999999998</v>
      </c>
      <c r="H726" s="808">
        <v>3.2</v>
      </c>
      <c r="I726" s="808">
        <v>11.78</v>
      </c>
      <c r="J726" s="808">
        <v>1053.6300000000001</v>
      </c>
      <c r="K726" s="810">
        <v>11.78</v>
      </c>
      <c r="L726" s="611">
        <v>1053.6300000000001</v>
      </c>
      <c r="M726" s="306">
        <f>K726/L726</f>
        <v>1.1180395394967872E-2</v>
      </c>
      <c r="N726" s="611">
        <v>65.509</v>
      </c>
      <c r="O726" s="307">
        <f>M726*N726</f>
        <v>0.73241652192895035</v>
      </c>
      <c r="P726" s="307">
        <f>M726*60*1000</f>
        <v>670.82372369807229</v>
      </c>
      <c r="Q726" s="308">
        <f>P726*N726/1000</f>
        <v>43.94499131573702</v>
      </c>
    </row>
    <row r="727" spans="1:17" ht="12.75" customHeight="1" x14ac:dyDescent="0.2">
      <c r="A727" s="1838"/>
      <c r="B727" s="1205">
        <v>2</v>
      </c>
      <c r="C727" s="1458" t="s">
        <v>477</v>
      </c>
      <c r="D727" s="1459">
        <v>30</v>
      </c>
      <c r="E727" s="1459">
        <v>1991</v>
      </c>
      <c r="F727" s="371">
        <v>25.678999999999998</v>
      </c>
      <c r="G727" s="371">
        <v>3.202</v>
      </c>
      <c r="H727" s="371">
        <v>4.8</v>
      </c>
      <c r="I727" s="371">
        <v>17.677</v>
      </c>
      <c r="J727" s="371">
        <v>1605.58</v>
      </c>
      <c r="K727" s="628">
        <v>17.677</v>
      </c>
      <c r="L727" s="371">
        <v>1605.58</v>
      </c>
      <c r="M727" s="221">
        <f t="shared" ref="M727:M735" si="155">K727/L727</f>
        <v>1.1009728571606522E-2</v>
      </c>
      <c r="N727" s="611">
        <v>65.509</v>
      </c>
      <c r="O727" s="223">
        <f t="shared" ref="O727:O735" si="156">M727*N727</f>
        <v>0.72123630899737168</v>
      </c>
      <c r="P727" s="307">
        <f t="shared" ref="P727:P735" si="157">M727*60*1000</f>
        <v>660.58371429639124</v>
      </c>
      <c r="Q727" s="224">
        <f t="shared" ref="Q727:Q735" si="158">P727*N727/1000</f>
        <v>43.274178539842296</v>
      </c>
    </row>
    <row r="728" spans="1:17" ht="12.75" customHeight="1" x14ac:dyDescent="0.2">
      <c r="A728" s="1838"/>
      <c r="B728" s="1205">
        <v>3</v>
      </c>
      <c r="C728" s="1458" t="s">
        <v>414</v>
      </c>
      <c r="D728" s="1459">
        <v>50</v>
      </c>
      <c r="E728" s="1459">
        <v>1974</v>
      </c>
      <c r="F728" s="371">
        <v>47.018999999999998</v>
      </c>
      <c r="G728" s="371">
        <v>4.7300000000000004</v>
      </c>
      <c r="H728" s="371">
        <v>7.84</v>
      </c>
      <c r="I728" s="371">
        <v>34.450000000000003</v>
      </c>
      <c r="J728" s="371">
        <v>2478.85</v>
      </c>
      <c r="K728" s="628">
        <v>34.450000000000003</v>
      </c>
      <c r="L728" s="371">
        <v>2478.85</v>
      </c>
      <c r="M728" s="221">
        <f t="shared" si="155"/>
        <v>1.389757347156948E-2</v>
      </c>
      <c r="N728" s="611">
        <v>65.509</v>
      </c>
      <c r="O728" s="223">
        <f t="shared" si="156"/>
        <v>0.91041614054904507</v>
      </c>
      <c r="P728" s="307">
        <f t="shared" si="157"/>
        <v>833.85440829416882</v>
      </c>
      <c r="Q728" s="224">
        <f t="shared" si="158"/>
        <v>54.624968432942701</v>
      </c>
    </row>
    <row r="729" spans="1:17" ht="12.75" customHeight="1" x14ac:dyDescent="0.2">
      <c r="A729" s="1838"/>
      <c r="B729" s="1205">
        <v>4</v>
      </c>
      <c r="C729" s="1458" t="s">
        <v>415</v>
      </c>
      <c r="D729" s="1459">
        <v>40</v>
      </c>
      <c r="E729" s="1459">
        <v>1986</v>
      </c>
      <c r="F729" s="371">
        <v>41.48</v>
      </c>
      <c r="G729" s="371">
        <v>5.0199999999999996</v>
      </c>
      <c r="H729" s="371">
        <v>6.4</v>
      </c>
      <c r="I729" s="371">
        <v>30.06</v>
      </c>
      <c r="J729" s="371">
        <v>2266.4699999999998</v>
      </c>
      <c r="K729" s="628">
        <v>30.06</v>
      </c>
      <c r="L729" s="371">
        <v>2266.4699999999998</v>
      </c>
      <c r="M729" s="221">
        <f t="shared" si="155"/>
        <v>1.3262915458841283E-2</v>
      </c>
      <c r="N729" s="611">
        <v>65.509</v>
      </c>
      <c r="O729" s="223">
        <f t="shared" si="156"/>
        <v>0.86884032879323359</v>
      </c>
      <c r="P729" s="307">
        <f t="shared" si="157"/>
        <v>795.77492753047693</v>
      </c>
      <c r="Q729" s="224">
        <f t="shared" si="158"/>
        <v>52.130419727594017</v>
      </c>
    </row>
    <row r="730" spans="1:17" ht="12.75" customHeight="1" x14ac:dyDescent="0.2">
      <c r="A730" s="1838"/>
      <c r="B730" s="1205">
        <v>5</v>
      </c>
      <c r="C730" s="1458" t="s">
        <v>413</v>
      </c>
      <c r="D730" s="1459">
        <v>45</v>
      </c>
      <c r="E730" s="1459">
        <v>1982</v>
      </c>
      <c r="F730" s="371">
        <v>38.225999999999999</v>
      </c>
      <c r="G730" s="371">
        <v>4.1100000000000003</v>
      </c>
      <c r="H730" s="371">
        <v>7.2</v>
      </c>
      <c r="I730" s="371">
        <v>26.92</v>
      </c>
      <c r="J730" s="371">
        <v>2283.7800000000002</v>
      </c>
      <c r="K730" s="628">
        <v>26.92</v>
      </c>
      <c r="L730" s="371">
        <v>2283.7800000000002</v>
      </c>
      <c r="M730" s="221">
        <f t="shared" si="155"/>
        <v>1.1787475150846403E-2</v>
      </c>
      <c r="N730" s="611">
        <v>65.509</v>
      </c>
      <c r="O730" s="223">
        <f t="shared" si="156"/>
        <v>0.772185709656797</v>
      </c>
      <c r="P730" s="307">
        <f t="shared" si="157"/>
        <v>707.24850905078415</v>
      </c>
      <c r="Q730" s="224">
        <f t="shared" si="158"/>
        <v>46.331142579407818</v>
      </c>
    </row>
    <row r="731" spans="1:17" ht="12.75" customHeight="1" x14ac:dyDescent="0.2">
      <c r="A731" s="1838"/>
      <c r="B731" s="1205">
        <v>6</v>
      </c>
      <c r="C731" s="1458" t="s">
        <v>478</v>
      </c>
      <c r="D731" s="1459">
        <v>32</v>
      </c>
      <c r="E731" s="1459">
        <v>1980</v>
      </c>
      <c r="F731" s="371">
        <v>30.044</v>
      </c>
      <c r="G731" s="371">
        <v>2.6629999999999998</v>
      </c>
      <c r="H731" s="371">
        <v>5.12</v>
      </c>
      <c r="I731" s="371">
        <v>22.260999999999999</v>
      </c>
      <c r="J731" s="371">
        <v>1796.39</v>
      </c>
      <c r="K731" s="628">
        <v>22.260999999999999</v>
      </c>
      <c r="L731" s="371">
        <v>1796.39</v>
      </c>
      <c r="M731" s="221">
        <f t="shared" si="155"/>
        <v>1.2392075217519579E-2</v>
      </c>
      <c r="N731" s="611">
        <v>65.509</v>
      </c>
      <c r="O731" s="223">
        <f t="shared" si="156"/>
        <v>0.81179245542449008</v>
      </c>
      <c r="P731" s="307">
        <f t="shared" si="157"/>
        <v>743.52451305117472</v>
      </c>
      <c r="Q731" s="224">
        <f t="shared" si="158"/>
        <v>48.707547325469406</v>
      </c>
    </row>
    <row r="732" spans="1:17" ht="12.75" customHeight="1" x14ac:dyDescent="0.2">
      <c r="A732" s="1838"/>
      <c r="B732" s="1205">
        <v>7</v>
      </c>
      <c r="C732" s="1458" t="s">
        <v>412</v>
      </c>
      <c r="D732" s="1459">
        <v>40</v>
      </c>
      <c r="E732" s="1459">
        <v>1986</v>
      </c>
      <c r="F732" s="371">
        <v>40.271000000000001</v>
      </c>
      <c r="G732" s="371">
        <v>4.4770000000000003</v>
      </c>
      <c r="H732" s="371">
        <v>6.4</v>
      </c>
      <c r="I732" s="371">
        <v>29.393999999999998</v>
      </c>
      <c r="J732" s="371">
        <v>2258.5500000000002</v>
      </c>
      <c r="K732" s="628">
        <v>29.393999999999998</v>
      </c>
      <c r="L732" s="371">
        <v>2258.5500000000002</v>
      </c>
      <c r="M732" s="221">
        <f t="shared" si="155"/>
        <v>1.30145447300259E-2</v>
      </c>
      <c r="N732" s="611">
        <v>65.509</v>
      </c>
      <c r="O732" s="223">
        <f t="shared" si="156"/>
        <v>0.85256981071926674</v>
      </c>
      <c r="P732" s="307">
        <f t="shared" si="157"/>
        <v>780.8726838015541</v>
      </c>
      <c r="Q732" s="224">
        <f t="shared" si="158"/>
        <v>51.154188643156004</v>
      </c>
    </row>
    <row r="733" spans="1:17" ht="13.5" customHeight="1" x14ac:dyDescent="0.2">
      <c r="A733" s="1838"/>
      <c r="B733" s="1205">
        <v>8</v>
      </c>
      <c r="C733" s="1458" t="s">
        <v>967</v>
      </c>
      <c r="D733" s="1459">
        <v>30</v>
      </c>
      <c r="E733" s="1459">
        <v>1989</v>
      </c>
      <c r="F733" s="371">
        <v>29.35</v>
      </c>
      <c r="G733" s="371">
        <v>2.78</v>
      </c>
      <c r="H733" s="371">
        <v>4.8</v>
      </c>
      <c r="I733" s="371">
        <v>21.77</v>
      </c>
      <c r="J733" s="371">
        <v>1601.08</v>
      </c>
      <c r="K733" s="628">
        <v>21.77</v>
      </c>
      <c r="L733" s="371">
        <v>1601.08</v>
      </c>
      <c r="M733" s="221">
        <f t="shared" si="155"/>
        <v>1.3597071976415919E-2</v>
      </c>
      <c r="N733" s="611">
        <v>65.509</v>
      </c>
      <c r="O733" s="223">
        <f t="shared" si="156"/>
        <v>0.89073058810303041</v>
      </c>
      <c r="P733" s="307">
        <f t="shared" si="157"/>
        <v>815.82431858495522</v>
      </c>
      <c r="Q733" s="224">
        <f t="shared" si="158"/>
        <v>53.443835286181837</v>
      </c>
    </row>
    <row r="734" spans="1:17" ht="13.5" customHeight="1" x14ac:dyDescent="0.2">
      <c r="A734" s="1838"/>
      <c r="B734" s="1205">
        <v>9</v>
      </c>
      <c r="C734" s="1458" t="s">
        <v>479</v>
      </c>
      <c r="D734" s="1459">
        <v>30</v>
      </c>
      <c r="E734" s="1459">
        <v>1990</v>
      </c>
      <c r="F734" s="371">
        <v>30.145</v>
      </c>
      <c r="G734" s="371">
        <v>2.4929999999999999</v>
      </c>
      <c r="H734" s="371">
        <v>4.4800000000000004</v>
      </c>
      <c r="I734" s="371">
        <v>23.172000000000001</v>
      </c>
      <c r="J734" s="371">
        <v>1563.68</v>
      </c>
      <c r="K734" s="628">
        <v>23.172000000000001</v>
      </c>
      <c r="L734" s="371">
        <v>1563.68</v>
      </c>
      <c r="M734" s="221">
        <f t="shared" si="155"/>
        <v>1.4818888775196971E-2</v>
      </c>
      <c r="N734" s="611">
        <v>65.509</v>
      </c>
      <c r="O734" s="223">
        <f t="shared" si="156"/>
        <v>0.97077058477437839</v>
      </c>
      <c r="P734" s="307">
        <f t="shared" si="157"/>
        <v>889.13332651181827</v>
      </c>
      <c r="Q734" s="224">
        <f t="shared" si="158"/>
        <v>58.246235086462704</v>
      </c>
    </row>
    <row r="735" spans="1:17" ht="13.5" customHeight="1" thickBot="1" x14ac:dyDescent="0.25">
      <c r="A735" s="1839"/>
      <c r="B735" s="1206">
        <v>10</v>
      </c>
      <c r="C735" s="1462" t="s">
        <v>480</v>
      </c>
      <c r="D735" s="1463">
        <v>30</v>
      </c>
      <c r="E735" s="1463">
        <v>1990</v>
      </c>
      <c r="F735" s="813">
        <v>29.164999999999999</v>
      </c>
      <c r="G735" s="813">
        <v>3.06</v>
      </c>
      <c r="H735" s="813">
        <v>4.8</v>
      </c>
      <c r="I735" s="813">
        <v>21.3</v>
      </c>
      <c r="J735" s="813">
        <v>1550.85</v>
      </c>
      <c r="K735" s="952">
        <v>21.3</v>
      </c>
      <c r="L735" s="813">
        <v>1550.85</v>
      </c>
      <c r="M735" s="346">
        <f t="shared" si="155"/>
        <v>1.3734403714092274E-2</v>
      </c>
      <c r="N735" s="611">
        <v>65.509</v>
      </c>
      <c r="O735" s="333">
        <f t="shared" si="156"/>
        <v>0.89972705290647081</v>
      </c>
      <c r="P735" s="333">
        <f t="shared" si="157"/>
        <v>824.06422284553651</v>
      </c>
      <c r="Q735" s="334">
        <f t="shared" si="158"/>
        <v>53.983623174388249</v>
      </c>
    </row>
    <row r="736" spans="1:17" ht="13.5" customHeight="1" x14ac:dyDescent="0.2">
      <c r="A736" s="1840" t="s">
        <v>545</v>
      </c>
      <c r="B736" s="1207">
        <v>1</v>
      </c>
      <c r="C736" s="1316" t="s">
        <v>416</v>
      </c>
      <c r="D736" s="1317">
        <v>40</v>
      </c>
      <c r="E736" s="1317">
        <v>1972</v>
      </c>
      <c r="F736" s="375">
        <v>35.651000000000003</v>
      </c>
      <c r="G736" s="375">
        <v>2.66</v>
      </c>
      <c r="H736" s="375">
        <v>5.92</v>
      </c>
      <c r="I736" s="375">
        <v>27.07</v>
      </c>
      <c r="J736" s="375">
        <v>1745.13</v>
      </c>
      <c r="K736" s="629">
        <v>27.07</v>
      </c>
      <c r="L736" s="612">
        <v>1745.13</v>
      </c>
      <c r="M736" s="314">
        <f>K736/L736</f>
        <v>1.5511738380521794E-2</v>
      </c>
      <c r="N736" s="612">
        <v>65.509</v>
      </c>
      <c r="O736" s="315">
        <f>M736*N736</f>
        <v>1.0161584695696022</v>
      </c>
      <c r="P736" s="315">
        <f>M736*60*1000</f>
        <v>930.70430283130759</v>
      </c>
      <c r="Q736" s="316">
        <f>P736*N736/1000</f>
        <v>60.969508174176134</v>
      </c>
    </row>
    <row r="737" spans="1:17" ht="13.5" customHeight="1" x14ac:dyDescent="0.2">
      <c r="A737" s="1841"/>
      <c r="B737" s="1205">
        <v>2</v>
      </c>
      <c r="C737" s="1460" t="s">
        <v>481</v>
      </c>
      <c r="D737" s="1461">
        <v>24</v>
      </c>
      <c r="E737" s="1461">
        <v>1985</v>
      </c>
      <c r="F737" s="378">
        <v>29.285</v>
      </c>
      <c r="G737" s="378">
        <v>2.48</v>
      </c>
      <c r="H737" s="378">
        <v>3.84</v>
      </c>
      <c r="I737" s="378">
        <v>22.97</v>
      </c>
      <c r="J737" s="378">
        <v>1503.04</v>
      </c>
      <c r="K737" s="630">
        <v>22.97</v>
      </c>
      <c r="L737" s="378">
        <v>1503.04</v>
      </c>
      <c r="M737" s="225">
        <f t="shared" ref="M737:M745" si="159">K737/L737</f>
        <v>1.5282361081541409E-2</v>
      </c>
      <c r="N737" s="612">
        <v>65.509</v>
      </c>
      <c r="O737" s="227">
        <f t="shared" ref="O737:O745" si="160">M737*N737</f>
        <v>1.0011321920906961</v>
      </c>
      <c r="P737" s="315">
        <f t="shared" ref="P737:P745" si="161">M737*60*1000</f>
        <v>916.94166489248448</v>
      </c>
      <c r="Q737" s="228">
        <f t="shared" ref="Q737:Q745" si="162">P737*N737/1000</f>
        <v>60.067931525441765</v>
      </c>
    </row>
    <row r="738" spans="1:17" ht="13.5" customHeight="1" x14ac:dyDescent="0.2">
      <c r="A738" s="1841"/>
      <c r="B738" s="1205">
        <v>3</v>
      </c>
      <c r="C738" s="1460" t="s">
        <v>482</v>
      </c>
      <c r="D738" s="1461">
        <v>20</v>
      </c>
      <c r="E738" s="1461">
        <v>1984</v>
      </c>
      <c r="F738" s="378">
        <v>20.92</v>
      </c>
      <c r="G738" s="378">
        <v>1.3</v>
      </c>
      <c r="H738" s="378">
        <v>3.2</v>
      </c>
      <c r="I738" s="378">
        <v>16.420000000000002</v>
      </c>
      <c r="J738" s="378">
        <v>1075.26</v>
      </c>
      <c r="K738" s="630">
        <v>16.420000000000002</v>
      </c>
      <c r="L738" s="378">
        <v>1075.26</v>
      </c>
      <c r="M738" s="225">
        <f t="shared" si="159"/>
        <v>1.5270725219946804E-2</v>
      </c>
      <c r="N738" s="612">
        <v>65.509</v>
      </c>
      <c r="O738" s="227">
        <f t="shared" si="160"/>
        <v>1.0003699384334952</v>
      </c>
      <c r="P738" s="315">
        <f t="shared" si="161"/>
        <v>916.24351319680829</v>
      </c>
      <c r="Q738" s="228">
        <f t="shared" si="162"/>
        <v>60.022196306009711</v>
      </c>
    </row>
    <row r="739" spans="1:17" ht="13.5" customHeight="1" x14ac:dyDescent="0.2">
      <c r="A739" s="1841"/>
      <c r="B739" s="1205">
        <v>4</v>
      </c>
      <c r="C739" s="1460" t="s">
        <v>483</v>
      </c>
      <c r="D739" s="1461">
        <v>22</v>
      </c>
      <c r="E739" s="1461">
        <v>1991</v>
      </c>
      <c r="F739" s="378">
        <v>25.686</v>
      </c>
      <c r="G739" s="378">
        <v>1.81</v>
      </c>
      <c r="H739" s="378">
        <v>3.52</v>
      </c>
      <c r="I739" s="378">
        <v>20.350000000000001</v>
      </c>
      <c r="J739" s="378">
        <v>1218.99</v>
      </c>
      <c r="K739" s="630">
        <v>20.350000000000001</v>
      </c>
      <c r="L739" s="378">
        <v>1218.99</v>
      </c>
      <c r="M739" s="225">
        <f t="shared" si="159"/>
        <v>1.6694148434359592E-2</v>
      </c>
      <c r="N739" s="612">
        <v>65.509</v>
      </c>
      <c r="O739" s="227">
        <f t="shared" si="160"/>
        <v>1.0936169697864626</v>
      </c>
      <c r="P739" s="315">
        <f t="shared" si="161"/>
        <v>1001.6489060615756</v>
      </c>
      <c r="Q739" s="228">
        <f t="shared" si="162"/>
        <v>65.617018187187753</v>
      </c>
    </row>
    <row r="740" spans="1:17" ht="13.5" customHeight="1" x14ac:dyDescent="0.2">
      <c r="A740" s="1841"/>
      <c r="B740" s="1205">
        <v>5</v>
      </c>
      <c r="C740" s="1460" t="s">
        <v>484</v>
      </c>
      <c r="D740" s="1461">
        <v>21</v>
      </c>
      <c r="E740" s="1461">
        <v>1974</v>
      </c>
      <c r="F740" s="378">
        <v>21.216000000000001</v>
      </c>
      <c r="G740" s="378">
        <v>1.08</v>
      </c>
      <c r="H740" s="378">
        <v>3.2</v>
      </c>
      <c r="I740" s="378">
        <v>16.940000000000001</v>
      </c>
      <c r="J740" s="378">
        <v>944.31</v>
      </c>
      <c r="K740" s="630">
        <v>16.940000000000001</v>
      </c>
      <c r="L740" s="378">
        <v>944.31</v>
      </c>
      <c r="M740" s="225">
        <f t="shared" si="159"/>
        <v>1.7939024261100701E-2</v>
      </c>
      <c r="N740" s="612">
        <v>65.509</v>
      </c>
      <c r="O740" s="227">
        <f t="shared" si="160"/>
        <v>1.1751675403204458</v>
      </c>
      <c r="P740" s="315">
        <f t="shared" si="161"/>
        <v>1076.3414556660421</v>
      </c>
      <c r="Q740" s="228">
        <f t="shared" si="162"/>
        <v>70.510052419226753</v>
      </c>
    </row>
    <row r="741" spans="1:17" ht="13.5" customHeight="1" x14ac:dyDescent="0.2">
      <c r="A741" s="1841"/>
      <c r="B741" s="1205">
        <v>6</v>
      </c>
      <c r="C741" s="1460" t="s">
        <v>968</v>
      </c>
      <c r="D741" s="1461">
        <v>9</v>
      </c>
      <c r="E741" s="1461">
        <v>1990</v>
      </c>
      <c r="F741" s="378">
        <v>10.84</v>
      </c>
      <c r="G741" s="378">
        <v>0.62</v>
      </c>
      <c r="H741" s="378">
        <v>1.44</v>
      </c>
      <c r="I741" s="378">
        <v>8.7799999999999994</v>
      </c>
      <c r="J741" s="378">
        <v>513.42999999999995</v>
      </c>
      <c r="K741" s="630">
        <v>8.7799999999999994</v>
      </c>
      <c r="L741" s="378">
        <v>513.42999999999995</v>
      </c>
      <c r="M741" s="225">
        <f t="shared" si="159"/>
        <v>1.710067584675613E-2</v>
      </c>
      <c r="N741" s="612">
        <v>65.509</v>
      </c>
      <c r="O741" s="227">
        <f t="shared" si="160"/>
        <v>1.1202481740451473</v>
      </c>
      <c r="P741" s="315">
        <f t="shared" si="161"/>
        <v>1026.0405508053677</v>
      </c>
      <c r="Q741" s="228">
        <f t="shared" si="162"/>
        <v>67.214890442708835</v>
      </c>
    </row>
    <row r="742" spans="1:17" ht="13.5" customHeight="1" x14ac:dyDescent="0.2">
      <c r="A742" s="1841"/>
      <c r="B742" s="1205">
        <v>7</v>
      </c>
      <c r="C742" s="1460" t="s">
        <v>485</v>
      </c>
      <c r="D742" s="1461">
        <v>32</v>
      </c>
      <c r="E742" s="1461">
        <v>1978</v>
      </c>
      <c r="F742" s="378">
        <v>34.594000000000001</v>
      </c>
      <c r="G742" s="378">
        <v>2.66</v>
      </c>
      <c r="H742" s="378">
        <v>5.2</v>
      </c>
      <c r="I742" s="378">
        <v>26.73</v>
      </c>
      <c r="J742" s="378">
        <v>1793.96</v>
      </c>
      <c r="K742" s="630">
        <v>26.73</v>
      </c>
      <c r="L742" s="378">
        <v>1793.96</v>
      </c>
      <c r="M742" s="225">
        <f t="shared" si="159"/>
        <v>1.4899997770295883E-2</v>
      </c>
      <c r="N742" s="612">
        <v>65.509</v>
      </c>
      <c r="O742" s="227">
        <f t="shared" si="160"/>
        <v>0.97608395393431302</v>
      </c>
      <c r="P742" s="315">
        <f t="shared" si="161"/>
        <v>893.99986621775292</v>
      </c>
      <c r="Q742" s="228">
        <f t="shared" si="162"/>
        <v>58.565037236058778</v>
      </c>
    </row>
    <row r="743" spans="1:17" ht="13.5" customHeight="1" x14ac:dyDescent="0.2">
      <c r="A743" s="1841"/>
      <c r="B743" s="1205">
        <v>8</v>
      </c>
      <c r="C743" s="1460" t="s">
        <v>486</v>
      </c>
      <c r="D743" s="1461">
        <v>17</v>
      </c>
      <c r="E743" s="1461">
        <v>1974</v>
      </c>
      <c r="F743" s="378">
        <v>18.067</v>
      </c>
      <c r="G743" s="378">
        <v>1.3</v>
      </c>
      <c r="H743" s="378">
        <v>2.72</v>
      </c>
      <c r="I743" s="378">
        <v>14.04</v>
      </c>
      <c r="J743" s="378">
        <v>827.36</v>
      </c>
      <c r="K743" s="630">
        <v>14.04</v>
      </c>
      <c r="L743" s="378">
        <v>827.36</v>
      </c>
      <c r="M743" s="225">
        <f t="shared" si="159"/>
        <v>1.6969638367820537E-2</v>
      </c>
      <c r="N743" s="612">
        <v>65.509</v>
      </c>
      <c r="O743" s="227">
        <f t="shared" si="160"/>
        <v>1.1116640398375555</v>
      </c>
      <c r="P743" s="315">
        <f t="shared" si="161"/>
        <v>1018.1783020692321</v>
      </c>
      <c r="Q743" s="228">
        <f t="shared" si="162"/>
        <v>66.699842390253323</v>
      </c>
    </row>
    <row r="744" spans="1:17" x14ac:dyDescent="0.2">
      <c r="A744" s="1841"/>
      <c r="B744" s="1205">
        <v>9</v>
      </c>
      <c r="C744" s="1318" t="s">
        <v>487</v>
      </c>
      <c r="D744" s="1461">
        <v>19</v>
      </c>
      <c r="E744" s="1461">
        <v>1974</v>
      </c>
      <c r="F744" s="378">
        <v>18.809999999999999</v>
      </c>
      <c r="G744" s="378">
        <v>1.1299999999999999</v>
      </c>
      <c r="H744" s="378">
        <v>3.12</v>
      </c>
      <c r="I744" s="378">
        <v>14.56</v>
      </c>
      <c r="J744" s="378">
        <v>899.46</v>
      </c>
      <c r="K744" s="378">
        <v>14.56</v>
      </c>
      <c r="L744" s="378">
        <v>899.46</v>
      </c>
      <c r="M744" s="225">
        <f t="shared" si="159"/>
        <v>1.6187490271940941E-2</v>
      </c>
      <c r="N744" s="612">
        <v>65.509</v>
      </c>
      <c r="O744" s="227">
        <f t="shared" si="160"/>
        <v>1.0604263002245791</v>
      </c>
      <c r="P744" s="315">
        <f t="shared" si="161"/>
        <v>971.2494163164564</v>
      </c>
      <c r="Q744" s="228">
        <f t="shared" si="162"/>
        <v>63.625578013474737</v>
      </c>
    </row>
    <row r="745" spans="1:17" ht="12" thickBot="1" x14ac:dyDescent="0.25">
      <c r="A745" s="1842"/>
      <c r="B745" s="1206">
        <v>10</v>
      </c>
      <c r="C745" s="1319" t="s">
        <v>488</v>
      </c>
      <c r="D745" s="1464">
        <v>20</v>
      </c>
      <c r="E745" s="1464">
        <v>1974</v>
      </c>
      <c r="F745" s="384">
        <v>21.913</v>
      </c>
      <c r="G745" s="384">
        <v>1.87</v>
      </c>
      <c r="H745" s="384">
        <v>3.2</v>
      </c>
      <c r="I745" s="384">
        <v>16.84</v>
      </c>
      <c r="J745" s="384">
        <v>948.51</v>
      </c>
      <c r="K745" s="384">
        <v>16.84</v>
      </c>
      <c r="L745" s="384">
        <v>948.51</v>
      </c>
      <c r="M745" s="342">
        <f t="shared" si="159"/>
        <v>1.7754161790597887E-2</v>
      </c>
      <c r="N745" s="612">
        <v>65.509</v>
      </c>
      <c r="O745" s="338">
        <f t="shared" si="160"/>
        <v>1.163057384740277</v>
      </c>
      <c r="P745" s="338">
        <f t="shared" si="161"/>
        <v>1065.249707435873</v>
      </c>
      <c r="Q745" s="339">
        <f t="shared" si="162"/>
        <v>69.783443084416604</v>
      </c>
    </row>
    <row r="747" spans="1:17" ht="15" x14ac:dyDescent="0.2">
      <c r="A747" s="1812" t="s">
        <v>420</v>
      </c>
      <c r="B747" s="1812"/>
      <c r="C747" s="1812"/>
      <c r="D747" s="1812"/>
      <c r="E747" s="1812"/>
      <c r="F747" s="1812"/>
      <c r="G747" s="1812"/>
      <c r="H747" s="1812"/>
      <c r="I747" s="1812"/>
      <c r="J747" s="1812"/>
      <c r="K747" s="1812"/>
      <c r="L747" s="1812"/>
      <c r="M747" s="1812"/>
      <c r="N747" s="1812"/>
      <c r="O747" s="1812"/>
      <c r="P747" s="1812"/>
      <c r="Q747" s="1812"/>
    </row>
    <row r="748" spans="1:17" ht="13.5" thickBot="1" x14ac:dyDescent="0.25">
      <c r="A748" s="408"/>
      <c r="B748" s="408"/>
      <c r="C748" s="408"/>
      <c r="D748" s="408"/>
      <c r="E748" s="1813" t="s">
        <v>254</v>
      </c>
      <c r="F748" s="1813"/>
      <c r="G748" s="1813"/>
      <c r="H748" s="1813"/>
      <c r="I748" s="408">
        <v>3.4</v>
      </c>
      <c r="J748" s="408" t="s">
        <v>253</v>
      </c>
      <c r="K748" s="408" t="s">
        <v>255</v>
      </c>
      <c r="L748" s="408">
        <v>452.6</v>
      </c>
      <c r="M748" s="408"/>
      <c r="N748" s="408"/>
      <c r="O748" s="408"/>
      <c r="P748" s="408"/>
      <c r="Q748" s="408"/>
    </row>
    <row r="749" spans="1:17" x14ac:dyDescent="0.2">
      <c r="A749" s="1814" t="s">
        <v>1</v>
      </c>
      <c r="B749" s="1817" t="s">
        <v>0</v>
      </c>
      <c r="C749" s="1820" t="s">
        <v>2</v>
      </c>
      <c r="D749" s="1820" t="s">
        <v>3</v>
      </c>
      <c r="E749" s="1820" t="s">
        <v>11</v>
      </c>
      <c r="F749" s="1824" t="s">
        <v>12</v>
      </c>
      <c r="G749" s="1825"/>
      <c r="H749" s="1825"/>
      <c r="I749" s="1826"/>
      <c r="J749" s="1820" t="s">
        <v>4</v>
      </c>
      <c r="K749" s="1820" t="s">
        <v>13</v>
      </c>
      <c r="L749" s="1820" t="s">
        <v>5</v>
      </c>
      <c r="M749" s="1820" t="s">
        <v>6</v>
      </c>
      <c r="N749" s="1820" t="s">
        <v>14</v>
      </c>
      <c r="O749" s="1874" t="s">
        <v>15</v>
      </c>
      <c r="P749" s="1820" t="s">
        <v>22</v>
      </c>
      <c r="Q749" s="1829" t="s">
        <v>23</v>
      </c>
    </row>
    <row r="750" spans="1:17" ht="33.75" x14ac:dyDescent="0.2">
      <c r="A750" s="1815"/>
      <c r="B750" s="1818"/>
      <c r="C750" s="1821"/>
      <c r="D750" s="1823"/>
      <c r="E750" s="1823"/>
      <c r="F750" s="750" t="s">
        <v>16</v>
      </c>
      <c r="G750" s="750" t="s">
        <v>17</v>
      </c>
      <c r="H750" s="750" t="s">
        <v>18</v>
      </c>
      <c r="I750" s="750" t="s">
        <v>19</v>
      </c>
      <c r="J750" s="1823"/>
      <c r="K750" s="1823"/>
      <c r="L750" s="1823"/>
      <c r="M750" s="1823"/>
      <c r="N750" s="1823"/>
      <c r="O750" s="1875"/>
      <c r="P750" s="1823"/>
      <c r="Q750" s="1830"/>
    </row>
    <row r="751" spans="1:17" ht="12" thickBot="1" x14ac:dyDescent="0.25">
      <c r="A751" s="1816"/>
      <c r="B751" s="1819"/>
      <c r="C751" s="1822"/>
      <c r="D751" s="28" t="s">
        <v>7</v>
      </c>
      <c r="E751" s="28" t="s">
        <v>8</v>
      </c>
      <c r="F751" s="28" t="s">
        <v>9</v>
      </c>
      <c r="G751" s="28" t="s">
        <v>9</v>
      </c>
      <c r="H751" s="28" t="s">
        <v>9</v>
      </c>
      <c r="I751" s="28" t="s">
        <v>9</v>
      </c>
      <c r="J751" s="28" t="s">
        <v>20</v>
      </c>
      <c r="K751" s="28" t="s">
        <v>9</v>
      </c>
      <c r="L751" s="28" t="s">
        <v>20</v>
      </c>
      <c r="M751" s="28" t="s">
        <v>21</v>
      </c>
      <c r="N751" s="28" t="s">
        <v>270</v>
      </c>
      <c r="O751" s="28" t="s">
        <v>271</v>
      </c>
      <c r="P751" s="637" t="s">
        <v>24</v>
      </c>
      <c r="Q751" s="638" t="s">
        <v>272</v>
      </c>
    </row>
    <row r="752" spans="1:17" x14ac:dyDescent="0.2">
      <c r="A752" s="1798" t="s">
        <v>10</v>
      </c>
      <c r="B752" s="29">
        <v>1</v>
      </c>
      <c r="C752" s="320" t="s">
        <v>645</v>
      </c>
      <c r="D752" s="283">
        <v>12</v>
      </c>
      <c r="E752" s="283">
        <v>1958</v>
      </c>
      <c r="F752" s="259">
        <v>6.4</v>
      </c>
      <c r="G752" s="259">
        <v>1.0580000000000001</v>
      </c>
      <c r="H752" s="259">
        <v>0.84199999999999997</v>
      </c>
      <c r="I752" s="259">
        <v>2.5649999999999999</v>
      </c>
      <c r="J752" s="259">
        <v>563.53</v>
      </c>
      <c r="K752" s="284">
        <v>2.5649999999999999</v>
      </c>
      <c r="L752" s="259">
        <v>563.53</v>
      </c>
      <c r="M752" s="285">
        <f>K752/L752</f>
        <v>4.5516653949212995E-3</v>
      </c>
      <c r="N752" s="321">
        <v>74.5</v>
      </c>
      <c r="O752" s="287">
        <f>M752*N752</f>
        <v>0.3390990719216368</v>
      </c>
      <c r="P752" s="287">
        <f>M752*60*1000</f>
        <v>273.09992369527799</v>
      </c>
      <c r="Q752" s="288">
        <f>P752*N752/1000</f>
        <v>20.345944315298208</v>
      </c>
    </row>
    <row r="753" spans="1:17" x14ac:dyDescent="0.2">
      <c r="A753" s="1876"/>
      <c r="B753" s="11">
        <v>2</v>
      </c>
      <c r="C753" s="323" t="s">
        <v>647</v>
      </c>
      <c r="D753" s="289">
        <v>12</v>
      </c>
      <c r="E753" s="289">
        <v>1962</v>
      </c>
      <c r="F753" s="216">
        <v>7.64</v>
      </c>
      <c r="G753" s="216">
        <v>2.4590000000000001</v>
      </c>
      <c r="H753" s="216">
        <v>1.92</v>
      </c>
      <c r="I753" s="216">
        <v>3.26</v>
      </c>
      <c r="J753" s="216">
        <v>555.63</v>
      </c>
      <c r="K753" s="290">
        <v>2.9971999999999999</v>
      </c>
      <c r="L753" s="216">
        <v>510.84</v>
      </c>
      <c r="M753" s="217">
        <f t="shared" ref="M753:M761" si="163">K753/L753</f>
        <v>5.8671991230130763E-3</v>
      </c>
      <c r="N753" s="324">
        <v>74.5</v>
      </c>
      <c r="O753" s="291">
        <f t="shared" ref="O753:O771" si="164">M753*N753</f>
        <v>0.43710633466447418</v>
      </c>
      <c r="P753" s="287">
        <f t="shared" ref="P753:P771" si="165">M753*60*1000</f>
        <v>352.03194738078457</v>
      </c>
      <c r="Q753" s="292">
        <f t="shared" ref="Q753:Q771" si="166">P753*N753/1000</f>
        <v>26.226380079868449</v>
      </c>
    </row>
    <row r="754" spans="1:17" x14ac:dyDescent="0.2">
      <c r="A754" s="1876"/>
      <c r="B754" s="11">
        <v>3</v>
      </c>
      <c r="C754" s="323" t="s">
        <v>547</v>
      </c>
      <c r="D754" s="289">
        <v>8</v>
      </c>
      <c r="E754" s="289">
        <v>1975</v>
      </c>
      <c r="F754" s="216">
        <v>6.1970000000000001</v>
      </c>
      <c r="G754" s="216">
        <v>0.95199999999999996</v>
      </c>
      <c r="H754" s="216">
        <v>1.28</v>
      </c>
      <c r="I754" s="216">
        <v>3.9647999999999999</v>
      </c>
      <c r="J754" s="216">
        <v>574.41</v>
      </c>
      <c r="K754" s="290">
        <v>3.9647999999999999</v>
      </c>
      <c r="L754" s="216">
        <v>574.41</v>
      </c>
      <c r="M754" s="217">
        <f t="shared" si="163"/>
        <v>6.902386796887241E-3</v>
      </c>
      <c r="N754" s="324">
        <v>74.5</v>
      </c>
      <c r="O754" s="291">
        <f t="shared" si="164"/>
        <v>0.51422781636809944</v>
      </c>
      <c r="P754" s="287">
        <f t="shared" si="165"/>
        <v>414.14320781323443</v>
      </c>
      <c r="Q754" s="292">
        <f t="shared" si="166"/>
        <v>30.853668982085964</v>
      </c>
    </row>
    <row r="755" spans="1:17" x14ac:dyDescent="0.2">
      <c r="A755" s="1876"/>
      <c r="B755" s="11">
        <v>4</v>
      </c>
      <c r="C755" s="323" t="s">
        <v>646</v>
      </c>
      <c r="D755" s="289">
        <v>11</v>
      </c>
      <c r="E755" s="289">
        <v>1975</v>
      </c>
      <c r="F755" s="216">
        <v>5.0999999999999996</v>
      </c>
      <c r="G755" s="216">
        <v>0.68769999999999998</v>
      </c>
      <c r="H755" s="216">
        <v>0.96</v>
      </c>
      <c r="I755" s="216">
        <v>3.45</v>
      </c>
      <c r="J755" s="216">
        <v>464.11</v>
      </c>
      <c r="K755" s="290">
        <v>3.45</v>
      </c>
      <c r="L755" s="216">
        <v>464.11</v>
      </c>
      <c r="M755" s="217">
        <f t="shared" si="163"/>
        <v>7.4335825558596025E-3</v>
      </c>
      <c r="N755" s="324">
        <v>74.5</v>
      </c>
      <c r="O755" s="291">
        <f t="shared" si="164"/>
        <v>0.55380190041154043</v>
      </c>
      <c r="P755" s="287">
        <f t="shared" si="165"/>
        <v>446.01495335157614</v>
      </c>
      <c r="Q755" s="292">
        <f t="shared" si="166"/>
        <v>33.228114024692417</v>
      </c>
    </row>
    <row r="756" spans="1:17" x14ac:dyDescent="0.2">
      <c r="A756" s="1876"/>
      <c r="B756" s="11">
        <v>5</v>
      </c>
      <c r="C756" s="323" t="s">
        <v>648</v>
      </c>
      <c r="D756" s="289">
        <v>9</v>
      </c>
      <c r="E756" s="289">
        <v>1979</v>
      </c>
      <c r="F756" s="216">
        <v>6.4</v>
      </c>
      <c r="G756" s="216">
        <v>0.84599999999999997</v>
      </c>
      <c r="H756" s="216">
        <v>1.44</v>
      </c>
      <c r="I756" s="216">
        <v>4.1100000000000003</v>
      </c>
      <c r="J756" s="216">
        <v>513.1</v>
      </c>
      <c r="K756" s="290">
        <v>4.1100000000000003</v>
      </c>
      <c r="L756" s="216">
        <v>513.1</v>
      </c>
      <c r="M756" s="217">
        <f t="shared" si="163"/>
        <v>8.0101344767101925E-3</v>
      </c>
      <c r="N756" s="324">
        <v>74.5</v>
      </c>
      <c r="O756" s="291">
        <f t="shared" si="164"/>
        <v>0.59675501851490931</v>
      </c>
      <c r="P756" s="287">
        <f t="shared" si="165"/>
        <v>480.60806860261158</v>
      </c>
      <c r="Q756" s="292">
        <f t="shared" si="166"/>
        <v>35.805301110894568</v>
      </c>
    </row>
    <row r="757" spans="1:17" x14ac:dyDescent="0.2">
      <c r="A757" s="1876"/>
      <c r="B757" s="11">
        <v>6</v>
      </c>
      <c r="C757" s="323" t="s">
        <v>988</v>
      </c>
      <c r="D757" s="289">
        <v>12</v>
      </c>
      <c r="E757" s="289">
        <v>1961</v>
      </c>
      <c r="F757" s="216">
        <v>7.4</v>
      </c>
      <c r="G757" s="216">
        <v>0.8</v>
      </c>
      <c r="H757" s="216">
        <v>1.8</v>
      </c>
      <c r="I757" s="216">
        <v>4.8</v>
      </c>
      <c r="J757" s="216">
        <v>560.51</v>
      </c>
      <c r="K757" s="290">
        <v>4.82</v>
      </c>
      <c r="L757" s="216">
        <v>560.51</v>
      </c>
      <c r="M757" s="217">
        <f t="shared" si="163"/>
        <v>8.5993113414568889E-3</v>
      </c>
      <c r="N757" s="324">
        <v>74.5</v>
      </c>
      <c r="O757" s="291">
        <f t="shared" si="164"/>
        <v>0.64064869493853827</v>
      </c>
      <c r="P757" s="287">
        <f t="shared" si="165"/>
        <v>515.95868048741329</v>
      </c>
      <c r="Q757" s="292">
        <f t="shared" si="166"/>
        <v>38.438921696312292</v>
      </c>
    </row>
    <row r="758" spans="1:17" x14ac:dyDescent="0.2">
      <c r="A758" s="1876"/>
      <c r="B758" s="11">
        <v>7</v>
      </c>
      <c r="C758" s="323" t="s">
        <v>989</v>
      </c>
      <c r="D758" s="289">
        <v>26</v>
      </c>
      <c r="E758" s="289">
        <v>1962</v>
      </c>
      <c r="F758" s="216">
        <v>14.89</v>
      </c>
      <c r="G758" s="216">
        <v>1.46</v>
      </c>
      <c r="H758" s="216">
        <v>3.68</v>
      </c>
      <c r="I758" s="216">
        <v>9.7439999999999998</v>
      </c>
      <c r="J758" s="216">
        <v>1176.43</v>
      </c>
      <c r="K758" s="290">
        <v>9.3000000000000007</v>
      </c>
      <c r="L758" s="216">
        <v>1002.68</v>
      </c>
      <c r="M758" s="217">
        <f t="shared" si="163"/>
        <v>9.2751426177843394E-3</v>
      </c>
      <c r="N758" s="324">
        <v>74.5</v>
      </c>
      <c r="O758" s="291">
        <f t="shared" si="164"/>
        <v>0.6909981250249333</v>
      </c>
      <c r="P758" s="287">
        <f t="shared" si="165"/>
        <v>556.50855706706034</v>
      </c>
      <c r="Q758" s="292">
        <f t="shared" si="166"/>
        <v>41.459887501495992</v>
      </c>
    </row>
    <row r="759" spans="1:17" x14ac:dyDescent="0.2">
      <c r="A759" s="1876"/>
      <c r="B759" s="11">
        <v>8</v>
      </c>
      <c r="C759" s="323" t="s">
        <v>548</v>
      </c>
      <c r="D759" s="289">
        <v>10</v>
      </c>
      <c r="E759" s="289" t="s">
        <v>293</v>
      </c>
      <c r="F759" s="216">
        <v>4.29</v>
      </c>
      <c r="G759" s="216">
        <v>0</v>
      </c>
      <c r="H759" s="216">
        <v>0</v>
      </c>
      <c r="I759" s="216">
        <v>4.29</v>
      </c>
      <c r="J759" s="216">
        <v>397.1</v>
      </c>
      <c r="K759" s="290">
        <v>4.29</v>
      </c>
      <c r="L759" s="216">
        <v>397.1</v>
      </c>
      <c r="M759" s="217">
        <f t="shared" si="163"/>
        <v>1.0803324099722992E-2</v>
      </c>
      <c r="N759" s="324">
        <v>74.5</v>
      </c>
      <c r="O759" s="291">
        <f t="shared" si="164"/>
        <v>0.80484764542936282</v>
      </c>
      <c r="P759" s="287">
        <f t="shared" si="165"/>
        <v>648.19944598337952</v>
      </c>
      <c r="Q759" s="292">
        <f t="shared" si="166"/>
        <v>48.29085872576178</v>
      </c>
    </row>
    <row r="760" spans="1:17" x14ac:dyDescent="0.2">
      <c r="A760" s="1876"/>
      <c r="B760" s="11">
        <v>9</v>
      </c>
      <c r="C760" s="323"/>
      <c r="D760" s="289"/>
      <c r="E760" s="289"/>
      <c r="F760" s="216"/>
      <c r="G760" s="216"/>
      <c r="H760" s="216"/>
      <c r="I760" s="216"/>
      <c r="J760" s="216"/>
      <c r="K760" s="290"/>
      <c r="L760" s="216"/>
      <c r="M760" s="217" t="e">
        <f t="shared" si="163"/>
        <v>#DIV/0!</v>
      </c>
      <c r="N760" s="324"/>
      <c r="O760" s="291" t="e">
        <f t="shared" si="164"/>
        <v>#DIV/0!</v>
      </c>
      <c r="P760" s="287" t="e">
        <f t="shared" si="165"/>
        <v>#DIV/0!</v>
      </c>
      <c r="Q760" s="292" t="e">
        <f t="shared" si="166"/>
        <v>#DIV/0!</v>
      </c>
    </row>
    <row r="761" spans="1:17" ht="12" thickBot="1" x14ac:dyDescent="0.25">
      <c r="A761" s="1877"/>
      <c r="B761" s="30">
        <v>10</v>
      </c>
      <c r="C761" s="328"/>
      <c r="D761" s="351"/>
      <c r="E761" s="351"/>
      <c r="F761" s="411"/>
      <c r="G761" s="411"/>
      <c r="H761" s="411"/>
      <c r="I761" s="411"/>
      <c r="J761" s="411"/>
      <c r="K761" s="412"/>
      <c r="L761" s="411"/>
      <c r="M761" s="344" t="e">
        <f t="shared" si="163"/>
        <v>#DIV/0!</v>
      </c>
      <c r="N761" s="345"/>
      <c r="O761" s="352" t="e">
        <f t="shared" si="164"/>
        <v>#DIV/0!</v>
      </c>
      <c r="P761" s="353" t="e">
        <f t="shared" si="165"/>
        <v>#DIV/0!</v>
      </c>
      <c r="Q761" s="354" t="e">
        <f t="shared" si="166"/>
        <v>#DIV/0!</v>
      </c>
    </row>
    <row r="762" spans="1:17" x14ac:dyDescent="0.2">
      <c r="A762" s="1864" t="s">
        <v>25</v>
      </c>
      <c r="B762" s="99">
        <v>1</v>
      </c>
      <c r="C762" s="300" t="s">
        <v>990</v>
      </c>
      <c r="D762" s="293">
        <v>42</v>
      </c>
      <c r="E762" s="293">
        <v>1994</v>
      </c>
      <c r="F762" s="295">
        <v>31.1</v>
      </c>
      <c r="G762" s="295">
        <v>5.0999999999999996</v>
      </c>
      <c r="H762" s="295">
        <v>6.7</v>
      </c>
      <c r="I762" s="294">
        <v>19.2</v>
      </c>
      <c r="J762" s="295">
        <v>2423.1999999999998</v>
      </c>
      <c r="K762" s="296">
        <v>19.2</v>
      </c>
      <c r="L762" s="295">
        <v>2423.1999999999998</v>
      </c>
      <c r="M762" s="297">
        <f>K762/L762</f>
        <v>7.9234070650379667E-3</v>
      </c>
      <c r="N762" s="358">
        <v>74.5</v>
      </c>
      <c r="O762" s="298">
        <f t="shared" si="164"/>
        <v>0.59029382634532856</v>
      </c>
      <c r="P762" s="298">
        <f t="shared" si="165"/>
        <v>475.40442390227798</v>
      </c>
      <c r="Q762" s="299">
        <f t="shared" si="166"/>
        <v>35.417629580719712</v>
      </c>
    </row>
    <row r="763" spans="1:17" x14ac:dyDescent="0.2">
      <c r="A763" s="1867"/>
      <c r="B763" s="98">
        <v>2</v>
      </c>
      <c r="C763" s="300" t="s">
        <v>991</v>
      </c>
      <c r="D763" s="293">
        <v>32</v>
      </c>
      <c r="E763" s="293">
        <v>1974</v>
      </c>
      <c r="F763" s="294">
        <v>20.87</v>
      </c>
      <c r="G763" s="294">
        <v>3.5089999999999999</v>
      </c>
      <c r="H763" s="294">
        <v>5.12</v>
      </c>
      <c r="I763" s="294">
        <v>12.23</v>
      </c>
      <c r="J763" s="294">
        <v>1457.67</v>
      </c>
      <c r="K763" s="301">
        <v>12.2</v>
      </c>
      <c r="L763" s="294">
        <v>1457.67</v>
      </c>
      <c r="M763" s="297">
        <f>K763/L763</f>
        <v>8.3695212222245075E-3</v>
      </c>
      <c r="N763" s="358">
        <v>74.5</v>
      </c>
      <c r="O763" s="298">
        <f t="shared" si="164"/>
        <v>0.62352933105572583</v>
      </c>
      <c r="P763" s="298">
        <f t="shared" si="165"/>
        <v>502.17127333347042</v>
      </c>
      <c r="Q763" s="299">
        <f t="shared" si="166"/>
        <v>37.411759863343548</v>
      </c>
    </row>
    <row r="764" spans="1:17" x14ac:dyDescent="0.2">
      <c r="A764" s="1867"/>
      <c r="B764" s="98">
        <v>3</v>
      </c>
      <c r="C764" s="360" t="s">
        <v>992</v>
      </c>
      <c r="D764" s="293">
        <v>24</v>
      </c>
      <c r="E764" s="293">
        <v>1970</v>
      </c>
      <c r="F764" s="294">
        <v>17.859000000000002</v>
      </c>
      <c r="G764" s="294">
        <v>2.0089999999999999</v>
      </c>
      <c r="H764" s="294">
        <v>3.68</v>
      </c>
      <c r="I764" s="294">
        <v>12.167999999999999</v>
      </c>
      <c r="J764" s="294">
        <v>1389.74</v>
      </c>
      <c r="K764" s="301">
        <v>12.167999999999999</v>
      </c>
      <c r="L764" s="294">
        <v>1389.74</v>
      </c>
      <c r="M764" s="302">
        <f t="shared" ref="M764:M771" si="167">K764/L764</f>
        <v>8.7555945716464943E-3</v>
      </c>
      <c r="N764" s="358">
        <v>74.5</v>
      </c>
      <c r="O764" s="298">
        <f t="shared" si="164"/>
        <v>0.65229179558766381</v>
      </c>
      <c r="P764" s="298">
        <f t="shared" si="165"/>
        <v>525.33567429878974</v>
      </c>
      <c r="Q764" s="303">
        <f t="shared" si="166"/>
        <v>39.137507735259838</v>
      </c>
    </row>
    <row r="765" spans="1:17" x14ac:dyDescent="0.2">
      <c r="A765" s="1867"/>
      <c r="B765" s="98">
        <v>4</v>
      </c>
      <c r="C765" s="360" t="s">
        <v>993</v>
      </c>
      <c r="D765" s="293">
        <v>41</v>
      </c>
      <c r="E765" s="293">
        <v>1968</v>
      </c>
      <c r="F765" s="294">
        <v>26.8</v>
      </c>
      <c r="G765" s="294">
        <v>3.33</v>
      </c>
      <c r="H765" s="294">
        <v>6.4</v>
      </c>
      <c r="I765" s="294">
        <v>17.059999999999999</v>
      </c>
      <c r="J765" s="294">
        <v>1886.7</v>
      </c>
      <c r="K765" s="301">
        <v>17.059999999999999</v>
      </c>
      <c r="L765" s="294">
        <v>1886.7</v>
      </c>
      <c r="M765" s="302">
        <f t="shared" si="167"/>
        <v>9.0422430699104248E-3</v>
      </c>
      <c r="N765" s="358">
        <v>74.5</v>
      </c>
      <c r="O765" s="361">
        <f t="shared" si="164"/>
        <v>0.67364710870832667</v>
      </c>
      <c r="P765" s="298">
        <f t="shared" si="165"/>
        <v>542.5345841946255</v>
      </c>
      <c r="Q765" s="303">
        <f t="shared" si="166"/>
        <v>40.4188265224996</v>
      </c>
    </row>
    <row r="766" spans="1:17" x14ac:dyDescent="0.2">
      <c r="A766" s="1867"/>
      <c r="B766" s="98">
        <v>5</v>
      </c>
      <c r="C766" s="360" t="s">
        <v>994</v>
      </c>
      <c r="D766" s="293">
        <v>24</v>
      </c>
      <c r="E766" s="293">
        <v>1967</v>
      </c>
      <c r="F766" s="294">
        <v>10.8</v>
      </c>
      <c r="G766" s="294">
        <v>1.79</v>
      </c>
      <c r="H766" s="294">
        <v>0.24</v>
      </c>
      <c r="I766" s="294">
        <v>8.76</v>
      </c>
      <c r="J766" s="294">
        <v>908.47</v>
      </c>
      <c r="K766" s="301">
        <v>8.76</v>
      </c>
      <c r="L766" s="294">
        <v>908.47</v>
      </c>
      <c r="M766" s="302">
        <f t="shared" si="167"/>
        <v>9.6425858861602463E-3</v>
      </c>
      <c r="N766" s="358">
        <v>74.5</v>
      </c>
      <c r="O766" s="361">
        <f t="shared" si="164"/>
        <v>0.71837264851893834</v>
      </c>
      <c r="P766" s="298">
        <f t="shared" si="165"/>
        <v>578.55515316961475</v>
      </c>
      <c r="Q766" s="303">
        <f t="shared" si="166"/>
        <v>43.102358911136299</v>
      </c>
    </row>
    <row r="767" spans="1:17" x14ac:dyDescent="0.2">
      <c r="A767" s="1867"/>
      <c r="B767" s="98">
        <v>6</v>
      </c>
      <c r="C767" s="360" t="s">
        <v>995</v>
      </c>
      <c r="D767" s="293">
        <v>20</v>
      </c>
      <c r="E767" s="293">
        <v>1979</v>
      </c>
      <c r="F767" s="294">
        <v>17.11</v>
      </c>
      <c r="G767" s="294">
        <v>1.19</v>
      </c>
      <c r="H767" s="294">
        <v>3.04</v>
      </c>
      <c r="I767" s="294">
        <v>10.19</v>
      </c>
      <c r="J767" s="294">
        <v>1052.0999999999999</v>
      </c>
      <c r="K767" s="301">
        <v>10.19</v>
      </c>
      <c r="L767" s="294">
        <v>1052.0999999999999</v>
      </c>
      <c r="M767" s="302">
        <f t="shared" si="167"/>
        <v>9.6853911225168714E-3</v>
      </c>
      <c r="N767" s="358">
        <v>74.5</v>
      </c>
      <c r="O767" s="361">
        <f t="shared" si="164"/>
        <v>0.72156163862750688</v>
      </c>
      <c r="P767" s="298">
        <f t="shared" si="165"/>
        <v>581.12346735101232</v>
      </c>
      <c r="Q767" s="303">
        <f t="shared" si="166"/>
        <v>43.293698317650417</v>
      </c>
    </row>
    <row r="768" spans="1:17" x14ac:dyDescent="0.2">
      <c r="A768" s="1867"/>
      <c r="B768" s="98">
        <v>7</v>
      </c>
      <c r="C768" s="360" t="s">
        <v>649</v>
      </c>
      <c r="D768" s="293">
        <v>30</v>
      </c>
      <c r="E768" s="293">
        <v>1987</v>
      </c>
      <c r="F768" s="294">
        <v>15.6</v>
      </c>
      <c r="G768" s="294">
        <v>0</v>
      </c>
      <c r="H768" s="294">
        <v>0</v>
      </c>
      <c r="I768" s="294">
        <v>15.6</v>
      </c>
      <c r="J768" s="294">
        <v>1585.13</v>
      </c>
      <c r="K768" s="301">
        <v>15.6</v>
      </c>
      <c r="L768" s="294">
        <v>1585.13</v>
      </c>
      <c r="M768" s="302">
        <f t="shared" si="167"/>
        <v>9.8414641070448464E-3</v>
      </c>
      <c r="N768" s="358">
        <v>74.5</v>
      </c>
      <c r="O768" s="361">
        <f t="shared" si="164"/>
        <v>0.73318907597484106</v>
      </c>
      <c r="P768" s="298">
        <f t="shared" si="165"/>
        <v>590.48784642269084</v>
      </c>
      <c r="Q768" s="303">
        <f t="shared" si="166"/>
        <v>43.991344558490468</v>
      </c>
    </row>
    <row r="769" spans="1:17" x14ac:dyDescent="0.2">
      <c r="A769" s="1867"/>
      <c r="B769" s="98">
        <v>8</v>
      </c>
      <c r="C769" s="360" t="s">
        <v>996</v>
      </c>
      <c r="D769" s="293">
        <v>21</v>
      </c>
      <c r="E769" s="293">
        <v>1971</v>
      </c>
      <c r="F769" s="294">
        <v>15.698</v>
      </c>
      <c r="G769" s="294">
        <v>2.79</v>
      </c>
      <c r="H769" s="294">
        <v>3.2</v>
      </c>
      <c r="I769" s="294">
        <v>9.6999999999999993</v>
      </c>
      <c r="J769" s="294">
        <v>965.39</v>
      </c>
      <c r="K769" s="301">
        <v>9.6999999999999993</v>
      </c>
      <c r="L769" s="294">
        <v>965.39</v>
      </c>
      <c r="M769" s="302">
        <f t="shared" si="167"/>
        <v>1.0047752721697965E-2</v>
      </c>
      <c r="N769" s="358">
        <v>74.5</v>
      </c>
      <c r="O769" s="361">
        <f t="shared" si="164"/>
        <v>0.74855757776649845</v>
      </c>
      <c r="P769" s="298">
        <f t="shared" si="165"/>
        <v>602.86516330187794</v>
      </c>
      <c r="Q769" s="303">
        <f t="shared" si="166"/>
        <v>44.913454665989903</v>
      </c>
    </row>
    <row r="770" spans="1:17" x14ac:dyDescent="0.2">
      <c r="A770" s="1867"/>
      <c r="B770" s="98">
        <v>9</v>
      </c>
      <c r="C770" s="360" t="s">
        <v>997</v>
      </c>
      <c r="D770" s="293">
        <v>22</v>
      </c>
      <c r="E770" s="293">
        <v>1983</v>
      </c>
      <c r="F770" s="294">
        <v>18.2</v>
      </c>
      <c r="G770" s="294">
        <v>2.72</v>
      </c>
      <c r="H770" s="294">
        <v>3.36</v>
      </c>
      <c r="I770" s="294">
        <v>12.11</v>
      </c>
      <c r="J770" s="294">
        <v>1178.53</v>
      </c>
      <c r="K770" s="301">
        <v>12.11</v>
      </c>
      <c r="L770" s="294">
        <v>1178.53</v>
      </c>
      <c r="M770" s="302">
        <f t="shared" si="167"/>
        <v>1.0275512714992406E-2</v>
      </c>
      <c r="N770" s="358">
        <v>74.5</v>
      </c>
      <c r="O770" s="361">
        <f t="shared" si="164"/>
        <v>0.7655256972669342</v>
      </c>
      <c r="P770" s="298">
        <f t="shared" si="165"/>
        <v>616.53076289954436</v>
      </c>
      <c r="Q770" s="303">
        <f t="shared" si="166"/>
        <v>45.931541836016052</v>
      </c>
    </row>
    <row r="771" spans="1:17" ht="12" thickBot="1" x14ac:dyDescent="0.25">
      <c r="A771" s="1868"/>
      <c r="B771" s="101">
        <v>10</v>
      </c>
      <c r="C771" s="362" t="s">
        <v>998</v>
      </c>
      <c r="D771" s="363">
        <v>32</v>
      </c>
      <c r="E771" s="363">
        <v>1980</v>
      </c>
      <c r="F771" s="394">
        <v>26.53</v>
      </c>
      <c r="G771" s="394">
        <v>2.64</v>
      </c>
      <c r="H771" s="394">
        <v>4.96</v>
      </c>
      <c r="I771" s="394">
        <v>18.920000000000002</v>
      </c>
      <c r="J771" s="394">
        <v>1835.34</v>
      </c>
      <c r="K771" s="395">
        <v>18.920000000000002</v>
      </c>
      <c r="L771" s="394">
        <v>1835.34</v>
      </c>
      <c r="M771" s="365">
        <f t="shared" si="167"/>
        <v>1.0308716641058334E-2</v>
      </c>
      <c r="N771" s="358">
        <v>74.5</v>
      </c>
      <c r="O771" s="366">
        <f t="shared" si="164"/>
        <v>0.76799938975884585</v>
      </c>
      <c r="P771" s="366">
        <f t="shared" si="165"/>
        <v>618.52299846350002</v>
      </c>
      <c r="Q771" s="367">
        <f t="shared" si="166"/>
        <v>46.079963385530753</v>
      </c>
    </row>
    <row r="772" spans="1:17" x14ac:dyDescent="0.2">
      <c r="A772" s="1855" t="s">
        <v>26</v>
      </c>
      <c r="B772" s="110">
        <v>1</v>
      </c>
      <c r="C772" s="329" t="s">
        <v>653</v>
      </c>
      <c r="D772" s="368">
        <v>22</v>
      </c>
      <c r="E772" s="368">
        <v>1983</v>
      </c>
      <c r="F772" s="220">
        <v>23.48</v>
      </c>
      <c r="G772" s="220">
        <v>2.16</v>
      </c>
      <c r="H772" s="220">
        <v>3.52</v>
      </c>
      <c r="I772" s="220">
        <v>17.79</v>
      </c>
      <c r="J772" s="220">
        <v>1194.5999999999999</v>
      </c>
      <c r="K772" s="304">
        <v>17.79</v>
      </c>
      <c r="L772" s="305">
        <v>1194.5999999999999</v>
      </c>
      <c r="M772" s="306">
        <f>K772/L772</f>
        <v>1.4892014063284782E-2</v>
      </c>
      <c r="N772" s="331">
        <v>74.5</v>
      </c>
      <c r="O772" s="307">
        <f>M772*N772</f>
        <v>1.1094550477147163</v>
      </c>
      <c r="P772" s="307">
        <f>M772*60*1000</f>
        <v>893.52084379708697</v>
      </c>
      <c r="Q772" s="308">
        <f>P772*N772/1000</f>
        <v>66.567302862882983</v>
      </c>
    </row>
    <row r="773" spans="1:17" x14ac:dyDescent="0.2">
      <c r="A773" s="1856"/>
      <c r="B773" s="105">
        <v>2</v>
      </c>
      <c r="C773" s="330" t="s">
        <v>654</v>
      </c>
      <c r="D773" s="370">
        <v>22</v>
      </c>
      <c r="E773" s="370">
        <v>1981</v>
      </c>
      <c r="F773" s="222">
        <v>23.09</v>
      </c>
      <c r="G773" s="222">
        <v>1.86</v>
      </c>
      <c r="H773" s="222">
        <v>3.52</v>
      </c>
      <c r="I773" s="222">
        <v>17.706</v>
      </c>
      <c r="J773" s="222">
        <v>1177.79</v>
      </c>
      <c r="K773" s="309">
        <v>17.706</v>
      </c>
      <c r="L773" s="222">
        <v>1177.79</v>
      </c>
      <c r="M773" s="221">
        <f t="shared" ref="M773:M781" si="168">K773/L773</f>
        <v>1.5033240221092046E-2</v>
      </c>
      <c r="N773" s="331">
        <v>74.5</v>
      </c>
      <c r="O773" s="223">
        <f t="shared" ref="O773:O781" si="169">M773*N773</f>
        <v>1.1199763964713574</v>
      </c>
      <c r="P773" s="307">
        <f t="shared" ref="P773:P781" si="170">M773*60*1000</f>
        <v>901.99441326552278</v>
      </c>
      <c r="Q773" s="224">
        <f t="shared" ref="Q773:Q781" si="171">P773*N773/1000</f>
        <v>67.198583788281454</v>
      </c>
    </row>
    <row r="774" spans="1:17" x14ac:dyDescent="0.2">
      <c r="A774" s="1856"/>
      <c r="B774" s="105">
        <v>3</v>
      </c>
      <c r="C774" s="330" t="s">
        <v>999</v>
      </c>
      <c r="D774" s="370">
        <v>22</v>
      </c>
      <c r="E774" s="370">
        <v>1983</v>
      </c>
      <c r="F774" s="222">
        <v>22.8</v>
      </c>
      <c r="G774" s="222">
        <v>2.4700000000000002</v>
      </c>
      <c r="H774" s="222">
        <v>2.62</v>
      </c>
      <c r="I774" s="222">
        <v>17.7</v>
      </c>
      <c r="J774" s="222">
        <v>1173.49</v>
      </c>
      <c r="K774" s="309">
        <v>17.707999999999998</v>
      </c>
      <c r="L774" s="222">
        <v>1173.49</v>
      </c>
      <c r="M774" s="221">
        <f t="shared" si="168"/>
        <v>1.5090030592506113E-2</v>
      </c>
      <c r="N774" s="331">
        <v>74.5</v>
      </c>
      <c r="O774" s="223">
        <f t="shared" si="169"/>
        <v>1.1242072791417055</v>
      </c>
      <c r="P774" s="307">
        <f t="shared" si="170"/>
        <v>905.40183555036674</v>
      </c>
      <c r="Q774" s="224">
        <f t="shared" si="171"/>
        <v>67.452436748502322</v>
      </c>
    </row>
    <row r="775" spans="1:17" x14ac:dyDescent="0.2">
      <c r="A775" s="1856"/>
      <c r="B775" s="105">
        <v>4</v>
      </c>
      <c r="C775" s="330" t="s">
        <v>1000</v>
      </c>
      <c r="D775" s="370">
        <v>25</v>
      </c>
      <c r="E775" s="370">
        <v>1990</v>
      </c>
      <c r="F775" s="222">
        <v>24.37</v>
      </c>
      <c r="G775" s="222">
        <v>2.0499999999999998</v>
      </c>
      <c r="H775" s="222">
        <v>3.85</v>
      </c>
      <c r="I775" s="222">
        <v>18.46</v>
      </c>
      <c r="J775" s="222">
        <v>1221.9000000000001</v>
      </c>
      <c r="K775" s="309">
        <v>18.46</v>
      </c>
      <c r="L775" s="222">
        <v>1221.9000000000001</v>
      </c>
      <c r="M775" s="221">
        <f t="shared" si="168"/>
        <v>1.5107619281446926E-2</v>
      </c>
      <c r="N775" s="331">
        <v>74.5</v>
      </c>
      <c r="O775" s="223">
        <f t="shared" si="169"/>
        <v>1.1255176364677959</v>
      </c>
      <c r="P775" s="307">
        <f t="shared" si="170"/>
        <v>906.45715688681548</v>
      </c>
      <c r="Q775" s="224">
        <f t="shared" si="171"/>
        <v>67.531058188067746</v>
      </c>
    </row>
    <row r="776" spans="1:17" x14ac:dyDescent="0.2">
      <c r="A776" s="1856"/>
      <c r="B776" s="105">
        <v>5</v>
      </c>
      <c r="C776" s="330" t="s">
        <v>1001</v>
      </c>
      <c r="D776" s="370">
        <v>24</v>
      </c>
      <c r="E776" s="370">
        <v>1967</v>
      </c>
      <c r="F776" s="222">
        <v>21.3</v>
      </c>
      <c r="G776" s="222">
        <v>1.98</v>
      </c>
      <c r="H776" s="222">
        <v>3.84</v>
      </c>
      <c r="I776" s="222">
        <v>15.47</v>
      </c>
      <c r="J776" s="222">
        <v>1022.77</v>
      </c>
      <c r="K776" s="309">
        <v>15.47</v>
      </c>
      <c r="L776" s="222">
        <v>1022.77</v>
      </c>
      <c r="M776" s="221">
        <f t="shared" si="168"/>
        <v>1.512559030867155E-2</v>
      </c>
      <c r="N776" s="331">
        <v>74.5</v>
      </c>
      <c r="O776" s="223">
        <f t="shared" si="169"/>
        <v>1.1268564779960304</v>
      </c>
      <c r="P776" s="307">
        <f t="shared" si="170"/>
        <v>907.53541852029298</v>
      </c>
      <c r="Q776" s="224">
        <f t="shared" si="171"/>
        <v>67.611388679761831</v>
      </c>
    </row>
    <row r="777" spans="1:17" x14ac:dyDescent="0.2">
      <c r="A777" s="1856"/>
      <c r="B777" s="105">
        <v>6</v>
      </c>
      <c r="C777" s="330" t="s">
        <v>651</v>
      </c>
      <c r="D777" s="370">
        <v>32</v>
      </c>
      <c r="E777" s="370">
        <v>1989</v>
      </c>
      <c r="F777" s="222">
        <v>27.34</v>
      </c>
      <c r="G777" s="222">
        <v>0</v>
      </c>
      <c r="H777" s="222">
        <v>0</v>
      </c>
      <c r="I777" s="222">
        <v>27.34</v>
      </c>
      <c r="J777" s="222">
        <v>1806.04</v>
      </c>
      <c r="K777" s="309">
        <v>27.34</v>
      </c>
      <c r="L777" s="222">
        <v>1806.04</v>
      </c>
      <c r="M777" s="221">
        <f t="shared" si="168"/>
        <v>1.5138092179575204E-2</v>
      </c>
      <c r="N777" s="331">
        <v>74.5</v>
      </c>
      <c r="O777" s="223">
        <f t="shared" si="169"/>
        <v>1.1277878673783528</v>
      </c>
      <c r="P777" s="307">
        <f t="shared" si="170"/>
        <v>908.28553077451227</v>
      </c>
      <c r="Q777" s="224">
        <f t="shared" si="171"/>
        <v>67.667272042701171</v>
      </c>
    </row>
    <row r="778" spans="1:17" x14ac:dyDescent="0.2">
      <c r="A778" s="1856"/>
      <c r="B778" s="105">
        <v>7</v>
      </c>
      <c r="C778" s="330" t="s">
        <v>1002</v>
      </c>
      <c r="D778" s="370">
        <v>20</v>
      </c>
      <c r="E778" s="370">
        <v>1975</v>
      </c>
      <c r="F778" s="222">
        <v>21.65</v>
      </c>
      <c r="G778" s="222">
        <v>2.73</v>
      </c>
      <c r="H778" s="222">
        <v>2.96</v>
      </c>
      <c r="I778" s="222">
        <v>15.95</v>
      </c>
      <c r="J778" s="222">
        <v>1053.8699999999999</v>
      </c>
      <c r="K778" s="309">
        <v>15.95</v>
      </c>
      <c r="L778" s="222">
        <v>1053.8699999999999</v>
      </c>
      <c r="M778" s="221">
        <f t="shared" si="168"/>
        <v>1.5134694032470799E-2</v>
      </c>
      <c r="N778" s="331">
        <v>74.5</v>
      </c>
      <c r="O778" s="223">
        <f t="shared" si="169"/>
        <v>1.1275347054190745</v>
      </c>
      <c r="P778" s="307">
        <f t="shared" si="170"/>
        <v>908.08164194824792</v>
      </c>
      <c r="Q778" s="224">
        <f t="shared" si="171"/>
        <v>67.652082325144463</v>
      </c>
    </row>
    <row r="779" spans="1:17" x14ac:dyDescent="0.2">
      <c r="A779" s="1856"/>
      <c r="B779" s="105">
        <v>8</v>
      </c>
      <c r="C779" s="330" t="s">
        <v>1003</v>
      </c>
      <c r="D779" s="370">
        <v>20</v>
      </c>
      <c r="E779" s="370">
        <v>1983</v>
      </c>
      <c r="F779" s="222">
        <v>21.3</v>
      </c>
      <c r="G779" s="222">
        <v>1.88</v>
      </c>
      <c r="H779" s="222">
        <v>3.2</v>
      </c>
      <c r="I779" s="222">
        <v>16.21</v>
      </c>
      <c r="J779" s="222">
        <v>1070.76</v>
      </c>
      <c r="K779" s="309">
        <v>16.21</v>
      </c>
      <c r="L779" s="222">
        <v>1070.76</v>
      </c>
      <c r="M779" s="221">
        <f t="shared" si="168"/>
        <v>1.5138779932010909E-2</v>
      </c>
      <c r="N779" s="331">
        <v>74.5</v>
      </c>
      <c r="O779" s="223">
        <f t="shared" si="169"/>
        <v>1.1278391049348127</v>
      </c>
      <c r="P779" s="307">
        <f t="shared" si="170"/>
        <v>908.3267959206546</v>
      </c>
      <c r="Q779" s="224">
        <f t="shared" si="171"/>
        <v>67.670346296088766</v>
      </c>
    </row>
    <row r="780" spans="1:17" x14ac:dyDescent="0.2">
      <c r="A780" s="1856"/>
      <c r="B780" s="105">
        <v>9</v>
      </c>
      <c r="C780" s="330" t="s">
        <v>650</v>
      </c>
      <c r="D780" s="370">
        <v>12</v>
      </c>
      <c r="E780" s="370">
        <v>1985</v>
      </c>
      <c r="F780" s="222">
        <v>14.14</v>
      </c>
      <c r="G780" s="222">
        <v>1.79</v>
      </c>
      <c r="H780" s="222">
        <v>1.92</v>
      </c>
      <c r="I780" s="222">
        <v>10.42</v>
      </c>
      <c r="J780" s="222">
        <v>684.9</v>
      </c>
      <c r="K780" s="309">
        <v>10.42</v>
      </c>
      <c r="L780" s="222">
        <v>684.9</v>
      </c>
      <c r="M780" s="221">
        <f t="shared" si="168"/>
        <v>1.5213899839392612E-2</v>
      </c>
      <c r="N780" s="331">
        <v>74.5</v>
      </c>
      <c r="O780" s="223">
        <f t="shared" si="169"/>
        <v>1.1334355380347496</v>
      </c>
      <c r="P780" s="307">
        <f t="shared" si="170"/>
        <v>912.83399036355672</v>
      </c>
      <c r="Q780" s="224">
        <f t="shared" si="171"/>
        <v>68.006132282084977</v>
      </c>
    </row>
    <row r="781" spans="1:17" ht="12" thickBot="1" x14ac:dyDescent="0.25">
      <c r="A781" s="1857"/>
      <c r="B781" s="106">
        <v>10</v>
      </c>
      <c r="C781" s="332" t="s">
        <v>1004</v>
      </c>
      <c r="D781" s="373">
        <v>40</v>
      </c>
      <c r="E781" s="373">
        <v>1981</v>
      </c>
      <c r="F781" s="391">
        <v>46.6</v>
      </c>
      <c r="G781" s="391">
        <v>5.38</v>
      </c>
      <c r="H781" s="391">
        <v>6.4</v>
      </c>
      <c r="I781" s="391">
        <v>34.81</v>
      </c>
      <c r="J781" s="391">
        <v>2259.15</v>
      </c>
      <c r="K781" s="396">
        <v>34.81</v>
      </c>
      <c r="L781" s="391">
        <v>2259.15</v>
      </c>
      <c r="M781" s="346">
        <f t="shared" si="168"/>
        <v>1.5408450080782595E-2</v>
      </c>
      <c r="N781" s="331">
        <v>74.5</v>
      </c>
      <c r="O781" s="333">
        <f t="shared" si="169"/>
        <v>1.1479295310183033</v>
      </c>
      <c r="P781" s="333">
        <f t="shared" si="170"/>
        <v>924.50700484695574</v>
      </c>
      <c r="Q781" s="334">
        <f t="shared" si="171"/>
        <v>68.875771861098201</v>
      </c>
    </row>
    <row r="782" spans="1:17" x14ac:dyDescent="0.2">
      <c r="A782" s="1878" t="s">
        <v>60</v>
      </c>
      <c r="B782" s="16">
        <v>1</v>
      </c>
      <c r="C782" s="310" t="s">
        <v>1005</v>
      </c>
      <c r="D782" s="311">
        <v>8</v>
      </c>
      <c r="E782" s="311">
        <v>1977</v>
      </c>
      <c r="F782" s="264">
        <v>12</v>
      </c>
      <c r="G782" s="264">
        <v>0.74</v>
      </c>
      <c r="H782" s="264">
        <v>1.28</v>
      </c>
      <c r="I782" s="264">
        <v>9.9700000000000006</v>
      </c>
      <c r="J782" s="264">
        <v>530.1</v>
      </c>
      <c r="K782" s="312">
        <v>9.9700000000000006</v>
      </c>
      <c r="L782" s="313">
        <v>530.1</v>
      </c>
      <c r="M782" s="314">
        <f>K782/L782</f>
        <v>1.8807772118468215E-2</v>
      </c>
      <c r="N782" s="286">
        <v>74.5</v>
      </c>
      <c r="O782" s="315">
        <f>M782*N782</f>
        <v>1.401179022825882</v>
      </c>
      <c r="P782" s="315">
        <f>M782*60*1000</f>
        <v>1128.4663271080929</v>
      </c>
      <c r="Q782" s="316">
        <f>P782*N782/1000</f>
        <v>84.07074136955292</v>
      </c>
    </row>
    <row r="783" spans="1:17" x14ac:dyDescent="0.2">
      <c r="A783" s="1810"/>
      <c r="B783" s="17">
        <v>2</v>
      </c>
      <c r="C783" s="336" t="s">
        <v>652</v>
      </c>
      <c r="D783" s="377">
        <v>12</v>
      </c>
      <c r="E783" s="377">
        <v>1959</v>
      </c>
      <c r="F783" s="226">
        <v>11.8</v>
      </c>
      <c r="G783" s="226">
        <v>1.1599999999999999</v>
      </c>
      <c r="H783" s="226">
        <v>0.61</v>
      </c>
      <c r="I783" s="226">
        <v>10.02</v>
      </c>
      <c r="J783" s="226">
        <v>527.71</v>
      </c>
      <c r="K783" s="317">
        <v>10.02</v>
      </c>
      <c r="L783" s="226">
        <v>527.71</v>
      </c>
      <c r="M783" s="225">
        <f t="shared" ref="M783:M791" si="172">K783/L783</f>
        <v>1.8987701578518503E-2</v>
      </c>
      <c r="N783" s="286">
        <v>74.5</v>
      </c>
      <c r="O783" s="227">
        <f t="shared" ref="O783:O791" si="173">M783*N783</f>
        <v>1.4145837675996284</v>
      </c>
      <c r="P783" s="315">
        <f t="shared" ref="P783:P791" si="174">M783*60*1000</f>
        <v>1139.2620947111102</v>
      </c>
      <c r="Q783" s="228">
        <f t="shared" ref="Q783:Q791" si="175">P783*N783/1000</f>
        <v>84.875026055977713</v>
      </c>
    </row>
    <row r="784" spans="1:17" x14ac:dyDescent="0.2">
      <c r="A784" s="1810"/>
      <c r="B784" s="17">
        <v>3</v>
      </c>
      <c r="C784" s="336" t="s">
        <v>1006</v>
      </c>
      <c r="D784" s="377">
        <v>8</v>
      </c>
      <c r="E784" s="377">
        <v>1955</v>
      </c>
      <c r="F784" s="226">
        <v>10.3</v>
      </c>
      <c r="G784" s="226">
        <v>1.5</v>
      </c>
      <c r="H784" s="226">
        <v>1.2</v>
      </c>
      <c r="I784" s="226">
        <v>7.59</v>
      </c>
      <c r="J784" s="226">
        <v>390.37</v>
      </c>
      <c r="K784" s="317">
        <v>7.59</v>
      </c>
      <c r="L784" s="226">
        <v>390.37</v>
      </c>
      <c r="M784" s="225">
        <f t="shared" si="172"/>
        <v>1.9443092450751851E-2</v>
      </c>
      <c r="N784" s="286">
        <v>74.5</v>
      </c>
      <c r="O784" s="227">
        <f t="shared" si="173"/>
        <v>1.4485103875810128</v>
      </c>
      <c r="P784" s="315">
        <f t="shared" si="174"/>
        <v>1166.5855470451111</v>
      </c>
      <c r="Q784" s="228">
        <f t="shared" si="175"/>
        <v>86.910623254860781</v>
      </c>
    </row>
    <row r="785" spans="1:17" x14ac:dyDescent="0.2">
      <c r="A785" s="1810"/>
      <c r="B785" s="17">
        <v>4</v>
      </c>
      <c r="C785" s="336" t="s">
        <v>1007</v>
      </c>
      <c r="D785" s="377">
        <v>12</v>
      </c>
      <c r="E785" s="377">
        <v>1987</v>
      </c>
      <c r="F785" s="226">
        <v>16.21</v>
      </c>
      <c r="G785" s="226">
        <v>1.28</v>
      </c>
      <c r="H785" s="226">
        <v>1.61</v>
      </c>
      <c r="I785" s="226">
        <v>13.32</v>
      </c>
      <c r="J785" s="226">
        <v>681.87</v>
      </c>
      <c r="K785" s="317">
        <v>13.32</v>
      </c>
      <c r="L785" s="226">
        <v>681.87</v>
      </c>
      <c r="M785" s="225">
        <f t="shared" si="172"/>
        <v>1.953451537683136E-2</v>
      </c>
      <c r="N785" s="286">
        <v>74.5</v>
      </c>
      <c r="O785" s="227">
        <f t="shared" si="173"/>
        <v>1.4553213955739364</v>
      </c>
      <c r="P785" s="315">
        <f t="shared" si="174"/>
        <v>1172.0709226098816</v>
      </c>
      <c r="Q785" s="228">
        <f t="shared" si="175"/>
        <v>87.319283734436169</v>
      </c>
    </row>
    <row r="786" spans="1:17" x14ac:dyDescent="0.2">
      <c r="A786" s="1810"/>
      <c r="B786" s="17">
        <v>5</v>
      </c>
      <c r="C786" s="336" t="s">
        <v>593</v>
      </c>
      <c r="D786" s="377">
        <v>6</v>
      </c>
      <c r="E786" s="377">
        <v>1986</v>
      </c>
      <c r="F786" s="226">
        <v>8.8000000000000007</v>
      </c>
      <c r="G786" s="226">
        <v>0.37</v>
      </c>
      <c r="H786" s="226">
        <v>0.88</v>
      </c>
      <c r="I786" s="226">
        <v>7.55</v>
      </c>
      <c r="J786" s="226">
        <v>378.43</v>
      </c>
      <c r="K786" s="317">
        <v>7.55</v>
      </c>
      <c r="L786" s="226">
        <v>378.43</v>
      </c>
      <c r="M786" s="225">
        <f t="shared" si="172"/>
        <v>1.9950849562666805E-2</v>
      </c>
      <c r="N786" s="286">
        <v>74.5</v>
      </c>
      <c r="O786" s="227">
        <f t="shared" si="173"/>
        <v>1.486338292418677</v>
      </c>
      <c r="P786" s="315">
        <f t="shared" si="174"/>
        <v>1197.0509737600084</v>
      </c>
      <c r="Q786" s="228">
        <f t="shared" si="175"/>
        <v>89.180297545120624</v>
      </c>
    </row>
    <row r="787" spans="1:17" x14ac:dyDescent="0.2">
      <c r="A787" s="1810"/>
      <c r="B787" s="17">
        <v>6</v>
      </c>
      <c r="C787" s="336" t="s">
        <v>655</v>
      </c>
      <c r="D787" s="377">
        <v>9</v>
      </c>
      <c r="E787" s="377" t="s">
        <v>822</v>
      </c>
      <c r="F787" s="226">
        <v>8.5</v>
      </c>
      <c r="G787" s="226">
        <v>0</v>
      </c>
      <c r="H787" s="226">
        <v>0</v>
      </c>
      <c r="I787" s="226">
        <v>8.5</v>
      </c>
      <c r="J787" s="226">
        <v>422.73</v>
      </c>
      <c r="K787" s="317">
        <v>8.5</v>
      </c>
      <c r="L787" s="226">
        <v>422.73</v>
      </c>
      <c r="M787" s="225">
        <f t="shared" si="172"/>
        <v>2.0107397156577483E-2</v>
      </c>
      <c r="N787" s="286">
        <v>74.5</v>
      </c>
      <c r="O787" s="227">
        <f t="shared" si="173"/>
        <v>1.4980010881650225</v>
      </c>
      <c r="P787" s="315">
        <f t="shared" si="174"/>
        <v>1206.4438293946489</v>
      </c>
      <c r="Q787" s="228">
        <f t="shared" si="175"/>
        <v>89.880065289901339</v>
      </c>
    </row>
    <row r="788" spans="1:17" x14ac:dyDescent="0.2">
      <c r="A788" s="1810"/>
      <c r="B788" s="17">
        <v>7</v>
      </c>
      <c r="C788" s="336" t="s">
        <v>419</v>
      </c>
      <c r="D788" s="377">
        <v>9</v>
      </c>
      <c r="E788" s="377">
        <v>1958</v>
      </c>
      <c r="F788" s="226">
        <v>4.2</v>
      </c>
      <c r="G788" s="226">
        <v>0</v>
      </c>
      <c r="H788" s="226">
        <v>0</v>
      </c>
      <c r="I788" s="226">
        <v>4.2</v>
      </c>
      <c r="J788" s="226">
        <v>206.92</v>
      </c>
      <c r="K788" s="317">
        <v>4.2</v>
      </c>
      <c r="L788" s="226">
        <v>206.92</v>
      </c>
      <c r="M788" s="225">
        <f t="shared" si="172"/>
        <v>2.0297699594046009E-2</v>
      </c>
      <c r="N788" s="286">
        <v>74.5</v>
      </c>
      <c r="O788" s="227">
        <f t="shared" si="173"/>
        <v>1.5121786197564278</v>
      </c>
      <c r="P788" s="315">
        <f t="shared" si="174"/>
        <v>1217.8619756427604</v>
      </c>
      <c r="Q788" s="228">
        <f t="shared" si="175"/>
        <v>90.730717185385657</v>
      </c>
    </row>
    <row r="789" spans="1:17" x14ac:dyDescent="0.2">
      <c r="A789" s="1810"/>
      <c r="B789" s="17">
        <v>8</v>
      </c>
      <c r="C789" s="336" t="s">
        <v>1008</v>
      </c>
      <c r="D789" s="377">
        <v>13</v>
      </c>
      <c r="E789" s="377">
        <v>1960</v>
      </c>
      <c r="F789" s="226">
        <v>10.8</v>
      </c>
      <c r="G789" s="226">
        <v>0</v>
      </c>
      <c r="H789" s="226">
        <v>0</v>
      </c>
      <c r="I789" s="226">
        <v>10.8</v>
      </c>
      <c r="J789" s="226">
        <v>526.47</v>
      </c>
      <c r="K789" s="317">
        <v>10.8</v>
      </c>
      <c r="L789" s="226">
        <v>526.47</v>
      </c>
      <c r="M789" s="225">
        <f t="shared" si="172"/>
        <v>2.0513989401105475E-2</v>
      </c>
      <c r="N789" s="286">
        <v>74.5</v>
      </c>
      <c r="O789" s="227">
        <f t="shared" si="173"/>
        <v>1.528292210382358</v>
      </c>
      <c r="P789" s="315">
        <f t="shared" si="174"/>
        <v>1230.8393640663285</v>
      </c>
      <c r="Q789" s="228">
        <f t="shared" si="175"/>
        <v>91.697532622941466</v>
      </c>
    </row>
    <row r="790" spans="1:17" x14ac:dyDescent="0.2">
      <c r="A790" s="1810"/>
      <c r="B790" s="17">
        <v>9</v>
      </c>
      <c r="C790" s="380" t="s">
        <v>418</v>
      </c>
      <c r="D790" s="377">
        <v>12</v>
      </c>
      <c r="E790" s="377">
        <v>1965</v>
      </c>
      <c r="F790" s="336">
        <v>11.6</v>
      </c>
      <c r="G790" s="336">
        <v>1.42</v>
      </c>
      <c r="H790" s="336">
        <v>0.11</v>
      </c>
      <c r="I790" s="336">
        <v>10.06</v>
      </c>
      <c r="J790" s="336">
        <v>461.73</v>
      </c>
      <c r="K790" s="377">
        <v>10.06</v>
      </c>
      <c r="L790" s="336">
        <v>461.73</v>
      </c>
      <c r="M790" s="225">
        <f t="shared" si="172"/>
        <v>2.1787624802373683E-2</v>
      </c>
      <c r="N790" s="286">
        <v>74.5</v>
      </c>
      <c r="O790" s="227">
        <f t="shared" si="173"/>
        <v>1.6231780477768394</v>
      </c>
      <c r="P790" s="315">
        <f t="shared" si="174"/>
        <v>1307.2574881424212</v>
      </c>
      <c r="Q790" s="228">
        <f t="shared" si="175"/>
        <v>97.390682866610376</v>
      </c>
    </row>
    <row r="791" spans="1:17" ht="12" thickBot="1" x14ac:dyDescent="0.25">
      <c r="A791" s="1811"/>
      <c r="B791" s="18">
        <v>10</v>
      </c>
      <c r="C791" s="381" t="s">
        <v>1009</v>
      </c>
      <c r="D791" s="382">
        <v>9</v>
      </c>
      <c r="E791" s="382">
        <v>1977</v>
      </c>
      <c r="F791" s="337">
        <v>13.9</v>
      </c>
      <c r="G791" s="337">
        <v>0.49</v>
      </c>
      <c r="H791" s="337">
        <v>1.44</v>
      </c>
      <c r="I791" s="337">
        <v>11.96</v>
      </c>
      <c r="J791" s="337">
        <v>460.02</v>
      </c>
      <c r="K791" s="382">
        <v>11.96</v>
      </c>
      <c r="L791" s="337">
        <v>460.02</v>
      </c>
      <c r="M791" s="342">
        <f t="shared" si="172"/>
        <v>2.5998869614364595E-2</v>
      </c>
      <c r="N791" s="286">
        <v>74.5</v>
      </c>
      <c r="O791" s="338">
        <f t="shared" si="173"/>
        <v>1.9369157862701623</v>
      </c>
      <c r="P791" s="338">
        <f t="shared" si="174"/>
        <v>1559.9321768618756</v>
      </c>
      <c r="Q791" s="339">
        <f t="shared" si="175"/>
        <v>116.21494717620973</v>
      </c>
    </row>
    <row r="793" spans="1:17" ht="11.25" customHeight="1" x14ac:dyDescent="0.2">
      <c r="A793" s="633"/>
      <c r="B793" s="90"/>
      <c r="C793" s="618"/>
      <c r="D793" s="619"/>
      <c r="E793" s="619"/>
      <c r="F793" s="620"/>
      <c r="G793" s="620"/>
      <c r="H793" s="620"/>
      <c r="I793" s="620"/>
      <c r="J793" s="620"/>
      <c r="K793" s="621"/>
      <c r="L793" s="620"/>
      <c r="M793" s="622"/>
      <c r="N793" s="634"/>
      <c r="O793" s="623"/>
      <c r="P793" s="623"/>
      <c r="Q793" s="623"/>
    </row>
    <row r="795" spans="1:17" ht="15" x14ac:dyDescent="0.2">
      <c r="A795" s="1861" t="s">
        <v>494</v>
      </c>
      <c r="B795" s="1861"/>
      <c r="C795" s="1861"/>
      <c r="D795" s="1861"/>
      <c r="E795" s="1861"/>
      <c r="F795" s="1861"/>
      <c r="G795" s="1861"/>
      <c r="H795" s="1861"/>
      <c r="I795" s="1861"/>
      <c r="J795" s="1861"/>
      <c r="K795" s="1861"/>
      <c r="L795" s="1861"/>
      <c r="M795" s="1861"/>
      <c r="N795" s="1861"/>
      <c r="O795" s="1861"/>
      <c r="P795" s="1861"/>
      <c r="Q795" s="1861"/>
    </row>
    <row r="796" spans="1:17" ht="13.5" thickBot="1" x14ac:dyDescent="0.25">
      <c r="A796" s="408"/>
      <c r="B796" s="408"/>
      <c r="C796" s="408"/>
      <c r="D796" s="408"/>
      <c r="E796" s="1813" t="s">
        <v>254</v>
      </c>
      <c r="F796" s="1813"/>
      <c r="G796" s="1813"/>
      <c r="H796" s="1813"/>
      <c r="I796" s="408">
        <v>3.7</v>
      </c>
      <c r="J796" s="408" t="s">
        <v>253</v>
      </c>
      <c r="K796" s="408" t="s">
        <v>255</v>
      </c>
      <c r="L796" s="408">
        <v>443</v>
      </c>
      <c r="M796" s="408"/>
      <c r="N796" s="408"/>
      <c r="O796" s="408"/>
      <c r="P796" s="408"/>
      <c r="Q796" s="408"/>
    </row>
    <row r="797" spans="1:17" x14ac:dyDescent="0.2">
      <c r="A797" s="1979" t="s">
        <v>1</v>
      </c>
      <c r="B797" s="1817" t="s">
        <v>0</v>
      </c>
      <c r="C797" s="1982" t="s">
        <v>2</v>
      </c>
      <c r="D797" s="1982" t="s">
        <v>3</v>
      </c>
      <c r="E797" s="1982" t="s">
        <v>33</v>
      </c>
      <c r="F797" s="1985" t="s">
        <v>12</v>
      </c>
      <c r="G797" s="1985"/>
      <c r="H797" s="1985"/>
      <c r="I797" s="1985"/>
      <c r="J797" s="1982" t="s">
        <v>4</v>
      </c>
      <c r="K797" s="1982" t="s">
        <v>13</v>
      </c>
      <c r="L797" s="1982" t="s">
        <v>5</v>
      </c>
      <c r="M797" s="1982" t="s">
        <v>6</v>
      </c>
      <c r="N797" s="1982" t="s">
        <v>14</v>
      </c>
      <c r="O797" s="1982" t="s">
        <v>15</v>
      </c>
      <c r="P797" s="1827" t="s">
        <v>22</v>
      </c>
      <c r="Q797" s="1829" t="s">
        <v>23</v>
      </c>
    </row>
    <row r="798" spans="1:17" ht="33.75" x14ac:dyDescent="0.2">
      <c r="A798" s="1980"/>
      <c r="B798" s="1818"/>
      <c r="C798" s="1983"/>
      <c r="D798" s="1983"/>
      <c r="E798" s="1983"/>
      <c r="F798" s="1090" t="s">
        <v>16</v>
      </c>
      <c r="G798" s="1090" t="s">
        <v>17</v>
      </c>
      <c r="H798" s="1090" t="s">
        <v>28</v>
      </c>
      <c r="I798" s="1090" t="s">
        <v>19</v>
      </c>
      <c r="J798" s="1983"/>
      <c r="K798" s="1983"/>
      <c r="L798" s="1983"/>
      <c r="M798" s="1983"/>
      <c r="N798" s="1983"/>
      <c r="O798" s="1983"/>
      <c r="P798" s="1828"/>
      <c r="Q798" s="1830"/>
    </row>
    <row r="799" spans="1:17" ht="12" thickBot="1" x14ac:dyDescent="0.25">
      <c r="A799" s="1981"/>
      <c r="B799" s="1819"/>
      <c r="C799" s="1984"/>
      <c r="D799" s="28" t="s">
        <v>7</v>
      </c>
      <c r="E799" s="28" t="s">
        <v>8</v>
      </c>
      <c r="F799" s="28" t="s">
        <v>9</v>
      </c>
      <c r="G799" s="28" t="s">
        <v>9</v>
      </c>
      <c r="H799" s="28" t="s">
        <v>9</v>
      </c>
      <c r="I799" s="28" t="s">
        <v>9</v>
      </c>
      <c r="J799" s="28" t="s">
        <v>20</v>
      </c>
      <c r="K799" s="28" t="s">
        <v>9</v>
      </c>
      <c r="L799" s="28" t="s">
        <v>20</v>
      </c>
      <c r="M799" s="28" t="s">
        <v>21</v>
      </c>
      <c r="N799" s="28" t="s">
        <v>270</v>
      </c>
      <c r="O799" s="28" t="s">
        <v>271</v>
      </c>
      <c r="P799" s="637" t="s">
        <v>24</v>
      </c>
      <c r="Q799" s="638" t="s">
        <v>272</v>
      </c>
    </row>
    <row r="800" spans="1:17" x14ac:dyDescent="0.2">
      <c r="A800" s="1862" t="s">
        <v>227</v>
      </c>
      <c r="B800" s="29">
        <v>1</v>
      </c>
      <c r="C800" s="320" t="s">
        <v>551</v>
      </c>
      <c r="D800" s="283">
        <v>40</v>
      </c>
      <c r="E800" s="283" t="s">
        <v>496</v>
      </c>
      <c r="F800" s="259">
        <f>SUM(G800+H800+I800)</f>
        <v>25.146000000000001</v>
      </c>
      <c r="G800" s="259">
        <v>3.4169999999999998</v>
      </c>
      <c r="H800" s="259">
        <v>6.24</v>
      </c>
      <c r="I800" s="259">
        <v>15.489000000000001</v>
      </c>
      <c r="J800" s="259">
        <v>2193.15</v>
      </c>
      <c r="K800" s="284">
        <v>15.489000000000001</v>
      </c>
      <c r="L800" s="259">
        <v>2193.15</v>
      </c>
      <c r="M800" s="285">
        <f>K800/L800</f>
        <v>7.0624444292456054E-3</v>
      </c>
      <c r="N800" s="321">
        <v>54.83</v>
      </c>
      <c r="O800" s="287">
        <f>M800*N800</f>
        <v>0.38723382805553652</v>
      </c>
      <c r="P800" s="287">
        <f>M800*60*1000</f>
        <v>423.74666575473628</v>
      </c>
      <c r="Q800" s="288">
        <f>P800*N800/1000</f>
        <v>23.234029683332189</v>
      </c>
    </row>
    <row r="801" spans="1:17" x14ac:dyDescent="0.2">
      <c r="A801" s="1862"/>
      <c r="B801" s="11">
        <v>2</v>
      </c>
      <c r="C801" s="323" t="s">
        <v>495</v>
      </c>
      <c r="D801" s="289">
        <v>10</v>
      </c>
      <c r="E801" s="289" t="s">
        <v>496</v>
      </c>
      <c r="F801" s="259">
        <f>SUM(G801+H801+I801)</f>
        <v>7.7729999999999997</v>
      </c>
      <c r="G801" s="216">
        <v>1.7849999999999999</v>
      </c>
      <c r="H801" s="216">
        <v>1.6</v>
      </c>
      <c r="I801" s="216">
        <v>4.3879999999999999</v>
      </c>
      <c r="J801" s="216">
        <v>684.27</v>
      </c>
      <c r="K801" s="290">
        <v>4.3879999999999999</v>
      </c>
      <c r="L801" s="216">
        <v>684.27</v>
      </c>
      <c r="M801" s="217">
        <f t="shared" ref="M801:M809" si="176">K801/L801</f>
        <v>6.4126733599310214E-3</v>
      </c>
      <c r="N801" s="324">
        <v>54.83</v>
      </c>
      <c r="O801" s="291">
        <f t="shared" ref="O801:O819" si="177">M801*N801</f>
        <v>0.35160688032501791</v>
      </c>
      <c r="P801" s="287">
        <f t="shared" ref="P801:P819" si="178">M801*60*1000</f>
        <v>384.76040159586125</v>
      </c>
      <c r="Q801" s="292">
        <f t="shared" ref="Q801:Q819" si="179">P801*N801/1000</f>
        <v>21.096412819501072</v>
      </c>
    </row>
    <row r="802" spans="1:17" x14ac:dyDescent="0.2">
      <c r="A802" s="1862"/>
      <c r="B802" s="11">
        <v>3</v>
      </c>
      <c r="C802" s="323" t="s">
        <v>497</v>
      </c>
      <c r="D802" s="289">
        <v>40</v>
      </c>
      <c r="E802" s="289" t="s">
        <v>496</v>
      </c>
      <c r="F802" s="259">
        <f t="shared" ref="F802:F838" si="180">SUM(G802+H802+I802)</f>
        <v>22.700000000000003</v>
      </c>
      <c r="G802" s="216">
        <v>3.7330000000000001</v>
      </c>
      <c r="H802" s="216">
        <v>6.4</v>
      </c>
      <c r="I802" s="216">
        <v>12.567</v>
      </c>
      <c r="J802" s="216">
        <v>2190.4299999999998</v>
      </c>
      <c r="K802" s="290">
        <v>12.567</v>
      </c>
      <c r="L802" s="216">
        <v>2190.4299999999998</v>
      </c>
      <c r="M802" s="217">
        <f t="shared" si="176"/>
        <v>5.7372296763649154E-3</v>
      </c>
      <c r="N802" s="324">
        <v>54.83</v>
      </c>
      <c r="O802" s="291">
        <f t="shared" si="177"/>
        <v>0.31457230315508833</v>
      </c>
      <c r="P802" s="287">
        <f t="shared" si="178"/>
        <v>344.23378058189491</v>
      </c>
      <c r="Q802" s="292">
        <f t="shared" si="179"/>
        <v>18.874338189305298</v>
      </c>
    </row>
    <row r="803" spans="1:17" x14ac:dyDescent="0.2">
      <c r="A803" s="1862"/>
      <c r="B803" s="11">
        <v>4</v>
      </c>
      <c r="C803" s="323" t="s">
        <v>1027</v>
      </c>
      <c r="D803" s="289">
        <v>24</v>
      </c>
      <c r="E803" s="289" t="s">
        <v>496</v>
      </c>
      <c r="F803" s="259">
        <f t="shared" si="180"/>
        <v>20.2</v>
      </c>
      <c r="G803" s="216">
        <v>4.641</v>
      </c>
      <c r="H803" s="216">
        <v>3.84</v>
      </c>
      <c r="I803" s="216">
        <v>11.718999999999999</v>
      </c>
      <c r="J803" s="216">
        <v>1527.39</v>
      </c>
      <c r="K803" s="290">
        <v>11.718999999999999</v>
      </c>
      <c r="L803" s="216">
        <v>1527.39</v>
      </c>
      <c r="M803" s="217">
        <f t="shared" si="176"/>
        <v>7.6725656184733421E-3</v>
      </c>
      <c r="N803" s="324">
        <v>54.83</v>
      </c>
      <c r="O803" s="291">
        <f t="shared" si="177"/>
        <v>0.42068677286089334</v>
      </c>
      <c r="P803" s="287">
        <f t="shared" si="178"/>
        <v>460.35393710840049</v>
      </c>
      <c r="Q803" s="292">
        <f t="shared" si="179"/>
        <v>25.2412063716536</v>
      </c>
    </row>
    <row r="804" spans="1:17" x14ac:dyDescent="0.2">
      <c r="A804" s="1862"/>
      <c r="B804" s="11">
        <v>5</v>
      </c>
      <c r="C804" s="323" t="s">
        <v>1028</v>
      </c>
      <c r="D804" s="289">
        <v>40</v>
      </c>
      <c r="E804" s="289" t="s">
        <v>496</v>
      </c>
      <c r="F804" s="259">
        <f t="shared" si="180"/>
        <v>24.8</v>
      </c>
      <c r="G804" s="216">
        <v>2.351</v>
      </c>
      <c r="H804" s="216">
        <v>6.4</v>
      </c>
      <c r="I804" s="216">
        <v>16.048999999999999</v>
      </c>
      <c r="J804" s="216">
        <v>2091.87</v>
      </c>
      <c r="K804" s="290">
        <v>16.048999999999999</v>
      </c>
      <c r="L804" s="216">
        <v>2091.87</v>
      </c>
      <c r="M804" s="217">
        <f t="shared" si="176"/>
        <v>7.6720828732186989E-3</v>
      </c>
      <c r="N804" s="324">
        <v>54.83</v>
      </c>
      <c r="O804" s="291">
        <f t="shared" si="177"/>
        <v>0.42066030393858123</v>
      </c>
      <c r="P804" s="287">
        <f t="shared" si="178"/>
        <v>460.32497239312193</v>
      </c>
      <c r="Q804" s="292">
        <f t="shared" si="179"/>
        <v>25.239618236314872</v>
      </c>
    </row>
    <row r="805" spans="1:17" x14ac:dyDescent="0.2">
      <c r="A805" s="1862"/>
      <c r="B805" s="11">
        <v>6</v>
      </c>
      <c r="C805" s="323" t="s">
        <v>498</v>
      </c>
      <c r="D805" s="289">
        <v>50</v>
      </c>
      <c r="E805" s="289" t="s">
        <v>496</v>
      </c>
      <c r="F805" s="259">
        <f t="shared" si="180"/>
        <v>28.700000000000003</v>
      </c>
      <c r="G805" s="216">
        <v>3.4809999999999999</v>
      </c>
      <c r="H805" s="216">
        <v>7.84</v>
      </c>
      <c r="I805" s="216">
        <v>17.379000000000001</v>
      </c>
      <c r="J805" s="216">
        <v>2586.98</v>
      </c>
      <c r="K805" s="290">
        <v>17.379000000000001</v>
      </c>
      <c r="L805" s="216">
        <v>2586.98</v>
      </c>
      <c r="M805" s="217">
        <f t="shared" si="176"/>
        <v>6.7178718041886682E-3</v>
      </c>
      <c r="N805" s="324">
        <v>54.83</v>
      </c>
      <c r="O805" s="291">
        <f t="shared" si="177"/>
        <v>0.36834091102366467</v>
      </c>
      <c r="P805" s="287">
        <f t="shared" si="178"/>
        <v>403.07230825132007</v>
      </c>
      <c r="Q805" s="292">
        <f t="shared" si="179"/>
        <v>22.100454661419878</v>
      </c>
    </row>
    <row r="806" spans="1:17" x14ac:dyDescent="0.2">
      <c r="A806" s="1862"/>
      <c r="B806" s="11">
        <v>7</v>
      </c>
      <c r="C806" s="323" t="s">
        <v>499</v>
      </c>
      <c r="D806" s="289">
        <v>20</v>
      </c>
      <c r="E806" s="289" t="s">
        <v>496</v>
      </c>
      <c r="F806" s="259">
        <f t="shared" si="180"/>
        <v>12.621</v>
      </c>
      <c r="G806" s="216">
        <v>2.2440000000000002</v>
      </c>
      <c r="H806" s="216">
        <v>3.12</v>
      </c>
      <c r="I806" s="216">
        <v>7.2569999999999997</v>
      </c>
      <c r="J806" s="216">
        <v>961.24</v>
      </c>
      <c r="K806" s="290">
        <v>7.2569999999999997</v>
      </c>
      <c r="L806" s="216">
        <v>961.24</v>
      </c>
      <c r="M806" s="217">
        <f t="shared" si="176"/>
        <v>7.5496234031043235E-3</v>
      </c>
      <c r="N806" s="324">
        <v>54.83</v>
      </c>
      <c r="O806" s="291">
        <f t="shared" si="177"/>
        <v>0.41394585119221006</v>
      </c>
      <c r="P806" s="287">
        <f t="shared" si="178"/>
        <v>452.97740418625943</v>
      </c>
      <c r="Q806" s="292">
        <f t="shared" si="179"/>
        <v>24.836751071532603</v>
      </c>
    </row>
    <row r="807" spans="1:17" x14ac:dyDescent="0.2">
      <c r="A807" s="1862"/>
      <c r="B807" s="11">
        <v>8</v>
      </c>
      <c r="C807" s="323" t="s">
        <v>665</v>
      </c>
      <c r="D807" s="289">
        <v>22</v>
      </c>
      <c r="E807" s="289" t="s">
        <v>496</v>
      </c>
      <c r="F807" s="259">
        <f t="shared" si="180"/>
        <v>14.742999999999999</v>
      </c>
      <c r="G807" s="216">
        <v>2.2440000000000002</v>
      </c>
      <c r="H807" s="216">
        <v>3.52</v>
      </c>
      <c r="I807" s="216">
        <v>8.9789999999999992</v>
      </c>
      <c r="J807" s="216">
        <v>1191.8399999999999</v>
      </c>
      <c r="K807" s="290">
        <v>8.9789999999999992</v>
      </c>
      <c r="L807" s="216">
        <v>1191.8399999999999</v>
      </c>
      <c r="M807" s="217">
        <f t="shared" si="176"/>
        <v>7.5337293596455896E-3</v>
      </c>
      <c r="N807" s="324">
        <v>54.83</v>
      </c>
      <c r="O807" s="291">
        <f t="shared" si="177"/>
        <v>0.41307438078936765</v>
      </c>
      <c r="P807" s="287">
        <f t="shared" si="178"/>
        <v>452.02376157873539</v>
      </c>
      <c r="Q807" s="292">
        <f t="shared" si="179"/>
        <v>24.784462847362061</v>
      </c>
    </row>
    <row r="808" spans="1:17" x14ac:dyDescent="0.2">
      <c r="A808" s="1862"/>
      <c r="B808" s="11">
        <v>9</v>
      </c>
      <c r="C808" s="323" t="s">
        <v>500</v>
      </c>
      <c r="D808" s="289">
        <v>8</v>
      </c>
      <c r="E808" s="289" t="s">
        <v>496</v>
      </c>
      <c r="F808" s="259">
        <f t="shared" si="180"/>
        <v>4.0999999999999996</v>
      </c>
      <c r="G808" s="216">
        <v>0.66300000000000003</v>
      </c>
      <c r="H808" s="216">
        <v>1.28</v>
      </c>
      <c r="I808" s="216">
        <v>2.157</v>
      </c>
      <c r="J808" s="216">
        <v>407.05</v>
      </c>
      <c r="K808" s="290">
        <v>2.157</v>
      </c>
      <c r="L808" s="216">
        <v>407.05</v>
      </c>
      <c r="M808" s="217">
        <f t="shared" si="176"/>
        <v>5.2991033042623752E-3</v>
      </c>
      <c r="N808" s="324">
        <v>54.83</v>
      </c>
      <c r="O808" s="291">
        <f t="shared" si="177"/>
        <v>0.29054983417270602</v>
      </c>
      <c r="P808" s="287">
        <f t="shared" si="178"/>
        <v>317.9461982557425</v>
      </c>
      <c r="Q808" s="292">
        <f t="shared" si="179"/>
        <v>17.43299005036236</v>
      </c>
    </row>
    <row r="809" spans="1:17" ht="12" thickBot="1" x14ac:dyDescent="0.25">
      <c r="A809" s="1863"/>
      <c r="B809" s="40">
        <v>10</v>
      </c>
      <c r="C809" s="328" t="s">
        <v>598</v>
      </c>
      <c r="D809" s="351">
        <v>9</v>
      </c>
      <c r="E809" s="351" t="s">
        <v>496</v>
      </c>
      <c r="F809" s="411">
        <f t="shared" si="180"/>
        <v>5.8650000000000002</v>
      </c>
      <c r="G809" s="411">
        <v>1.02</v>
      </c>
      <c r="H809" s="411">
        <v>1.44</v>
      </c>
      <c r="I809" s="411">
        <v>3.4049999999999998</v>
      </c>
      <c r="J809" s="411">
        <v>471.43</v>
      </c>
      <c r="K809" s="412">
        <v>3.4049999999999998</v>
      </c>
      <c r="L809" s="411">
        <v>471.43</v>
      </c>
      <c r="M809" s="344">
        <f t="shared" si="176"/>
        <v>7.2227053857412552E-3</v>
      </c>
      <c r="N809" s="345">
        <v>54.83</v>
      </c>
      <c r="O809" s="352">
        <f t="shared" si="177"/>
        <v>0.39602093630019303</v>
      </c>
      <c r="P809" s="353">
        <f t="shared" si="178"/>
        <v>433.36232314447534</v>
      </c>
      <c r="Q809" s="354">
        <f t="shared" si="179"/>
        <v>23.761256178011582</v>
      </c>
    </row>
    <row r="810" spans="1:17" x14ac:dyDescent="0.2">
      <c r="A810" s="1864" t="s">
        <v>220</v>
      </c>
      <c r="B810" s="99">
        <v>1</v>
      </c>
      <c r="C810" s="300" t="s">
        <v>1029</v>
      </c>
      <c r="D810" s="293">
        <v>40</v>
      </c>
      <c r="E810" s="293">
        <v>1979</v>
      </c>
      <c r="F810" s="295">
        <f t="shared" si="180"/>
        <v>38.480000000000004</v>
      </c>
      <c r="G810" s="295">
        <v>4.2839999999999998</v>
      </c>
      <c r="H810" s="295">
        <v>6.4</v>
      </c>
      <c r="I810" s="294">
        <v>27.795999999999999</v>
      </c>
      <c r="J810" s="295">
        <v>2186.69</v>
      </c>
      <c r="K810" s="296">
        <v>27.795999999999999</v>
      </c>
      <c r="L810" s="295">
        <v>2186.69</v>
      </c>
      <c r="M810" s="297">
        <f>K810/L810</f>
        <v>1.2711449725384027E-2</v>
      </c>
      <c r="N810" s="358">
        <v>54.83</v>
      </c>
      <c r="O810" s="298">
        <f t="shared" si="177"/>
        <v>0.69696878844280619</v>
      </c>
      <c r="P810" s="298">
        <f t="shared" si="178"/>
        <v>762.6869835230417</v>
      </c>
      <c r="Q810" s="299">
        <f t="shared" si="179"/>
        <v>41.818127306568378</v>
      </c>
    </row>
    <row r="811" spans="1:17" x14ac:dyDescent="0.2">
      <c r="A811" s="1865"/>
      <c r="B811" s="98">
        <v>2</v>
      </c>
      <c r="C811" s="300" t="s">
        <v>666</v>
      </c>
      <c r="D811" s="293">
        <v>40</v>
      </c>
      <c r="E811" s="293"/>
      <c r="F811" s="294">
        <f t="shared" si="180"/>
        <v>35.590000000000003</v>
      </c>
      <c r="G811" s="294">
        <v>2.4910000000000001</v>
      </c>
      <c r="H811" s="294">
        <v>6.4</v>
      </c>
      <c r="I811" s="294">
        <v>26.699000000000002</v>
      </c>
      <c r="J811" s="294">
        <v>2232.52</v>
      </c>
      <c r="K811" s="301">
        <v>26.699000000000002</v>
      </c>
      <c r="L811" s="294">
        <v>2232.52</v>
      </c>
      <c r="M811" s="297">
        <f>K811/L811</f>
        <v>1.1959131385161165E-2</v>
      </c>
      <c r="N811" s="359">
        <v>54.83</v>
      </c>
      <c r="O811" s="298">
        <f t="shared" si="177"/>
        <v>0.65571917384838663</v>
      </c>
      <c r="P811" s="298">
        <f t="shared" si="178"/>
        <v>717.5478831096699</v>
      </c>
      <c r="Q811" s="299">
        <f t="shared" si="179"/>
        <v>39.343150430903201</v>
      </c>
    </row>
    <row r="812" spans="1:17" x14ac:dyDescent="0.2">
      <c r="A812" s="1865"/>
      <c r="B812" s="121">
        <v>3</v>
      </c>
      <c r="C812" s="300" t="s">
        <v>501</v>
      </c>
      <c r="D812" s="293">
        <v>30</v>
      </c>
      <c r="E812" s="293">
        <v>1991</v>
      </c>
      <c r="F812" s="294">
        <f t="shared" si="180"/>
        <v>25.65</v>
      </c>
      <c r="G812" s="294">
        <v>3.9239999999999999</v>
      </c>
      <c r="H812" s="294">
        <v>4.8</v>
      </c>
      <c r="I812" s="294">
        <v>16.925999999999998</v>
      </c>
      <c r="J812" s="294">
        <v>1636.16</v>
      </c>
      <c r="K812" s="301">
        <v>16.925999999999998</v>
      </c>
      <c r="L812" s="294">
        <v>1636.16</v>
      </c>
      <c r="M812" s="302">
        <f t="shared" ref="M812:M819" si="181">K812/L812</f>
        <v>1.0344954038724818E-2</v>
      </c>
      <c r="N812" s="359">
        <v>54.83</v>
      </c>
      <c r="O812" s="298">
        <f t="shared" si="177"/>
        <v>0.56721382994328173</v>
      </c>
      <c r="P812" s="298">
        <f t="shared" si="178"/>
        <v>620.69724232348915</v>
      </c>
      <c r="Q812" s="303">
        <f t="shared" si="179"/>
        <v>34.032829796596907</v>
      </c>
    </row>
    <row r="813" spans="1:17" x14ac:dyDescent="0.2">
      <c r="A813" s="1865"/>
      <c r="B813" s="98">
        <v>4</v>
      </c>
      <c r="C813" s="300" t="s">
        <v>1030</v>
      </c>
      <c r="D813" s="293">
        <v>30</v>
      </c>
      <c r="E813" s="293">
        <v>1990</v>
      </c>
      <c r="F813" s="294">
        <f t="shared" si="180"/>
        <v>25.466999999999999</v>
      </c>
      <c r="G813" s="294">
        <v>3.3919999999999999</v>
      </c>
      <c r="H813" s="294">
        <v>4.8</v>
      </c>
      <c r="I813" s="294">
        <v>17.274999999999999</v>
      </c>
      <c r="J813" s="294">
        <v>1589.87</v>
      </c>
      <c r="K813" s="301">
        <v>17.274999999999999</v>
      </c>
      <c r="L813" s="294">
        <v>1589.87</v>
      </c>
      <c r="M813" s="302">
        <f t="shared" si="181"/>
        <v>1.0865668262184958E-2</v>
      </c>
      <c r="N813" s="359">
        <v>54.83</v>
      </c>
      <c r="O813" s="361">
        <f t="shared" si="177"/>
        <v>0.59576459081560118</v>
      </c>
      <c r="P813" s="298">
        <f t="shared" si="178"/>
        <v>651.94009573109747</v>
      </c>
      <c r="Q813" s="303">
        <f t="shared" si="179"/>
        <v>35.745875448936076</v>
      </c>
    </row>
    <row r="814" spans="1:17" x14ac:dyDescent="0.2">
      <c r="A814" s="1865"/>
      <c r="B814" s="98">
        <v>5</v>
      </c>
      <c r="C814" s="300" t="s">
        <v>1031</v>
      </c>
      <c r="D814" s="293">
        <v>45</v>
      </c>
      <c r="E814" s="293">
        <v>1992</v>
      </c>
      <c r="F814" s="294">
        <f t="shared" si="180"/>
        <v>47.323</v>
      </c>
      <c r="G814" s="294">
        <v>5.0490000000000004</v>
      </c>
      <c r="H814" s="294">
        <v>7.2</v>
      </c>
      <c r="I814" s="294">
        <v>35.073999999999998</v>
      </c>
      <c r="J814" s="294">
        <v>2909.78</v>
      </c>
      <c r="K814" s="301">
        <v>35.073999999999998</v>
      </c>
      <c r="L814" s="294">
        <v>2909.78</v>
      </c>
      <c r="M814" s="302">
        <f t="shared" si="181"/>
        <v>1.2053832248486138E-2</v>
      </c>
      <c r="N814" s="359">
        <v>54.83</v>
      </c>
      <c r="O814" s="361">
        <f t="shared" si="177"/>
        <v>0.66091162218449495</v>
      </c>
      <c r="P814" s="298">
        <f t="shared" si="178"/>
        <v>723.22993490916826</v>
      </c>
      <c r="Q814" s="303">
        <f t="shared" si="179"/>
        <v>39.654697331069691</v>
      </c>
    </row>
    <row r="815" spans="1:17" x14ac:dyDescent="0.2">
      <c r="A815" s="1865"/>
      <c r="B815" s="98">
        <v>6</v>
      </c>
      <c r="C815" s="360" t="s">
        <v>1032</v>
      </c>
      <c r="D815" s="293">
        <v>40</v>
      </c>
      <c r="E815" s="293">
        <v>1991</v>
      </c>
      <c r="F815" s="294">
        <f t="shared" si="180"/>
        <v>38.5</v>
      </c>
      <c r="G815" s="294">
        <v>4.8890000000000002</v>
      </c>
      <c r="H815" s="294">
        <v>6.4</v>
      </c>
      <c r="I815" s="294">
        <v>27.210999999999999</v>
      </c>
      <c r="J815" s="294">
        <v>2267.52</v>
      </c>
      <c r="K815" s="301">
        <v>27.210999999999999</v>
      </c>
      <c r="L815" s="294">
        <v>2267.5</v>
      </c>
      <c r="M815" s="302">
        <f t="shared" si="181"/>
        <v>1.2000441014332966E-2</v>
      </c>
      <c r="N815" s="359">
        <v>54.83</v>
      </c>
      <c r="O815" s="361">
        <f t="shared" si="177"/>
        <v>0.65798418081587651</v>
      </c>
      <c r="P815" s="298">
        <f t="shared" si="178"/>
        <v>720.02646085997799</v>
      </c>
      <c r="Q815" s="303">
        <f t="shared" si="179"/>
        <v>39.479050848952589</v>
      </c>
    </row>
    <row r="816" spans="1:17" x14ac:dyDescent="0.2">
      <c r="A816" s="1865"/>
      <c r="B816" s="98">
        <v>7</v>
      </c>
      <c r="C816" s="360" t="s">
        <v>502</v>
      </c>
      <c r="D816" s="293">
        <v>40</v>
      </c>
      <c r="E816" s="293">
        <v>1990</v>
      </c>
      <c r="F816" s="294">
        <f t="shared" si="180"/>
        <v>35</v>
      </c>
      <c r="G816" s="294">
        <v>4.43</v>
      </c>
      <c r="H816" s="294">
        <v>6.4</v>
      </c>
      <c r="I816" s="294">
        <v>24.17</v>
      </c>
      <c r="J816" s="294">
        <v>2238</v>
      </c>
      <c r="K816" s="301">
        <v>24.17</v>
      </c>
      <c r="L816" s="294">
        <v>2238</v>
      </c>
      <c r="M816" s="302">
        <f t="shared" si="181"/>
        <v>1.079982126899017E-2</v>
      </c>
      <c r="N816" s="359">
        <v>54.83</v>
      </c>
      <c r="O816" s="361">
        <f t="shared" si="177"/>
        <v>0.59215420017873099</v>
      </c>
      <c r="P816" s="298">
        <f t="shared" si="178"/>
        <v>647.98927613941021</v>
      </c>
      <c r="Q816" s="303">
        <f t="shared" si="179"/>
        <v>35.529252010723859</v>
      </c>
    </row>
    <row r="817" spans="1:17" x14ac:dyDescent="0.2">
      <c r="A817" s="1865"/>
      <c r="B817" s="98">
        <v>8</v>
      </c>
      <c r="C817" s="360" t="s">
        <v>599</v>
      </c>
      <c r="D817" s="293">
        <v>45</v>
      </c>
      <c r="E817" s="293">
        <v>1992</v>
      </c>
      <c r="F817" s="294">
        <f t="shared" si="180"/>
        <v>33</v>
      </c>
      <c r="G817" s="294">
        <v>4.335</v>
      </c>
      <c r="H817" s="294">
        <v>7.2</v>
      </c>
      <c r="I817" s="294">
        <v>21.465</v>
      </c>
      <c r="J817" s="294">
        <v>2192.8000000000002</v>
      </c>
      <c r="K817" s="301">
        <v>21.465</v>
      </c>
      <c r="L817" s="294">
        <v>2192.8000000000002</v>
      </c>
      <c r="M817" s="302">
        <f t="shared" si="181"/>
        <v>9.7888544326887993E-3</v>
      </c>
      <c r="N817" s="359">
        <v>54.83</v>
      </c>
      <c r="O817" s="361">
        <f t="shared" si="177"/>
        <v>0.53672288854432681</v>
      </c>
      <c r="P817" s="298">
        <f t="shared" si="178"/>
        <v>587.33126596132797</v>
      </c>
      <c r="Q817" s="303">
        <f t="shared" si="179"/>
        <v>32.203373312659615</v>
      </c>
    </row>
    <row r="818" spans="1:17" x14ac:dyDescent="0.2">
      <c r="A818" s="1865"/>
      <c r="B818" s="98">
        <v>9</v>
      </c>
      <c r="C818" s="360" t="s">
        <v>1033</v>
      </c>
      <c r="D818" s="293">
        <v>40</v>
      </c>
      <c r="E818" s="293">
        <v>1977</v>
      </c>
      <c r="F818" s="294">
        <f t="shared" si="180"/>
        <v>37.56</v>
      </c>
      <c r="G818" s="294">
        <v>4.1109999999999998</v>
      </c>
      <c r="H818" s="294">
        <v>6.4</v>
      </c>
      <c r="I818" s="294">
        <v>27.048999999999999</v>
      </c>
      <c r="J818" s="294">
        <v>2206.8000000000002</v>
      </c>
      <c r="K818" s="301">
        <v>27.048999999999999</v>
      </c>
      <c r="L818" s="294">
        <v>2206.8000000000002</v>
      </c>
      <c r="M818" s="302">
        <f t="shared" si="181"/>
        <v>1.225711437375385E-2</v>
      </c>
      <c r="N818" s="359">
        <v>54.83</v>
      </c>
      <c r="O818" s="361">
        <f t="shared" si="177"/>
        <v>0.67205758111292357</v>
      </c>
      <c r="P818" s="298">
        <f t="shared" si="178"/>
        <v>735.42686242523098</v>
      </c>
      <c r="Q818" s="303">
        <f t="shared" si="179"/>
        <v>40.323454866775414</v>
      </c>
    </row>
    <row r="819" spans="1:17" ht="12" thickBot="1" x14ac:dyDescent="0.25">
      <c r="A819" s="1866"/>
      <c r="B819" s="100">
        <v>10</v>
      </c>
      <c r="C819" s="362" t="s">
        <v>1034</v>
      </c>
      <c r="D819" s="363">
        <v>50</v>
      </c>
      <c r="E819" s="363">
        <v>1975</v>
      </c>
      <c r="F819" s="394">
        <f t="shared" si="180"/>
        <v>44.905000000000001</v>
      </c>
      <c r="G819" s="394">
        <v>4.8499999999999996</v>
      </c>
      <c r="H819" s="394">
        <v>7.3760000000000003</v>
      </c>
      <c r="I819" s="394">
        <v>32.679000000000002</v>
      </c>
      <c r="J819" s="394">
        <v>2578.98</v>
      </c>
      <c r="K819" s="395">
        <v>32.679000000000002</v>
      </c>
      <c r="L819" s="394">
        <v>2578.98</v>
      </c>
      <c r="M819" s="365">
        <f t="shared" si="181"/>
        <v>1.2671288649000769E-2</v>
      </c>
      <c r="N819" s="364">
        <v>54.83</v>
      </c>
      <c r="O819" s="366">
        <f t="shared" si="177"/>
        <v>0.6947667566247121</v>
      </c>
      <c r="P819" s="366">
        <f t="shared" si="178"/>
        <v>760.27731894004614</v>
      </c>
      <c r="Q819" s="367">
        <f t="shared" si="179"/>
        <v>41.686005397482731</v>
      </c>
    </row>
    <row r="820" spans="1:17" ht="11.25" customHeight="1" x14ac:dyDescent="0.2">
      <c r="A820" s="1845" t="s">
        <v>219</v>
      </c>
      <c r="B820" s="52">
        <v>1</v>
      </c>
      <c r="C820" s="1767" t="s">
        <v>1035</v>
      </c>
      <c r="D820" s="368">
        <v>3</v>
      </c>
      <c r="E820" s="368">
        <v>1940</v>
      </c>
      <c r="F820" s="220">
        <f t="shared" si="180"/>
        <v>2.597</v>
      </c>
      <c r="G820" s="220">
        <v>0</v>
      </c>
      <c r="H820" s="220">
        <v>0</v>
      </c>
      <c r="I820" s="220">
        <v>2.597</v>
      </c>
      <c r="J820" s="220">
        <v>125.4</v>
      </c>
      <c r="K820" s="304">
        <v>2.597</v>
      </c>
      <c r="L820" s="305">
        <v>125.4</v>
      </c>
      <c r="M820" s="306">
        <f>K820/L820</f>
        <v>2.0709728867623602E-2</v>
      </c>
      <c r="N820" s="331">
        <v>54.83</v>
      </c>
      <c r="O820" s="307">
        <f>M820*N820</f>
        <v>1.1355144338118019</v>
      </c>
      <c r="P820" s="307">
        <f>M820*60*1000</f>
        <v>1242.583732057416</v>
      </c>
      <c r="Q820" s="308">
        <f>P820*N820/1000</f>
        <v>68.130866028708112</v>
      </c>
    </row>
    <row r="821" spans="1:17" x14ac:dyDescent="0.2">
      <c r="A821" s="1846"/>
      <c r="B821" s="53">
        <v>2</v>
      </c>
      <c r="C821" s="330" t="s">
        <v>1036</v>
      </c>
      <c r="D821" s="1768">
        <v>20</v>
      </c>
      <c r="E821" s="370">
        <v>1992</v>
      </c>
      <c r="F821" s="222">
        <f t="shared" si="180"/>
        <v>29</v>
      </c>
      <c r="G821" s="222">
        <v>1.7390000000000001</v>
      </c>
      <c r="H821" s="222">
        <v>3.2</v>
      </c>
      <c r="I821" s="222">
        <v>24.061</v>
      </c>
      <c r="J821" s="222">
        <v>1101.98</v>
      </c>
      <c r="K821" s="309">
        <v>24.061</v>
      </c>
      <c r="L821" s="222">
        <v>1101.98</v>
      </c>
      <c r="M821" s="221">
        <f t="shared" ref="M821:M829" si="182">K821/L821</f>
        <v>2.1834334561425795E-2</v>
      </c>
      <c r="N821" s="340">
        <v>54.83</v>
      </c>
      <c r="O821" s="223">
        <f t="shared" ref="O821:O829" si="183">M821*N821</f>
        <v>1.1971765640029763</v>
      </c>
      <c r="P821" s="307">
        <f t="shared" ref="P821:P829" si="184">M821*60*1000</f>
        <v>1310.0600736855476</v>
      </c>
      <c r="Q821" s="224">
        <f t="shared" ref="Q821:Q829" si="185">P821*N821/1000</f>
        <v>71.83059384017858</v>
      </c>
    </row>
    <row r="822" spans="1:17" x14ac:dyDescent="0.2">
      <c r="A822" s="1846"/>
      <c r="B822" s="53">
        <v>3</v>
      </c>
      <c r="C822" s="1568" t="s">
        <v>1037</v>
      </c>
      <c r="D822" s="370">
        <v>14</v>
      </c>
      <c r="E822" s="370">
        <v>1970</v>
      </c>
      <c r="F822" s="222">
        <f t="shared" si="180"/>
        <v>13</v>
      </c>
      <c r="G822" s="222">
        <v>1.66</v>
      </c>
      <c r="H822" s="222">
        <v>0</v>
      </c>
      <c r="I822" s="222">
        <v>11.34</v>
      </c>
      <c r="J822" s="222">
        <v>551.79</v>
      </c>
      <c r="K822" s="309">
        <v>11.34</v>
      </c>
      <c r="L822" s="222">
        <v>551.79</v>
      </c>
      <c r="M822" s="221">
        <f t="shared" si="182"/>
        <v>2.0551296688957756E-2</v>
      </c>
      <c r="N822" s="340">
        <v>54.83</v>
      </c>
      <c r="O822" s="223">
        <f t="shared" si="183"/>
        <v>1.1268275974555537</v>
      </c>
      <c r="P822" s="307">
        <f t="shared" si="184"/>
        <v>1233.0778013374652</v>
      </c>
      <c r="Q822" s="224">
        <f t="shared" si="185"/>
        <v>67.609655847333215</v>
      </c>
    </row>
    <row r="823" spans="1:17" x14ac:dyDescent="0.2">
      <c r="A823" s="1846"/>
      <c r="B823" s="53">
        <v>4</v>
      </c>
      <c r="C823" s="330" t="s">
        <v>1038</v>
      </c>
      <c r="D823" s="370">
        <v>6</v>
      </c>
      <c r="E823" s="370"/>
      <c r="F823" s="222">
        <f t="shared" si="180"/>
        <v>6.8170000000000002</v>
      </c>
      <c r="G823" s="222">
        <v>0</v>
      </c>
      <c r="H823" s="222">
        <v>0</v>
      </c>
      <c r="I823" s="222">
        <v>6.8170000000000002</v>
      </c>
      <c r="J823" s="222">
        <v>321.16000000000003</v>
      </c>
      <c r="K823" s="309">
        <v>6.8170000000000002</v>
      </c>
      <c r="L823" s="222">
        <v>321.17</v>
      </c>
      <c r="M823" s="221">
        <f t="shared" si="182"/>
        <v>2.1225519195441665E-2</v>
      </c>
      <c r="N823" s="340">
        <v>54.83</v>
      </c>
      <c r="O823" s="223">
        <f t="shared" si="183"/>
        <v>1.1637952174860664</v>
      </c>
      <c r="P823" s="307">
        <f t="shared" si="184"/>
        <v>1273.5311517264997</v>
      </c>
      <c r="Q823" s="224">
        <f t="shared" si="185"/>
        <v>69.827713049163989</v>
      </c>
    </row>
    <row r="824" spans="1:17" x14ac:dyDescent="0.2">
      <c r="A824" s="1846"/>
      <c r="B824" s="53">
        <v>5</v>
      </c>
      <c r="C824" s="330" t="s">
        <v>1038</v>
      </c>
      <c r="D824" s="370">
        <v>6</v>
      </c>
      <c r="E824" s="370"/>
      <c r="F824" s="222">
        <f t="shared" si="180"/>
        <v>6.7309999999999999</v>
      </c>
      <c r="G824" s="222">
        <v>0</v>
      </c>
      <c r="H824" s="222">
        <v>0</v>
      </c>
      <c r="I824" s="222">
        <v>6.7309999999999999</v>
      </c>
      <c r="J824" s="222">
        <v>314.12</v>
      </c>
      <c r="K824" s="309">
        <v>6.7309999999999999</v>
      </c>
      <c r="L824" s="222">
        <v>314.12</v>
      </c>
      <c r="M824" s="221">
        <f t="shared" si="182"/>
        <v>2.1428116643321022E-2</v>
      </c>
      <c r="N824" s="340">
        <v>54.83</v>
      </c>
      <c r="O824" s="223">
        <f t="shared" si="183"/>
        <v>1.1749036355532916</v>
      </c>
      <c r="P824" s="307">
        <f t="shared" si="184"/>
        <v>1285.6869985992614</v>
      </c>
      <c r="Q824" s="224">
        <f t="shared" si="185"/>
        <v>70.494218133197506</v>
      </c>
    </row>
    <row r="825" spans="1:17" x14ac:dyDescent="0.2">
      <c r="A825" s="1846"/>
      <c r="B825" s="53">
        <v>6</v>
      </c>
      <c r="C825" s="330" t="s">
        <v>1039</v>
      </c>
      <c r="D825" s="370">
        <v>8</v>
      </c>
      <c r="E825" s="370"/>
      <c r="F825" s="222">
        <f t="shared" si="180"/>
        <v>10.576000000000001</v>
      </c>
      <c r="G825" s="222">
        <v>0</v>
      </c>
      <c r="H825" s="222">
        <v>0</v>
      </c>
      <c r="I825" s="222">
        <v>10.576000000000001</v>
      </c>
      <c r="J825" s="222">
        <v>487.61</v>
      </c>
      <c r="K825" s="309">
        <v>10.576000000000001</v>
      </c>
      <c r="L825" s="222">
        <v>487.61</v>
      </c>
      <c r="M825" s="221">
        <f t="shared" si="182"/>
        <v>2.1689464941244026E-2</v>
      </c>
      <c r="N825" s="340">
        <v>54.83</v>
      </c>
      <c r="O825" s="223">
        <f t="shared" si="183"/>
        <v>1.18923336272841</v>
      </c>
      <c r="P825" s="307">
        <f t="shared" si="184"/>
        <v>1301.3678964746416</v>
      </c>
      <c r="Q825" s="224">
        <f t="shared" si="185"/>
        <v>71.354001763704602</v>
      </c>
    </row>
    <row r="826" spans="1:17" x14ac:dyDescent="0.2">
      <c r="A826" s="1846"/>
      <c r="B826" s="53">
        <v>7</v>
      </c>
      <c r="C826" s="330" t="s">
        <v>1040</v>
      </c>
      <c r="D826" s="370">
        <v>8</v>
      </c>
      <c r="E826" s="370">
        <v>1960</v>
      </c>
      <c r="F826" s="222">
        <f t="shared" si="180"/>
        <v>8.9</v>
      </c>
      <c r="G826" s="222">
        <v>0.35199999999999998</v>
      </c>
      <c r="H826" s="222">
        <v>1.28</v>
      </c>
      <c r="I826" s="222">
        <v>7.2679999999999998</v>
      </c>
      <c r="J826" s="222">
        <v>358.81</v>
      </c>
      <c r="K826" s="309">
        <v>7.2679999999999998</v>
      </c>
      <c r="L826" s="222">
        <v>358.81</v>
      </c>
      <c r="M826" s="221">
        <f t="shared" si="182"/>
        <v>2.0255845712215378E-2</v>
      </c>
      <c r="N826" s="340">
        <v>54.83</v>
      </c>
      <c r="O826" s="223">
        <f t="shared" si="183"/>
        <v>1.1106280204007692</v>
      </c>
      <c r="P826" s="307">
        <f t="shared" si="184"/>
        <v>1215.3507427329228</v>
      </c>
      <c r="Q826" s="224">
        <f t="shared" si="185"/>
        <v>66.637681224046162</v>
      </c>
    </row>
    <row r="827" spans="1:17" x14ac:dyDescent="0.2">
      <c r="A827" s="1846"/>
      <c r="B827" s="53">
        <v>8</v>
      </c>
      <c r="C827" s="330" t="s">
        <v>1041</v>
      </c>
      <c r="D827" s="370">
        <v>12</v>
      </c>
      <c r="E827" s="370"/>
      <c r="F827" s="222">
        <f t="shared" si="180"/>
        <v>13.6</v>
      </c>
      <c r="G827" s="222">
        <v>0.66300000000000003</v>
      </c>
      <c r="H827" s="222">
        <v>1.92</v>
      </c>
      <c r="I827" s="222">
        <v>11.016999999999999</v>
      </c>
      <c r="J827" s="222">
        <v>527.23</v>
      </c>
      <c r="K827" s="309">
        <v>11.016999999999999</v>
      </c>
      <c r="L827" s="222">
        <v>527.23</v>
      </c>
      <c r="M827" s="221">
        <f t="shared" si="182"/>
        <v>2.0896003641674411E-2</v>
      </c>
      <c r="N827" s="340">
        <v>54.83</v>
      </c>
      <c r="O827" s="223">
        <f t="shared" si="183"/>
        <v>1.1457278796730079</v>
      </c>
      <c r="P827" s="307">
        <f t="shared" si="184"/>
        <v>1253.7602185004646</v>
      </c>
      <c r="Q827" s="224">
        <f t="shared" si="185"/>
        <v>68.743672780380464</v>
      </c>
    </row>
    <row r="828" spans="1:17" x14ac:dyDescent="0.2">
      <c r="A828" s="1846"/>
      <c r="B828" s="53">
        <v>9</v>
      </c>
      <c r="C828" s="330" t="s">
        <v>1042</v>
      </c>
      <c r="D828" s="370">
        <v>12</v>
      </c>
      <c r="E828" s="370">
        <v>1993</v>
      </c>
      <c r="F828" s="222">
        <f t="shared" si="180"/>
        <v>14</v>
      </c>
      <c r="G828" s="222">
        <v>0.90100000000000002</v>
      </c>
      <c r="H828" s="222">
        <v>1.92</v>
      </c>
      <c r="I828" s="222">
        <v>11.179</v>
      </c>
      <c r="J828" s="222">
        <v>543.99</v>
      </c>
      <c r="K828" s="309">
        <v>11.179</v>
      </c>
      <c r="L828" s="222">
        <v>543.99</v>
      </c>
      <c r="M828" s="221">
        <f t="shared" si="182"/>
        <v>2.0550010110479973E-2</v>
      </c>
      <c r="N828" s="340">
        <v>54.83</v>
      </c>
      <c r="O828" s="223">
        <f t="shared" si="183"/>
        <v>1.1267570543576169</v>
      </c>
      <c r="P828" s="307">
        <f t="shared" si="184"/>
        <v>1233.0006066287983</v>
      </c>
      <c r="Q828" s="224">
        <f t="shared" si="185"/>
        <v>67.605423261457005</v>
      </c>
    </row>
    <row r="829" spans="1:17" ht="11.25" customHeight="1" thickBot="1" x14ac:dyDescent="0.25">
      <c r="A829" s="1847"/>
      <c r="B829" s="55">
        <v>10</v>
      </c>
      <c r="C829" s="332"/>
      <c r="D829" s="373"/>
      <c r="E829" s="373"/>
      <c r="F829" s="391"/>
      <c r="G829" s="391"/>
      <c r="H829" s="391"/>
      <c r="I829" s="391"/>
      <c r="J829" s="391"/>
      <c r="K829" s="396"/>
      <c r="L829" s="391"/>
      <c r="M829" s="346" t="e">
        <f t="shared" si="182"/>
        <v>#DIV/0!</v>
      </c>
      <c r="N829" s="347">
        <v>54.83</v>
      </c>
      <c r="O829" s="333" t="e">
        <f t="shared" si="183"/>
        <v>#DIV/0!</v>
      </c>
      <c r="P829" s="333" t="e">
        <f t="shared" si="184"/>
        <v>#DIV/0!</v>
      </c>
      <c r="Q829" s="334" t="e">
        <f t="shared" si="185"/>
        <v>#DIV/0!</v>
      </c>
    </row>
    <row r="830" spans="1:17" x14ac:dyDescent="0.2">
      <c r="A830" s="1844" t="s">
        <v>226</v>
      </c>
      <c r="B830" s="35">
        <v>1</v>
      </c>
      <c r="C830" s="310" t="s">
        <v>1043</v>
      </c>
      <c r="D830" s="311">
        <v>51</v>
      </c>
      <c r="E830" s="311">
        <v>1976</v>
      </c>
      <c r="F830" s="820">
        <f t="shared" si="180"/>
        <v>39.9</v>
      </c>
      <c r="G830" s="264">
        <v>3.754</v>
      </c>
      <c r="H830" s="264">
        <v>0.49</v>
      </c>
      <c r="I830" s="264">
        <v>35.655999999999999</v>
      </c>
      <c r="J830" s="264">
        <v>1467.32</v>
      </c>
      <c r="K830" s="312">
        <v>35.655999999999999</v>
      </c>
      <c r="L830" s="313">
        <v>1467.32</v>
      </c>
      <c r="M830" s="314">
        <f>K830/L830</f>
        <v>2.4300084507810158E-2</v>
      </c>
      <c r="N830" s="286">
        <v>54.83</v>
      </c>
      <c r="O830" s="315">
        <f>M830*N830</f>
        <v>1.332373633563231</v>
      </c>
      <c r="P830" s="315">
        <f>M830*60*1000</f>
        <v>1458.0050704686093</v>
      </c>
      <c r="Q830" s="316">
        <f>P830*N830/1000</f>
        <v>79.942418013793855</v>
      </c>
    </row>
    <row r="831" spans="1:17" x14ac:dyDescent="0.2">
      <c r="A831" s="1810"/>
      <c r="B831" s="17">
        <v>2</v>
      </c>
      <c r="C831" s="336" t="s">
        <v>552</v>
      </c>
      <c r="D831" s="377">
        <v>4</v>
      </c>
      <c r="E831" s="377"/>
      <c r="F831" s="226">
        <f t="shared" si="180"/>
        <v>4.6929999999999996</v>
      </c>
      <c r="G831" s="226">
        <v>0</v>
      </c>
      <c r="H831" s="226">
        <v>0</v>
      </c>
      <c r="I831" s="226">
        <v>4.6929999999999996</v>
      </c>
      <c r="J831" s="226">
        <v>160.13</v>
      </c>
      <c r="K831" s="317">
        <v>4.6929999999999996</v>
      </c>
      <c r="L831" s="226">
        <v>160.13</v>
      </c>
      <c r="M831" s="225">
        <f t="shared" ref="M831:M839" si="186">K831/L831</f>
        <v>2.9307437706863171E-2</v>
      </c>
      <c r="N831" s="341">
        <v>54.83</v>
      </c>
      <c r="O831" s="227">
        <f t="shared" ref="O831:O839" si="187">M831*N831</f>
        <v>1.6069268094673077</v>
      </c>
      <c r="P831" s="315">
        <f t="shared" ref="P831:P839" si="188">M831*60*1000</f>
        <v>1758.4462624117903</v>
      </c>
      <c r="Q831" s="228">
        <f t="shared" ref="Q831:Q839" si="189">P831*N831/1000</f>
        <v>96.415608568038451</v>
      </c>
    </row>
    <row r="832" spans="1:17" x14ac:dyDescent="0.2">
      <c r="A832" s="1810"/>
      <c r="B832" s="17">
        <v>3</v>
      </c>
      <c r="C832" s="336" t="s">
        <v>667</v>
      </c>
      <c r="D832" s="377">
        <v>3</v>
      </c>
      <c r="E832" s="377">
        <v>1940</v>
      </c>
      <c r="F832" s="226">
        <f t="shared" si="180"/>
        <v>3.1</v>
      </c>
      <c r="G832" s="226">
        <v>0</v>
      </c>
      <c r="H832" s="226">
        <v>0</v>
      </c>
      <c r="I832" s="226">
        <v>3.1</v>
      </c>
      <c r="J832" s="226">
        <v>112.26</v>
      </c>
      <c r="K832" s="317">
        <v>3.1</v>
      </c>
      <c r="L832" s="226">
        <v>112.26</v>
      </c>
      <c r="M832" s="225">
        <f t="shared" si="186"/>
        <v>2.761446641724568E-2</v>
      </c>
      <c r="N832" s="341">
        <v>54.83</v>
      </c>
      <c r="O832" s="227">
        <f t="shared" si="187"/>
        <v>1.5141011936575806</v>
      </c>
      <c r="P832" s="315">
        <f t="shared" si="188"/>
        <v>1656.8679850347407</v>
      </c>
      <c r="Q832" s="228">
        <f t="shared" si="189"/>
        <v>90.846071619454833</v>
      </c>
    </row>
    <row r="833" spans="1:17" x14ac:dyDescent="0.2">
      <c r="A833" s="1810"/>
      <c r="B833" s="17">
        <v>4</v>
      </c>
      <c r="C833" s="336" t="s">
        <v>1044</v>
      </c>
      <c r="D833" s="377">
        <v>8</v>
      </c>
      <c r="E833" s="377"/>
      <c r="F833" s="226">
        <f t="shared" si="180"/>
        <v>9.7089999999999996</v>
      </c>
      <c r="G833" s="226">
        <v>0</v>
      </c>
      <c r="H833" s="226">
        <v>0</v>
      </c>
      <c r="I833" s="226">
        <v>9.7089999999999996</v>
      </c>
      <c r="J833" s="226">
        <v>381.84</v>
      </c>
      <c r="K833" s="317">
        <v>9.7089999999999996</v>
      </c>
      <c r="L833" s="226">
        <v>381.84</v>
      </c>
      <c r="M833" s="225">
        <f t="shared" si="186"/>
        <v>2.5426880368740835E-2</v>
      </c>
      <c r="N833" s="341">
        <v>54.83</v>
      </c>
      <c r="O833" s="227">
        <f t="shared" si="187"/>
        <v>1.39415585061806</v>
      </c>
      <c r="P833" s="315">
        <f t="shared" si="188"/>
        <v>1525.6128221244501</v>
      </c>
      <c r="Q833" s="228">
        <f t="shared" si="189"/>
        <v>83.649351037083605</v>
      </c>
    </row>
    <row r="834" spans="1:17" x14ac:dyDescent="0.2">
      <c r="A834" s="1810"/>
      <c r="B834" s="17">
        <v>5</v>
      </c>
      <c r="C834" s="336" t="s">
        <v>1045</v>
      </c>
      <c r="D834" s="377">
        <v>8</v>
      </c>
      <c r="E834" s="377">
        <v>1960</v>
      </c>
      <c r="F834" s="226">
        <f t="shared" si="180"/>
        <v>10.654</v>
      </c>
      <c r="G834" s="226">
        <v>0.35699999999999998</v>
      </c>
      <c r="H834" s="226">
        <v>1.28</v>
      </c>
      <c r="I834" s="226">
        <v>9.0169999999999995</v>
      </c>
      <c r="J834" s="226">
        <v>372.64</v>
      </c>
      <c r="K834" s="317">
        <v>9.0169999999999995</v>
      </c>
      <c r="L834" s="226">
        <v>372.64</v>
      </c>
      <c r="M834" s="225">
        <f t="shared" si="186"/>
        <v>2.419761700300558E-2</v>
      </c>
      <c r="N834" s="341">
        <v>54.83</v>
      </c>
      <c r="O834" s="227">
        <f t="shared" si="187"/>
        <v>1.3267553402747958</v>
      </c>
      <c r="P834" s="315">
        <f t="shared" si="188"/>
        <v>1451.8570201803348</v>
      </c>
      <c r="Q834" s="228">
        <f t="shared" si="189"/>
        <v>79.605320416487757</v>
      </c>
    </row>
    <row r="835" spans="1:17" x14ac:dyDescent="0.2">
      <c r="A835" s="1810"/>
      <c r="B835" s="17">
        <v>6</v>
      </c>
      <c r="C835" s="336" t="s">
        <v>503</v>
      </c>
      <c r="D835" s="377">
        <v>8</v>
      </c>
      <c r="E835" s="377">
        <v>1960</v>
      </c>
      <c r="F835" s="226">
        <f t="shared" si="180"/>
        <v>12.5</v>
      </c>
      <c r="G835" s="226">
        <v>0.38800000000000001</v>
      </c>
      <c r="H835" s="226">
        <v>1.28</v>
      </c>
      <c r="I835" s="226">
        <v>10.832000000000001</v>
      </c>
      <c r="J835" s="226">
        <v>358.27</v>
      </c>
      <c r="K835" s="317">
        <v>10.832000000000001</v>
      </c>
      <c r="L835" s="226">
        <v>358.27</v>
      </c>
      <c r="M835" s="225">
        <f t="shared" si="186"/>
        <v>3.02341809250007E-2</v>
      </c>
      <c r="N835" s="341">
        <v>54.83</v>
      </c>
      <c r="O835" s="227">
        <f t="shared" si="187"/>
        <v>1.6577401401177883</v>
      </c>
      <c r="P835" s="315">
        <f t="shared" si="188"/>
        <v>1814.0508555000422</v>
      </c>
      <c r="Q835" s="228">
        <f t="shared" si="189"/>
        <v>99.46440840706731</v>
      </c>
    </row>
    <row r="836" spans="1:17" x14ac:dyDescent="0.2">
      <c r="A836" s="1810"/>
      <c r="B836" s="17">
        <v>7</v>
      </c>
      <c r="C836" s="336" t="s">
        <v>668</v>
      </c>
      <c r="D836" s="377">
        <v>11</v>
      </c>
      <c r="E836" s="377"/>
      <c r="F836" s="226">
        <f t="shared" si="180"/>
        <v>13.010999999999999</v>
      </c>
      <c r="G836" s="226">
        <v>0</v>
      </c>
      <c r="H836" s="226">
        <v>0</v>
      </c>
      <c r="I836" s="226">
        <v>13.010999999999999</v>
      </c>
      <c r="J836" s="226">
        <v>533.47</v>
      </c>
      <c r="K836" s="317">
        <v>13.010999999999999</v>
      </c>
      <c r="L836" s="226">
        <v>533.47</v>
      </c>
      <c r="M836" s="225">
        <f t="shared" si="186"/>
        <v>2.4389375222599208E-2</v>
      </c>
      <c r="N836" s="341">
        <v>54.83</v>
      </c>
      <c r="O836" s="227">
        <f t="shared" si="187"/>
        <v>1.3372694434551144</v>
      </c>
      <c r="P836" s="315">
        <f t="shared" si="188"/>
        <v>1463.3625133559524</v>
      </c>
      <c r="Q836" s="228">
        <f t="shared" si="189"/>
        <v>80.236166607306856</v>
      </c>
    </row>
    <row r="837" spans="1:17" x14ac:dyDescent="0.2">
      <c r="A837" s="1810"/>
      <c r="B837" s="17">
        <v>8</v>
      </c>
      <c r="C837" s="336" t="s">
        <v>504</v>
      </c>
      <c r="D837" s="377">
        <v>3</v>
      </c>
      <c r="E837" s="377"/>
      <c r="F837" s="226">
        <f t="shared" si="180"/>
        <v>4.8170000000000002</v>
      </c>
      <c r="G837" s="226">
        <v>0</v>
      </c>
      <c r="H837" s="226">
        <v>0</v>
      </c>
      <c r="I837" s="226">
        <v>4.8170000000000002</v>
      </c>
      <c r="J837" s="226">
        <v>182.98</v>
      </c>
      <c r="K837" s="317">
        <v>4.8170000000000002</v>
      </c>
      <c r="L837" s="226">
        <v>182.98</v>
      </c>
      <c r="M837" s="225">
        <f t="shared" si="186"/>
        <v>2.6325281451524758E-2</v>
      </c>
      <c r="N837" s="341">
        <v>54.83</v>
      </c>
      <c r="O837" s="227">
        <f t="shared" si="187"/>
        <v>1.4434151819871024</v>
      </c>
      <c r="P837" s="315">
        <f t="shared" si="188"/>
        <v>1579.5168870914856</v>
      </c>
      <c r="Q837" s="228">
        <f t="shared" si="189"/>
        <v>86.604910919226157</v>
      </c>
    </row>
    <row r="838" spans="1:17" x14ac:dyDescent="0.2">
      <c r="A838" s="1810"/>
      <c r="B838" s="17">
        <v>9</v>
      </c>
      <c r="C838" s="380" t="s">
        <v>505</v>
      </c>
      <c r="D838" s="377">
        <v>9</v>
      </c>
      <c r="E838" s="377">
        <v>1969</v>
      </c>
      <c r="F838" s="336">
        <f t="shared" si="180"/>
        <v>7.093</v>
      </c>
      <c r="G838" s="336">
        <v>0.51</v>
      </c>
      <c r="H838" s="336">
        <v>0</v>
      </c>
      <c r="I838" s="336">
        <v>6.5830000000000002</v>
      </c>
      <c r="J838" s="336">
        <v>268.74</v>
      </c>
      <c r="K838" s="377">
        <v>6.5830000000000002</v>
      </c>
      <c r="L838" s="336">
        <v>268.74</v>
      </c>
      <c r="M838" s="225">
        <f t="shared" si="186"/>
        <v>2.4495795192379252E-2</v>
      </c>
      <c r="N838" s="341">
        <v>54.83</v>
      </c>
      <c r="O838" s="227">
        <f t="shared" si="187"/>
        <v>1.3431044503981544</v>
      </c>
      <c r="P838" s="315">
        <f t="shared" si="188"/>
        <v>1469.747711542755</v>
      </c>
      <c r="Q838" s="228">
        <f t="shared" si="189"/>
        <v>80.586267023889263</v>
      </c>
    </row>
    <row r="839" spans="1:17" ht="12" thickBot="1" x14ac:dyDescent="0.25">
      <c r="A839" s="1811"/>
      <c r="B839" s="18">
        <v>10</v>
      </c>
      <c r="C839" s="381"/>
      <c r="D839" s="382"/>
      <c r="E839" s="382"/>
      <c r="F839" s="337"/>
      <c r="G839" s="337"/>
      <c r="H839" s="337"/>
      <c r="I839" s="337"/>
      <c r="J839" s="337"/>
      <c r="K839" s="337"/>
      <c r="L839" s="337"/>
      <c r="M839" s="342" t="e">
        <f t="shared" si="186"/>
        <v>#DIV/0!</v>
      </c>
      <c r="N839" s="337">
        <v>54.83</v>
      </c>
      <c r="O839" s="338" t="e">
        <f t="shared" si="187"/>
        <v>#DIV/0!</v>
      </c>
      <c r="P839" s="338" t="e">
        <f t="shared" si="188"/>
        <v>#DIV/0!</v>
      </c>
      <c r="Q839" s="339" t="e">
        <f t="shared" si="189"/>
        <v>#DIV/0!</v>
      </c>
    </row>
    <row r="842" spans="1:17" ht="15" x14ac:dyDescent="0.2">
      <c r="A842" s="1812" t="s">
        <v>256</v>
      </c>
      <c r="B842" s="1812"/>
      <c r="C842" s="1812"/>
      <c r="D842" s="1812"/>
      <c r="E842" s="1812"/>
      <c r="F842" s="1812"/>
      <c r="G842" s="1812"/>
      <c r="H842" s="1812"/>
      <c r="I842" s="1812"/>
      <c r="J842" s="1812"/>
      <c r="K842" s="1812"/>
      <c r="L842" s="1812"/>
      <c r="M842" s="1812"/>
      <c r="N842" s="1812"/>
      <c r="O842" s="1812"/>
      <c r="P842" s="1812"/>
      <c r="Q842" s="1812"/>
    </row>
    <row r="843" spans="1:17" ht="13.5" thickBot="1" x14ac:dyDescent="0.25">
      <c r="A843" s="408"/>
      <c r="B843" s="408"/>
      <c r="C843" s="408"/>
      <c r="D843" s="408"/>
      <c r="E843" s="1813" t="s">
        <v>254</v>
      </c>
      <c r="F843" s="1813"/>
      <c r="G843" s="1813"/>
      <c r="H843" s="1813"/>
      <c r="I843" s="408">
        <v>2.2999999999999998</v>
      </c>
      <c r="J843" s="408" t="s">
        <v>253</v>
      </c>
      <c r="K843" s="408" t="s">
        <v>255</v>
      </c>
      <c r="L843" s="409">
        <v>486.7</v>
      </c>
      <c r="M843" s="408"/>
      <c r="N843" s="408"/>
      <c r="O843" s="408"/>
      <c r="P843" s="408"/>
      <c r="Q843" s="408"/>
    </row>
    <row r="844" spans="1:17" x14ac:dyDescent="0.2">
      <c r="A844" s="1814" t="s">
        <v>1</v>
      </c>
      <c r="B844" s="1817" t="s">
        <v>0</v>
      </c>
      <c r="C844" s="1820" t="s">
        <v>2</v>
      </c>
      <c r="D844" s="1820" t="s">
        <v>3</v>
      </c>
      <c r="E844" s="1820" t="s">
        <v>11</v>
      </c>
      <c r="F844" s="1824" t="s">
        <v>12</v>
      </c>
      <c r="G844" s="1825"/>
      <c r="H844" s="1825"/>
      <c r="I844" s="1826"/>
      <c r="J844" s="1820" t="s">
        <v>4</v>
      </c>
      <c r="K844" s="1820" t="s">
        <v>13</v>
      </c>
      <c r="L844" s="1820" t="s">
        <v>5</v>
      </c>
      <c r="M844" s="1820" t="s">
        <v>6</v>
      </c>
      <c r="N844" s="1820" t="s">
        <v>14</v>
      </c>
      <c r="O844" s="1820" t="s">
        <v>15</v>
      </c>
      <c r="P844" s="1827" t="s">
        <v>22</v>
      </c>
      <c r="Q844" s="1829" t="s">
        <v>23</v>
      </c>
    </row>
    <row r="845" spans="1:17" ht="33.75" x14ac:dyDescent="0.2">
      <c r="A845" s="1815"/>
      <c r="B845" s="1818"/>
      <c r="C845" s="1821"/>
      <c r="D845" s="1823"/>
      <c r="E845" s="1823"/>
      <c r="F845" s="1313" t="s">
        <v>16</v>
      </c>
      <c r="G845" s="1313" t="s">
        <v>17</v>
      </c>
      <c r="H845" s="1313" t="s">
        <v>18</v>
      </c>
      <c r="I845" s="1313" t="s">
        <v>19</v>
      </c>
      <c r="J845" s="1823"/>
      <c r="K845" s="1823"/>
      <c r="L845" s="1823"/>
      <c r="M845" s="1823"/>
      <c r="N845" s="1823"/>
      <c r="O845" s="1823"/>
      <c r="P845" s="1828"/>
      <c r="Q845" s="1830"/>
    </row>
    <row r="846" spans="1:17" ht="12" thickBot="1" x14ac:dyDescent="0.25">
      <c r="A846" s="1816"/>
      <c r="B846" s="1819"/>
      <c r="C846" s="1822"/>
      <c r="D846" s="28" t="s">
        <v>7</v>
      </c>
      <c r="E846" s="28" t="s">
        <v>8</v>
      </c>
      <c r="F846" s="28" t="s">
        <v>9</v>
      </c>
      <c r="G846" s="28" t="s">
        <v>9</v>
      </c>
      <c r="H846" s="28" t="s">
        <v>9</v>
      </c>
      <c r="I846" s="28" t="s">
        <v>9</v>
      </c>
      <c r="J846" s="28" t="s">
        <v>20</v>
      </c>
      <c r="K846" s="28" t="s">
        <v>9</v>
      </c>
      <c r="L846" s="28" t="s">
        <v>20</v>
      </c>
      <c r="M846" s="28" t="s">
        <v>21</v>
      </c>
      <c r="N846" s="28" t="s">
        <v>270</v>
      </c>
      <c r="O846" s="28" t="s">
        <v>271</v>
      </c>
      <c r="P846" s="637" t="s">
        <v>24</v>
      </c>
      <c r="Q846" s="638" t="s">
        <v>272</v>
      </c>
    </row>
    <row r="847" spans="1:17" x14ac:dyDescent="0.2">
      <c r="A847" s="1848" t="s">
        <v>228</v>
      </c>
      <c r="B847" s="41">
        <v>1</v>
      </c>
      <c r="C847" s="320" t="s">
        <v>714</v>
      </c>
      <c r="D847" s="283">
        <v>50</v>
      </c>
      <c r="E847" s="283">
        <v>1980</v>
      </c>
      <c r="F847" s="259">
        <v>26.588000000000001</v>
      </c>
      <c r="G847" s="259">
        <v>5.1050000000000004</v>
      </c>
      <c r="H847" s="259">
        <v>7.92</v>
      </c>
      <c r="I847" s="259">
        <v>13.563000000000001</v>
      </c>
      <c r="J847" s="259">
        <v>2544.91</v>
      </c>
      <c r="K847" s="284">
        <v>13.563000000000001</v>
      </c>
      <c r="L847" s="259">
        <v>2544.91</v>
      </c>
      <c r="M847" s="285">
        <f>K847/L847</f>
        <v>5.3294615526678748E-3</v>
      </c>
      <c r="N847" s="321">
        <v>68.599999999999994</v>
      </c>
      <c r="O847" s="287">
        <f>M847*N847</f>
        <v>0.36560106251301616</v>
      </c>
      <c r="P847" s="287">
        <f>M847*60*1000</f>
        <v>319.7676931600725</v>
      </c>
      <c r="Q847" s="288">
        <f>P847*N847/1000</f>
        <v>21.936063750780971</v>
      </c>
    </row>
    <row r="848" spans="1:17" x14ac:dyDescent="0.2">
      <c r="A848" s="1849"/>
      <c r="B848" s="38">
        <v>2</v>
      </c>
      <c r="C848" s="323" t="s">
        <v>611</v>
      </c>
      <c r="D848" s="289">
        <v>40</v>
      </c>
      <c r="E848" s="289">
        <v>1985</v>
      </c>
      <c r="F848" s="216">
        <v>25.039000000000001</v>
      </c>
      <c r="G848" s="216">
        <v>3.9390000000000001</v>
      </c>
      <c r="H848" s="216">
        <v>6.4</v>
      </c>
      <c r="I848" s="216">
        <v>14.7</v>
      </c>
      <c r="J848" s="216">
        <v>2266.1799999999998</v>
      </c>
      <c r="K848" s="290">
        <v>14.7</v>
      </c>
      <c r="L848" s="216">
        <v>2266.1799999999998</v>
      </c>
      <c r="M848" s="217">
        <f t="shared" ref="M848:M849" si="190">K848/L848</f>
        <v>6.4866868474701923E-3</v>
      </c>
      <c r="N848" s="324">
        <v>68.599999999999994</v>
      </c>
      <c r="O848" s="291">
        <f t="shared" ref="O848:O849" si="191">M848*N848</f>
        <v>0.44498671773645515</v>
      </c>
      <c r="P848" s="287">
        <f t="shared" ref="P848:P849" si="192">M848*60*1000</f>
        <v>389.20121084821153</v>
      </c>
      <c r="Q848" s="292">
        <f t="shared" ref="Q848:Q849" si="193">P848*N848/1000</f>
        <v>26.699203064187309</v>
      </c>
    </row>
    <row r="849" spans="1:17" x14ac:dyDescent="0.2">
      <c r="A849" s="1849"/>
      <c r="B849" s="38">
        <v>3</v>
      </c>
      <c r="C849" s="323" t="s">
        <v>715</v>
      </c>
      <c r="D849" s="289">
        <v>22</v>
      </c>
      <c r="E849" s="289">
        <v>1979</v>
      </c>
      <c r="F849" s="216">
        <v>13.127000000000001</v>
      </c>
      <c r="G849" s="216">
        <v>1.7889999999999999</v>
      </c>
      <c r="H849" s="216">
        <v>3.52</v>
      </c>
      <c r="I849" s="216">
        <v>7.8179999999999996</v>
      </c>
      <c r="J849" s="216">
        <v>1154.82</v>
      </c>
      <c r="K849" s="290">
        <v>7.8179999999999996</v>
      </c>
      <c r="L849" s="216">
        <v>1154.82</v>
      </c>
      <c r="M849" s="217">
        <f t="shared" si="190"/>
        <v>6.7698862160336677E-3</v>
      </c>
      <c r="N849" s="324">
        <v>68.599999999999994</v>
      </c>
      <c r="O849" s="291">
        <f t="shared" si="191"/>
        <v>0.46441419441990955</v>
      </c>
      <c r="P849" s="287">
        <f t="shared" si="192"/>
        <v>406.19317296202007</v>
      </c>
      <c r="Q849" s="292">
        <f t="shared" si="193"/>
        <v>27.864851665194575</v>
      </c>
    </row>
    <row r="850" spans="1:17" x14ac:dyDescent="0.2">
      <c r="A850" s="1849"/>
      <c r="B850" s="11">
        <v>4</v>
      </c>
      <c r="C850" s="323"/>
      <c r="D850" s="289"/>
      <c r="E850" s="289"/>
      <c r="F850" s="259"/>
      <c r="G850" s="216"/>
      <c r="H850" s="216"/>
      <c r="I850" s="216"/>
      <c r="J850" s="216"/>
      <c r="K850" s="290"/>
      <c r="L850" s="216"/>
      <c r="M850" s="217"/>
      <c r="N850" s="324"/>
      <c r="O850" s="291"/>
      <c r="P850" s="287"/>
      <c r="Q850" s="292"/>
    </row>
    <row r="851" spans="1:17" x14ac:dyDescent="0.2">
      <c r="A851" s="1849"/>
      <c r="B851" s="11">
        <v>5</v>
      </c>
      <c r="C851" s="323"/>
      <c r="D851" s="289"/>
      <c r="E851" s="289"/>
      <c r="F851" s="259"/>
      <c r="G851" s="216"/>
      <c r="H851" s="216"/>
      <c r="I851" s="216"/>
      <c r="J851" s="216"/>
      <c r="K851" s="290"/>
      <c r="L851" s="216"/>
      <c r="M851" s="217"/>
      <c r="N851" s="324"/>
      <c r="O851" s="291"/>
      <c r="P851" s="287"/>
      <c r="Q851" s="292"/>
    </row>
    <row r="852" spans="1:17" x14ac:dyDescent="0.2">
      <c r="A852" s="1849"/>
      <c r="B852" s="11">
        <v>6</v>
      </c>
      <c r="C852" s="323"/>
      <c r="D852" s="289"/>
      <c r="E852" s="289"/>
      <c r="F852" s="259"/>
      <c r="G852" s="216"/>
      <c r="H852" s="216"/>
      <c r="I852" s="216"/>
      <c r="J852" s="216"/>
      <c r="K852" s="290"/>
      <c r="L852" s="216"/>
      <c r="M852" s="217"/>
      <c r="N852" s="324"/>
      <c r="O852" s="291"/>
      <c r="P852" s="287"/>
      <c r="Q852" s="292"/>
    </row>
    <row r="853" spans="1:17" x14ac:dyDescent="0.2">
      <c r="A853" s="1849"/>
      <c r="B853" s="11">
        <v>7</v>
      </c>
      <c r="C853" s="323"/>
      <c r="D853" s="289"/>
      <c r="E853" s="289"/>
      <c r="F853" s="259"/>
      <c r="G853" s="216"/>
      <c r="H853" s="216"/>
      <c r="I853" s="216"/>
      <c r="J853" s="216"/>
      <c r="K853" s="290"/>
      <c r="L853" s="216"/>
      <c r="M853" s="217"/>
      <c r="N853" s="324"/>
      <c r="O853" s="291"/>
      <c r="P853" s="287"/>
      <c r="Q853" s="292"/>
    </row>
    <row r="854" spans="1:17" x14ac:dyDescent="0.2">
      <c r="A854" s="1849"/>
      <c r="B854" s="11">
        <v>8</v>
      </c>
      <c r="C854" s="323"/>
      <c r="D854" s="289"/>
      <c r="E854" s="289"/>
      <c r="F854" s="259"/>
      <c r="G854" s="216"/>
      <c r="H854" s="216"/>
      <c r="I854" s="216"/>
      <c r="J854" s="216"/>
      <c r="K854" s="290"/>
      <c r="L854" s="216"/>
      <c r="M854" s="217"/>
      <c r="N854" s="324"/>
      <c r="O854" s="291"/>
      <c r="P854" s="287"/>
      <c r="Q854" s="292"/>
    </row>
    <row r="855" spans="1:17" x14ac:dyDescent="0.2">
      <c r="A855" s="1849"/>
      <c r="B855" s="11">
        <v>9</v>
      </c>
      <c r="C855" s="323"/>
      <c r="D855" s="289"/>
      <c r="E855" s="289"/>
      <c r="F855" s="259"/>
      <c r="G855" s="216"/>
      <c r="H855" s="216"/>
      <c r="I855" s="216"/>
      <c r="J855" s="216"/>
      <c r="K855" s="290"/>
      <c r="L855" s="216"/>
      <c r="M855" s="217"/>
      <c r="N855" s="324"/>
      <c r="O855" s="291"/>
      <c r="P855" s="287"/>
      <c r="Q855" s="292"/>
    </row>
    <row r="856" spans="1:17" ht="12" thickBot="1" x14ac:dyDescent="0.25">
      <c r="A856" s="1850"/>
      <c r="B856" s="30">
        <v>10</v>
      </c>
      <c r="C856" s="328"/>
      <c r="D856" s="351"/>
      <c r="E856" s="351"/>
      <c r="F856" s="610"/>
      <c r="G856" s="411"/>
      <c r="H856" s="411"/>
      <c r="I856" s="411"/>
      <c r="J856" s="411"/>
      <c r="K856" s="412"/>
      <c r="L856" s="411"/>
      <c r="M856" s="344"/>
      <c r="N856" s="345"/>
      <c r="O856" s="352"/>
      <c r="P856" s="353"/>
      <c r="Q856" s="354"/>
    </row>
    <row r="857" spans="1:17" x14ac:dyDescent="0.2">
      <c r="A857" s="1801" t="s">
        <v>220</v>
      </c>
      <c r="B857" s="99">
        <v>1</v>
      </c>
      <c r="C857" s="300" t="s">
        <v>716</v>
      </c>
      <c r="D857" s="293">
        <v>15</v>
      </c>
      <c r="E857" s="293">
        <v>1988</v>
      </c>
      <c r="F857" s="295">
        <v>10.944000000000001</v>
      </c>
      <c r="G857" s="295">
        <v>1.1499999999999999</v>
      </c>
      <c r="H857" s="295">
        <v>2.4</v>
      </c>
      <c r="I857" s="294">
        <v>7.3940000000000001</v>
      </c>
      <c r="J857" s="295">
        <v>871.46</v>
      </c>
      <c r="K857" s="296">
        <v>7.3940000000000001</v>
      </c>
      <c r="L857" s="295">
        <v>871.46</v>
      </c>
      <c r="M857" s="297">
        <f>K857/L857</f>
        <v>8.4846120303857884E-3</v>
      </c>
      <c r="N857" s="358">
        <v>68.599999999999994</v>
      </c>
      <c r="O857" s="298">
        <f t="shared" ref="O857:O859" si="194">M857*N857</f>
        <v>0.582044385284465</v>
      </c>
      <c r="P857" s="298">
        <f t="shared" ref="P857:P859" si="195">M857*60*1000</f>
        <v>509.07672182314735</v>
      </c>
      <c r="Q857" s="299">
        <f t="shared" ref="Q857:Q859" si="196">P857*N857/1000</f>
        <v>34.922663117067906</v>
      </c>
    </row>
    <row r="858" spans="1:17" x14ac:dyDescent="0.2">
      <c r="A858" s="1802"/>
      <c r="B858" s="121">
        <v>2</v>
      </c>
      <c r="C858" s="300" t="s">
        <v>717</v>
      </c>
      <c r="D858" s="293">
        <v>8</v>
      </c>
      <c r="E858" s="293">
        <v>1966</v>
      </c>
      <c r="F858" s="294">
        <v>5.444</v>
      </c>
      <c r="G858" s="294">
        <v>0.84199999999999997</v>
      </c>
      <c r="H858" s="294">
        <v>1.28</v>
      </c>
      <c r="I858" s="294">
        <v>3.3220000000000001</v>
      </c>
      <c r="J858" s="294">
        <v>388.26</v>
      </c>
      <c r="K858" s="301">
        <v>3.3220000000000001</v>
      </c>
      <c r="L858" s="294">
        <v>388.26</v>
      </c>
      <c r="M858" s="297">
        <f>K858/L858</f>
        <v>8.5561221861639117E-3</v>
      </c>
      <c r="N858" s="359">
        <v>68.599999999999994</v>
      </c>
      <c r="O858" s="298">
        <f t="shared" si="194"/>
        <v>0.58694998197084425</v>
      </c>
      <c r="P858" s="298">
        <f t="shared" si="195"/>
        <v>513.36733116983464</v>
      </c>
      <c r="Q858" s="299">
        <f t="shared" si="196"/>
        <v>35.216998918250653</v>
      </c>
    </row>
    <row r="859" spans="1:17" x14ac:dyDescent="0.2">
      <c r="A859" s="1802"/>
      <c r="B859" s="98">
        <v>3</v>
      </c>
      <c r="C859" s="360" t="s">
        <v>718</v>
      </c>
      <c r="D859" s="293">
        <v>45</v>
      </c>
      <c r="E859" s="293">
        <v>1978</v>
      </c>
      <c r="F859" s="294">
        <v>29.417000000000002</v>
      </c>
      <c r="G859" s="294">
        <v>2.2629999999999999</v>
      </c>
      <c r="H859" s="294">
        <v>7.2</v>
      </c>
      <c r="I859" s="294">
        <v>19.954000000000001</v>
      </c>
      <c r="J859" s="294">
        <v>2247.9499999999998</v>
      </c>
      <c r="K859" s="301">
        <v>19.954000000000001</v>
      </c>
      <c r="L859" s="294">
        <v>2247.9499999999998</v>
      </c>
      <c r="M859" s="302">
        <f t="shared" ref="M859" si="197">K859/L859</f>
        <v>8.8765319513334374E-3</v>
      </c>
      <c r="N859" s="359">
        <v>68.599999999999994</v>
      </c>
      <c r="O859" s="298">
        <f t="shared" si="194"/>
        <v>0.60893009186147373</v>
      </c>
      <c r="P859" s="298">
        <f t="shared" si="195"/>
        <v>532.59191708000617</v>
      </c>
      <c r="Q859" s="303">
        <f t="shared" si="196"/>
        <v>36.535805511688423</v>
      </c>
    </row>
    <row r="860" spans="1:17" x14ac:dyDescent="0.2">
      <c r="A860" s="1802"/>
      <c r="B860" s="98">
        <v>4</v>
      </c>
      <c r="C860" s="360"/>
      <c r="D860" s="293"/>
      <c r="E860" s="293"/>
      <c r="F860" s="294"/>
      <c r="G860" s="294"/>
      <c r="H860" s="294"/>
      <c r="I860" s="294"/>
      <c r="J860" s="294"/>
      <c r="K860" s="301"/>
      <c r="L860" s="294"/>
      <c r="M860" s="302"/>
      <c r="N860" s="359"/>
      <c r="O860" s="361"/>
      <c r="P860" s="298"/>
      <c r="Q860" s="303"/>
    </row>
    <row r="861" spans="1:17" x14ac:dyDescent="0.2">
      <c r="A861" s="1802"/>
      <c r="B861" s="98">
        <v>5</v>
      </c>
      <c r="C861" s="360"/>
      <c r="D861" s="293"/>
      <c r="E861" s="293"/>
      <c r="F861" s="294"/>
      <c r="G861" s="294"/>
      <c r="H861" s="294"/>
      <c r="I861" s="294"/>
      <c r="J861" s="294"/>
      <c r="K861" s="301"/>
      <c r="L861" s="294"/>
      <c r="M861" s="302"/>
      <c r="N861" s="359"/>
      <c r="O861" s="361"/>
      <c r="P861" s="298"/>
      <c r="Q861" s="303"/>
    </row>
    <row r="862" spans="1:17" x14ac:dyDescent="0.2">
      <c r="A862" s="1802"/>
      <c r="B862" s="98">
        <v>6</v>
      </c>
      <c r="C862" s="360"/>
      <c r="D862" s="293"/>
      <c r="E862" s="293"/>
      <c r="F862" s="294"/>
      <c r="G862" s="294"/>
      <c r="H862" s="294"/>
      <c r="I862" s="294"/>
      <c r="J862" s="294"/>
      <c r="K862" s="301"/>
      <c r="L862" s="294"/>
      <c r="M862" s="302"/>
      <c r="N862" s="359"/>
      <c r="O862" s="361"/>
      <c r="P862" s="298"/>
      <c r="Q862" s="303"/>
    </row>
    <row r="863" spans="1:17" x14ac:dyDescent="0.2">
      <c r="A863" s="1802"/>
      <c r="B863" s="98">
        <v>7</v>
      </c>
      <c r="C863" s="360"/>
      <c r="D863" s="293"/>
      <c r="E863" s="293"/>
      <c r="F863" s="294"/>
      <c r="G863" s="294"/>
      <c r="H863" s="294"/>
      <c r="I863" s="294"/>
      <c r="J863" s="294"/>
      <c r="K863" s="301"/>
      <c r="L863" s="294"/>
      <c r="M863" s="302"/>
      <c r="N863" s="359"/>
      <c r="O863" s="361"/>
      <c r="P863" s="298"/>
      <c r="Q863" s="303"/>
    </row>
    <row r="864" spans="1:17" x14ac:dyDescent="0.2">
      <c r="A864" s="1802"/>
      <c r="B864" s="98">
        <v>8</v>
      </c>
      <c r="C864" s="360"/>
      <c r="D864" s="293"/>
      <c r="E864" s="293"/>
      <c r="F864" s="294"/>
      <c r="G864" s="294"/>
      <c r="H864" s="294"/>
      <c r="I864" s="294"/>
      <c r="J864" s="294"/>
      <c r="K864" s="301"/>
      <c r="L864" s="294"/>
      <c r="M864" s="302"/>
      <c r="N864" s="359"/>
      <c r="O864" s="361"/>
      <c r="P864" s="298"/>
      <c r="Q864" s="303"/>
    </row>
    <row r="865" spans="1:17" x14ac:dyDescent="0.2">
      <c r="A865" s="1803"/>
      <c r="B865" s="101">
        <v>9</v>
      </c>
      <c r="C865" s="360"/>
      <c r="D865" s="293"/>
      <c r="E865" s="293"/>
      <c r="F865" s="294"/>
      <c r="G865" s="294"/>
      <c r="H865" s="294"/>
      <c r="I865" s="294"/>
      <c r="J865" s="294"/>
      <c r="K865" s="301"/>
      <c r="L865" s="294"/>
      <c r="M865" s="302"/>
      <c r="N865" s="359"/>
      <c r="O865" s="361"/>
      <c r="P865" s="298"/>
      <c r="Q865" s="303"/>
    </row>
    <row r="866" spans="1:17" ht="12" thickBot="1" x14ac:dyDescent="0.25">
      <c r="A866" s="1804"/>
      <c r="B866" s="100">
        <v>10</v>
      </c>
      <c r="C866" s="362"/>
      <c r="D866" s="363"/>
      <c r="E866" s="363"/>
      <c r="F866" s="394"/>
      <c r="G866" s="394"/>
      <c r="H866" s="394"/>
      <c r="I866" s="394"/>
      <c r="J866" s="394"/>
      <c r="K866" s="395"/>
      <c r="L866" s="394"/>
      <c r="M866" s="365"/>
      <c r="N866" s="364"/>
      <c r="O866" s="366"/>
      <c r="P866" s="366"/>
      <c r="Q866" s="367"/>
    </row>
    <row r="867" spans="1:17" x14ac:dyDescent="0.2">
      <c r="A867" s="1845" t="s">
        <v>221</v>
      </c>
      <c r="B867" s="52">
        <v>1</v>
      </c>
      <c r="C867" s="329" t="s">
        <v>613</v>
      </c>
      <c r="D867" s="368">
        <v>40</v>
      </c>
      <c r="E867" s="368">
        <v>1974</v>
      </c>
      <c r="F867" s="220">
        <v>39.228000000000002</v>
      </c>
      <c r="G867" s="220">
        <v>2.895</v>
      </c>
      <c r="H867" s="220">
        <v>6.4</v>
      </c>
      <c r="I867" s="220">
        <v>29.933</v>
      </c>
      <c r="J867" s="220">
        <v>2261.31</v>
      </c>
      <c r="K867" s="304">
        <v>29.933</v>
      </c>
      <c r="L867" s="305">
        <v>2261.31</v>
      </c>
      <c r="M867" s="306">
        <f>K867/L867</f>
        <v>1.3237017481017641E-2</v>
      </c>
      <c r="N867" s="331">
        <v>68.599999999999994</v>
      </c>
      <c r="O867" s="307">
        <f>M867*N867</f>
        <v>0.90805939919781009</v>
      </c>
      <c r="P867" s="307">
        <f>M867*60*1000</f>
        <v>794.22104886105853</v>
      </c>
      <c r="Q867" s="308">
        <f>P867*N867/1000</f>
        <v>54.483563951868611</v>
      </c>
    </row>
    <row r="868" spans="1:17" x14ac:dyDescent="0.2">
      <c r="A868" s="1846"/>
      <c r="B868" s="53">
        <v>2</v>
      </c>
      <c r="C868" s="330" t="s">
        <v>612</v>
      </c>
      <c r="D868" s="370">
        <v>40</v>
      </c>
      <c r="E868" s="370">
        <v>1971</v>
      </c>
      <c r="F868" s="222">
        <v>34.805</v>
      </c>
      <c r="G868" s="222">
        <v>2.7890000000000001</v>
      </c>
      <c r="H868" s="222">
        <v>6.4</v>
      </c>
      <c r="I868" s="222">
        <v>25.616</v>
      </c>
      <c r="J868" s="222">
        <v>1895.27</v>
      </c>
      <c r="K868" s="309">
        <v>25.616</v>
      </c>
      <c r="L868" s="222">
        <v>1895.27</v>
      </c>
      <c r="M868" s="221">
        <f t="shared" ref="M868:M869" si="198">K868/L868</f>
        <v>1.3515752373012816E-2</v>
      </c>
      <c r="N868" s="340">
        <v>68.599999999999994</v>
      </c>
      <c r="O868" s="223">
        <f t="shared" ref="O868:O869" si="199">M868*N868</f>
        <v>0.92718061278867914</v>
      </c>
      <c r="P868" s="307">
        <f t="shared" ref="P868:P869" si="200">M868*60*1000</f>
        <v>810.94514238076897</v>
      </c>
      <c r="Q868" s="224">
        <f t="shared" ref="Q868:Q869" si="201">P868*N868/1000</f>
        <v>55.630836767320744</v>
      </c>
    </row>
    <row r="869" spans="1:17" x14ac:dyDescent="0.2">
      <c r="A869" s="1846"/>
      <c r="B869" s="53">
        <v>3</v>
      </c>
      <c r="C869" s="330" t="s">
        <v>719</v>
      </c>
      <c r="D869" s="370">
        <v>30</v>
      </c>
      <c r="E869" s="370">
        <v>1992</v>
      </c>
      <c r="F869" s="222">
        <v>29.602</v>
      </c>
      <c r="G869" s="222">
        <v>1.3160000000000001</v>
      </c>
      <c r="H869" s="222">
        <v>4.8</v>
      </c>
      <c r="I869" s="222">
        <v>23.486000000000001</v>
      </c>
      <c r="J869" s="222">
        <v>1636.64</v>
      </c>
      <c r="K869" s="309">
        <v>23.486000000000001</v>
      </c>
      <c r="L869" s="222">
        <v>1636.64</v>
      </c>
      <c r="M869" s="221">
        <f t="shared" si="198"/>
        <v>1.435013197771043E-2</v>
      </c>
      <c r="N869" s="340">
        <v>68.599999999999994</v>
      </c>
      <c r="O869" s="223">
        <f t="shared" si="199"/>
        <v>0.98441905367093541</v>
      </c>
      <c r="P869" s="307">
        <f t="shared" si="200"/>
        <v>861.0079186626258</v>
      </c>
      <c r="Q869" s="224">
        <f t="shared" si="201"/>
        <v>59.065143220256125</v>
      </c>
    </row>
    <row r="870" spans="1:17" x14ac:dyDescent="0.2">
      <c r="A870" s="1846"/>
      <c r="B870" s="53">
        <v>4</v>
      </c>
      <c r="C870" s="330"/>
      <c r="D870" s="370"/>
      <c r="E870" s="370"/>
      <c r="F870" s="222"/>
      <c r="G870" s="222"/>
      <c r="H870" s="222"/>
      <c r="I870" s="222"/>
      <c r="J870" s="222"/>
      <c r="K870" s="309"/>
      <c r="L870" s="222"/>
      <c r="M870" s="221"/>
      <c r="N870" s="340"/>
      <c r="O870" s="223"/>
      <c r="P870" s="307"/>
      <c r="Q870" s="224"/>
    </row>
    <row r="871" spans="1:17" x14ac:dyDescent="0.2">
      <c r="A871" s="1846"/>
      <c r="B871" s="53">
        <v>5</v>
      </c>
      <c r="C871" s="330"/>
      <c r="D871" s="370"/>
      <c r="E871" s="370"/>
      <c r="F871" s="222"/>
      <c r="G871" s="222"/>
      <c r="H871" s="222"/>
      <c r="I871" s="222"/>
      <c r="J871" s="222"/>
      <c r="K871" s="309"/>
      <c r="L871" s="222"/>
      <c r="M871" s="221"/>
      <c r="N871" s="340"/>
      <c r="O871" s="223"/>
      <c r="P871" s="307"/>
      <c r="Q871" s="224"/>
    </row>
    <row r="872" spans="1:17" x14ac:dyDescent="0.2">
      <c r="A872" s="1846"/>
      <c r="B872" s="53">
        <v>6</v>
      </c>
      <c r="C872" s="330"/>
      <c r="D872" s="370"/>
      <c r="E872" s="370"/>
      <c r="F872" s="222"/>
      <c r="G872" s="222"/>
      <c r="H872" s="222"/>
      <c r="I872" s="222"/>
      <c r="J872" s="222"/>
      <c r="K872" s="309"/>
      <c r="L872" s="222"/>
      <c r="M872" s="221"/>
      <c r="N872" s="340"/>
      <c r="O872" s="223"/>
      <c r="P872" s="307"/>
      <c r="Q872" s="224"/>
    </row>
    <row r="873" spans="1:17" x14ac:dyDescent="0.2">
      <c r="A873" s="1846"/>
      <c r="B873" s="53">
        <v>7</v>
      </c>
      <c r="C873" s="330"/>
      <c r="D873" s="370"/>
      <c r="E873" s="370"/>
      <c r="F873" s="222"/>
      <c r="G873" s="222"/>
      <c r="H873" s="222"/>
      <c r="I873" s="222"/>
      <c r="J873" s="222"/>
      <c r="K873" s="309"/>
      <c r="L873" s="222"/>
      <c r="M873" s="221"/>
      <c r="N873" s="340"/>
      <c r="O873" s="223"/>
      <c r="P873" s="307"/>
      <c r="Q873" s="224"/>
    </row>
    <row r="874" spans="1:17" x14ac:dyDescent="0.2">
      <c r="A874" s="1846"/>
      <c r="B874" s="53">
        <v>8</v>
      </c>
      <c r="C874" s="330"/>
      <c r="D874" s="370"/>
      <c r="E874" s="370"/>
      <c r="F874" s="222"/>
      <c r="G874" s="222"/>
      <c r="H874" s="222"/>
      <c r="I874" s="222"/>
      <c r="J874" s="222"/>
      <c r="K874" s="309"/>
      <c r="L874" s="222"/>
      <c r="M874" s="221"/>
      <c r="N874" s="340"/>
      <c r="O874" s="223"/>
      <c r="P874" s="307"/>
      <c r="Q874" s="224"/>
    </row>
    <row r="875" spans="1:17" x14ac:dyDescent="0.2">
      <c r="A875" s="1846"/>
      <c r="B875" s="53">
        <v>9</v>
      </c>
      <c r="C875" s="330"/>
      <c r="D875" s="370"/>
      <c r="E875" s="370"/>
      <c r="F875" s="222"/>
      <c r="G875" s="222"/>
      <c r="H875" s="222"/>
      <c r="I875" s="222"/>
      <c r="J875" s="222"/>
      <c r="K875" s="309"/>
      <c r="L875" s="222"/>
      <c r="M875" s="221"/>
      <c r="N875" s="340"/>
      <c r="O875" s="223"/>
      <c r="P875" s="307"/>
      <c r="Q875" s="224"/>
    </row>
    <row r="876" spans="1:17" ht="12" thickBot="1" x14ac:dyDescent="0.25">
      <c r="A876" s="1847"/>
      <c r="B876" s="55">
        <v>10</v>
      </c>
      <c r="C876" s="332"/>
      <c r="D876" s="373"/>
      <c r="E876" s="373"/>
      <c r="F876" s="391"/>
      <c r="G876" s="391"/>
      <c r="H876" s="391"/>
      <c r="I876" s="391"/>
      <c r="J876" s="391"/>
      <c r="K876" s="396"/>
      <c r="L876" s="391"/>
      <c r="M876" s="346"/>
      <c r="N876" s="347"/>
      <c r="O876" s="333"/>
      <c r="P876" s="333"/>
      <c r="Q876" s="334"/>
    </row>
    <row r="877" spans="1:17" x14ac:dyDescent="0.2">
      <c r="A877" s="1858" t="s">
        <v>229</v>
      </c>
      <c r="B877" s="35">
        <v>1</v>
      </c>
      <c r="C877" s="310" t="s">
        <v>720</v>
      </c>
      <c r="D877" s="311">
        <v>8</v>
      </c>
      <c r="E877" s="311">
        <v>1981</v>
      </c>
      <c r="F877" s="264">
        <v>9.6300000000000008</v>
      </c>
      <c r="G877" s="264">
        <v>0.316</v>
      </c>
      <c r="H877" s="264">
        <v>1.28</v>
      </c>
      <c r="I877" s="264">
        <v>8.0340000000000007</v>
      </c>
      <c r="J877" s="264">
        <v>361.53</v>
      </c>
      <c r="K877" s="312">
        <v>8.0340000000000007</v>
      </c>
      <c r="L877" s="313">
        <v>361.53</v>
      </c>
      <c r="M877" s="314">
        <f>K877/L877</f>
        <v>2.2222222222222227E-2</v>
      </c>
      <c r="N877" s="286">
        <v>68.599999999999994</v>
      </c>
      <c r="O877" s="315">
        <f>M877*N877</f>
        <v>1.5244444444444447</v>
      </c>
      <c r="P877" s="315">
        <f>M877*60*1000</f>
        <v>1333.3333333333335</v>
      </c>
      <c r="Q877" s="316">
        <f>P877*N877/1000</f>
        <v>91.466666666666669</v>
      </c>
    </row>
    <row r="878" spans="1:17" x14ac:dyDescent="0.2">
      <c r="A878" s="1858"/>
      <c r="B878" s="35">
        <v>2</v>
      </c>
      <c r="C878" s="336" t="s">
        <v>721</v>
      </c>
      <c r="D878" s="377">
        <v>8</v>
      </c>
      <c r="E878" s="377">
        <v>1992</v>
      </c>
      <c r="F878" s="226">
        <v>10.565</v>
      </c>
      <c r="G878" s="226">
        <v>0.63200000000000001</v>
      </c>
      <c r="H878" s="226">
        <v>0.08</v>
      </c>
      <c r="I878" s="226">
        <v>9.8529999999999998</v>
      </c>
      <c r="J878" s="226">
        <v>390.46</v>
      </c>
      <c r="K878" s="317">
        <v>9.8529999999999998</v>
      </c>
      <c r="L878" s="226">
        <v>390.46</v>
      </c>
      <c r="M878" s="225">
        <f t="shared" ref="M878:M879" si="202">K878/L878</f>
        <v>2.5234338984787174E-2</v>
      </c>
      <c r="N878" s="341">
        <v>68.599999999999994</v>
      </c>
      <c r="O878" s="227">
        <f t="shared" ref="O878:O879" si="203">M878*N878</f>
        <v>1.7310756543564001</v>
      </c>
      <c r="P878" s="315">
        <f t="shared" ref="P878:P879" si="204">M878*60*1000</f>
        <v>1514.0603390872304</v>
      </c>
      <c r="Q878" s="228">
        <f t="shared" ref="Q878:Q879" si="205">P878*N878/1000</f>
        <v>103.864539261384</v>
      </c>
    </row>
    <row r="879" spans="1:17" x14ac:dyDescent="0.2">
      <c r="A879" s="1858"/>
      <c r="B879" s="35">
        <v>3</v>
      </c>
      <c r="C879" s="336" t="s">
        <v>722</v>
      </c>
      <c r="D879" s="377">
        <v>24</v>
      </c>
      <c r="E879" s="377">
        <v>1981</v>
      </c>
      <c r="F879" s="226">
        <v>30.085999999999999</v>
      </c>
      <c r="G879" s="226">
        <v>0.94699999999999995</v>
      </c>
      <c r="H879" s="226">
        <v>3.84</v>
      </c>
      <c r="I879" s="226">
        <v>25.298999999999999</v>
      </c>
      <c r="J879" s="226">
        <v>996.81</v>
      </c>
      <c r="K879" s="317">
        <v>25.298999999999999</v>
      </c>
      <c r="L879" s="226">
        <v>996.81</v>
      </c>
      <c r="M879" s="225">
        <f t="shared" si="202"/>
        <v>2.5379962079032113E-2</v>
      </c>
      <c r="N879" s="341">
        <v>68.599999999999994</v>
      </c>
      <c r="O879" s="227">
        <f t="shared" si="203"/>
        <v>1.7410653986216029</v>
      </c>
      <c r="P879" s="315">
        <f t="shared" si="204"/>
        <v>1522.7977247419269</v>
      </c>
      <c r="Q879" s="228">
        <f t="shared" si="205"/>
        <v>104.46392391729619</v>
      </c>
    </row>
    <row r="880" spans="1:17" x14ac:dyDescent="0.2">
      <c r="A880" s="1859"/>
      <c r="B880" s="17">
        <v>4</v>
      </c>
      <c r="C880" s="336"/>
      <c r="D880" s="377"/>
      <c r="E880" s="377"/>
      <c r="F880" s="226"/>
      <c r="G880" s="226"/>
      <c r="H880" s="226"/>
      <c r="I880" s="226"/>
      <c r="J880" s="226"/>
      <c r="K880" s="317"/>
      <c r="L880" s="226"/>
      <c r="M880" s="225"/>
      <c r="N880" s="341"/>
      <c r="O880" s="227"/>
      <c r="P880" s="315"/>
      <c r="Q880" s="228"/>
    </row>
    <row r="881" spans="1:17" x14ac:dyDescent="0.2">
      <c r="A881" s="1859"/>
      <c r="B881" s="17">
        <v>5</v>
      </c>
      <c r="C881" s="336"/>
      <c r="D881" s="377"/>
      <c r="E881" s="377"/>
      <c r="F881" s="226"/>
      <c r="G881" s="226"/>
      <c r="H881" s="226"/>
      <c r="I881" s="226"/>
      <c r="J881" s="226"/>
      <c r="K881" s="317"/>
      <c r="L881" s="226"/>
      <c r="M881" s="225"/>
      <c r="N881" s="341"/>
      <c r="O881" s="227"/>
      <c r="P881" s="315"/>
      <c r="Q881" s="228"/>
    </row>
    <row r="882" spans="1:17" x14ac:dyDescent="0.2">
      <c r="A882" s="1859"/>
      <c r="B882" s="17">
        <v>6</v>
      </c>
      <c r="C882" s="336"/>
      <c r="D882" s="377"/>
      <c r="E882" s="377"/>
      <c r="F882" s="226"/>
      <c r="G882" s="226"/>
      <c r="H882" s="226"/>
      <c r="I882" s="226"/>
      <c r="J882" s="226"/>
      <c r="K882" s="317"/>
      <c r="L882" s="226"/>
      <c r="M882" s="225"/>
      <c r="N882" s="341"/>
      <c r="O882" s="227"/>
      <c r="P882" s="315"/>
      <c r="Q882" s="228"/>
    </row>
    <row r="883" spans="1:17" x14ac:dyDescent="0.2">
      <c r="A883" s="1859"/>
      <c r="B883" s="17">
        <v>7</v>
      </c>
      <c r="C883" s="336"/>
      <c r="D883" s="377"/>
      <c r="E883" s="377"/>
      <c r="F883" s="226"/>
      <c r="G883" s="226"/>
      <c r="H883" s="226"/>
      <c r="I883" s="226"/>
      <c r="J883" s="226"/>
      <c r="K883" s="317"/>
      <c r="L883" s="226"/>
      <c r="M883" s="225"/>
      <c r="N883" s="341"/>
      <c r="O883" s="227"/>
      <c r="P883" s="315"/>
      <c r="Q883" s="228"/>
    </row>
    <row r="884" spans="1:17" x14ac:dyDescent="0.2">
      <c r="A884" s="1859"/>
      <c r="B884" s="17">
        <v>8</v>
      </c>
      <c r="C884" s="336"/>
      <c r="D884" s="377"/>
      <c r="E884" s="377"/>
      <c r="F884" s="226"/>
      <c r="G884" s="226"/>
      <c r="H884" s="226"/>
      <c r="I884" s="226"/>
      <c r="J884" s="226"/>
      <c r="K884" s="317"/>
      <c r="L884" s="226"/>
      <c r="M884" s="225"/>
      <c r="N884" s="341"/>
      <c r="O884" s="227"/>
      <c r="P884" s="315"/>
      <c r="Q884" s="228"/>
    </row>
    <row r="885" spans="1:17" x14ac:dyDescent="0.2">
      <c r="A885" s="1859"/>
      <c r="B885" s="17">
        <v>9</v>
      </c>
      <c r="C885" s="336"/>
      <c r="D885" s="377"/>
      <c r="E885" s="377"/>
      <c r="F885" s="336"/>
      <c r="G885" s="336"/>
      <c r="H885" s="336"/>
      <c r="I885" s="336"/>
      <c r="J885" s="336"/>
      <c r="K885" s="377"/>
      <c r="L885" s="336"/>
      <c r="M885" s="225"/>
      <c r="N885" s="341"/>
      <c r="O885" s="227"/>
      <c r="P885" s="315"/>
      <c r="Q885" s="228"/>
    </row>
    <row r="886" spans="1:17" ht="12" thickBot="1" x14ac:dyDescent="0.25">
      <c r="A886" s="1860"/>
      <c r="B886" s="18">
        <v>10</v>
      </c>
      <c r="C886" s="337"/>
      <c r="D886" s="382"/>
      <c r="E886" s="382"/>
      <c r="F886" s="337"/>
      <c r="G886" s="337"/>
      <c r="H886" s="337"/>
      <c r="I886" s="337"/>
      <c r="J886" s="337"/>
      <c r="K886" s="382"/>
      <c r="L886" s="337"/>
      <c r="M886" s="342"/>
      <c r="N886" s="337"/>
      <c r="O886" s="338"/>
      <c r="P886" s="338"/>
      <c r="Q886" s="339"/>
    </row>
    <row r="888" spans="1:17" ht="15" x14ac:dyDescent="0.2">
      <c r="A888" s="1812" t="s">
        <v>257</v>
      </c>
      <c r="B888" s="1812"/>
      <c r="C888" s="1812"/>
      <c r="D888" s="1812"/>
      <c r="E888" s="1812"/>
      <c r="F888" s="1812"/>
      <c r="G888" s="1812"/>
      <c r="H888" s="1812"/>
      <c r="I888" s="1812"/>
      <c r="J888" s="1812"/>
      <c r="K888" s="1812"/>
      <c r="L888" s="1812"/>
      <c r="M888" s="1812"/>
      <c r="N888" s="1812"/>
      <c r="O888" s="1812"/>
      <c r="P888" s="1812"/>
      <c r="Q888" s="1812"/>
    </row>
    <row r="889" spans="1:17" ht="13.5" thickBot="1" x14ac:dyDescent="0.25">
      <c r="A889" s="408"/>
      <c r="B889" s="408"/>
      <c r="C889" s="408"/>
      <c r="D889" s="408"/>
      <c r="E889" s="1813" t="s">
        <v>254</v>
      </c>
      <c r="F889" s="1813"/>
      <c r="G889" s="1813"/>
      <c r="H889" s="1813"/>
      <c r="I889" s="408">
        <v>3.7</v>
      </c>
      <c r="J889" s="408" t="s">
        <v>253</v>
      </c>
      <c r="K889" s="408" t="s">
        <v>255</v>
      </c>
      <c r="L889" s="409">
        <v>443</v>
      </c>
      <c r="M889" s="408"/>
      <c r="N889" s="408"/>
      <c r="O889" s="408"/>
      <c r="P889" s="408"/>
      <c r="Q889" s="408"/>
    </row>
    <row r="890" spans="1:17" x14ac:dyDescent="0.2">
      <c r="A890" s="1814" t="s">
        <v>1</v>
      </c>
      <c r="B890" s="1817" t="s">
        <v>0</v>
      </c>
      <c r="C890" s="1820" t="s">
        <v>2</v>
      </c>
      <c r="D890" s="1820" t="s">
        <v>3</v>
      </c>
      <c r="E890" s="1820" t="s">
        <v>11</v>
      </c>
      <c r="F890" s="1824" t="s">
        <v>12</v>
      </c>
      <c r="G890" s="1825"/>
      <c r="H890" s="1825"/>
      <c r="I890" s="1826"/>
      <c r="J890" s="1820" t="s">
        <v>4</v>
      </c>
      <c r="K890" s="1820" t="s">
        <v>13</v>
      </c>
      <c r="L890" s="1820" t="s">
        <v>5</v>
      </c>
      <c r="M890" s="1820" t="s">
        <v>6</v>
      </c>
      <c r="N890" s="1820" t="s">
        <v>14</v>
      </c>
      <c r="O890" s="1820" t="s">
        <v>15</v>
      </c>
      <c r="P890" s="1827" t="s">
        <v>22</v>
      </c>
      <c r="Q890" s="1829" t="s">
        <v>23</v>
      </c>
    </row>
    <row r="891" spans="1:17" ht="33.75" x14ac:dyDescent="0.2">
      <c r="A891" s="1815"/>
      <c r="B891" s="1818"/>
      <c r="C891" s="1821"/>
      <c r="D891" s="1823"/>
      <c r="E891" s="1823"/>
      <c r="F891" s="1313" t="s">
        <v>16</v>
      </c>
      <c r="G891" s="1313" t="s">
        <v>17</v>
      </c>
      <c r="H891" s="1313" t="s">
        <v>18</v>
      </c>
      <c r="I891" s="1313" t="s">
        <v>19</v>
      </c>
      <c r="J891" s="1823"/>
      <c r="K891" s="1823"/>
      <c r="L891" s="1823"/>
      <c r="M891" s="1823"/>
      <c r="N891" s="1823"/>
      <c r="O891" s="1823"/>
      <c r="P891" s="1828"/>
      <c r="Q891" s="1830"/>
    </row>
    <row r="892" spans="1:17" ht="12" thickBot="1" x14ac:dyDescent="0.25">
      <c r="A892" s="1816"/>
      <c r="B892" s="1819"/>
      <c r="C892" s="1822"/>
      <c r="D892" s="28" t="s">
        <v>7</v>
      </c>
      <c r="E892" s="28" t="s">
        <v>8</v>
      </c>
      <c r="F892" s="28" t="s">
        <v>9</v>
      </c>
      <c r="G892" s="28" t="s">
        <v>9</v>
      </c>
      <c r="H892" s="28" t="s">
        <v>9</v>
      </c>
      <c r="I892" s="28" t="s">
        <v>9</v>
      </c>
      <c r="J892" s="28" t="s">
        <v>20</v>
      </c>
      <c r="K892" s="28" t="s">
        <v>9</v>
      </c>
      <c r="L892" s="28" t="s">
        <v>20</v>
      </c>
      <c r="M892" s="28" t="s">
        <v>21</v>
      </c>
      <c r="N892" s="28" t="s">
        <v>270</v>
      </c>
      <c r="O892" s="28" t="s">
        <v>271</v>
      </c>
      <c r="P892" s="637" t="s">
        <v>24</v>
      </c>
      <c r="Q892" s="638" t="s">
        <v>272</v>
      </c>
    </row>
    <row r="893" spans="1:17" x14ac:dyDescent="0.2">
      <c r="A893" s="1848" t="s">
        <v>228</v>
      </c>
      <c r="B893" s="41">
        <v>1</v>
      </c>
      <c r="C893" s="320" t="s">
        <v>723</v>
      </c>
      <c r="D893" s="283">
        <v>30</v>
      </c>
      <c r="E893" s="283">
        <v>1987</v>
      </c>
      <c r="F893" s="259">
        <f t="shared" ref="F893:F921" si="206">G893+H893+I893</f>
        <v>13.546999999999999</v>
      </c>
      <c r="G893" s="259">
        <v>5.3826999999999998</v>
      </c>
      <c r="H893" s="259">
        <v>4.7999990000000006</v>
      </c>
      <c r="I893" s="259">
        <v>3.3643009999999998</v>
      </c>
      <c r="J893" s="259">
        <v>1510.76</v>
      </c>
      <c r="K893" s="284">
        <v>3.3643009999999998</v>
      </c>
      <c r="L893" s="259">
        <v>1510.76</v>
      </c>
      <c r="M893" s="285">
        <f>K893/L893</f>
        <v>2.2268930869231377E-3</v>
      </c>
      <c r="N893" s="321">
        <v>53.518999999999998</v>
      </c>
      <c r="O893" s="287">
        <f>M893*N893</f>
        <v>0.11918109111903941</v>
      </c>
      <c r="P893" s="287">
        <f>M893*60*1000</f>
        <v>133.61358521538827</v>
      </c>
      <c r="Q893" s="288">
        <f>P893*N893/1000</f>
        <v>7.1508654671423644</v>
      </c>
    </row>
    <row r="894" spans="1:17" x14ac:dyDescent="0.2">
      <c r="A894" s="1849"/>
      <c r="B894" s="38">
        <v>2</v>
      </c>
      <c r="C894" s="323" t="s">
        <v>724</v>
      </c>
      <c r="D894" s="289">
        <v>60</v>
      </c>
      <c r="E894" s="289">
        <v>1964</v>
      </c>
      <c r="F894" s="216">
        <f t="shared" si="206"/>
        <v>27.103000000000002</v>
      </c>
      <c r="G894" s="216">
        <v>5.8359799999999993</v>
      </c>
      <c r="H894" s="216">
        <v>9.6</v>
      </c>
      <c r="I894" s="216">
        <v>11.667020000000001</v>
      </c>
      <c r="J894" s="216">
        <v>2701.1</v>
      </c>
      <c r="K894" s="290">
        <v>11.667020000000001</v>
      </c>
      <c r="L894" s="216">
        <v>2701.1</v>
      </c>
      <c r="M894" s="217">
        <f t="shared" ref="M894:M901" si="207">K894/L894</f>
        <v>4.3193587797563963E-3</v>
      </c>
      <c r="N894" s="324">
        <v>53.518999999999998</v>
      </c>
      <c r="O894" s="291">
        <f t="shared" ref="O894:O910" si="208">M894*N894</f>
        <v>0.23116776253378257</v>
      </c>
      <c r="P894" s="287">
        <f t="shared" ref="P894:P911" si="209">M894*60*1000</f>
        <v>259.16152678538378</v>
      </c>
      <c r="Q894" s="292">
        <f t="shared" ref="Q894:Q901" si="210">P894*N894/1000</f>
        <v>13.870065752026955</v>
      </c>
    </row>
    <row r="895" spans="1:17" x14ac:dyDescent="0.2">
      <c r="A895" s="1849"/>
      <c r="B895" s="38">
        <v>3</v>
      </c>
      <c r="C895" s="323" t="s">
        <v>725</v>
      </c>
      <c r="D895" s="289">
        <v>22</v>
      </c>
      <c r="E895" s="289" t="s">
        <v>36</v>
      </c>
      <c r="F895" s="216">
        <f t="shared" si="206"/>
        <v>12.809000000000001</v>
      </c>
      <c r="G895" s="216">
        <v>3.8528800000000003</v>
      </c>
      <c r="H895" s="216">
        <v>3.52</v>
      </c>
      <c r="I895" s="216">
        <v>5.4361199999999998</v>
      </c>
      <c r="J895" s="216">
        <v>1229.33</v>
      </c>
      <c r="K895" s="290">
        <v>5.4361199999999998</v>
      </c>
      <c r="L895" s="216">
        <v>1229.33</v>
      </c>
      <c r="M895" s="217">
        <f t="shared" si="207"/>
        <v>4.4220184978809593E-3</v>
      </c>
      <c r="N895" s="324">
        <v>53.518999999999998</v>
      </c>
      <c r="O895" s="291">
        <f t="shared" si="208"/>
        <v>0.23666200798809106</v>
      </c>
      <c r="P895" s="287">
        <f t="shared" si="209"/>
        <v>265.32110987285756</v>
      </c>
      <c r="Q895" s="292">
        <f t="shared" si="210"/>
        <v>14.199720479285462</v>
      </c>
    </row>
    <row r="896" spans="1:17" x14ac:dyDescent="0.2">
      <c r="A896" s="1849"/>
      <c r="B896" s="11">
        <v>4</v>
      </c>
      <c r="C896" s="323" t="s">
        <v>726</v>
      </c>
      <c r="D896" s="289">
        <v>25</v>
      </c>
      <c r="E896" s="289" t="s">
        <v>36</v>
      </c>
      <c r="F896" s="216">
        <f t="shared" si="206"/>
        <v>12.135</v>
      </c>
      <c r="G896" s="216">
        <v>2.2664</v>
      </c>
      <c r="H896" s="216">
        <v>4</v>
      </c>
      <c r="I896" s="216">
        <v>5.8685999999999998</v>
      </c>
      <c r="J896" s="216">
        <v>1286.01</v>
      </c>
      <c r="K896" s="290">
        <v>5.8685999999999998</v>
      </c>
      <c r="L896" s="216">
        <v>1286.01</v>
      </c>
      <c r="M896" s="217">
        <f t="shared" si="207"/>
        <v>4.5634170807380969E-3</v>
      </c>
      <c r="N896" s="324">
        <v>53.518999999999998</v>
      </c>
      <c r="O896" s="291">
        <f t="shared" si="208"/>
        <v>0.24422951874402221</v>
      </c>
      <c r="P896" s="287">
        <f t="shared" si="209"/>
        <v>273.80502484428581</v>
      </c>
      <c r="Q896" s="292">
        <f t="shared" si="210"/>
        <v>14.653771124641331</v>
      </c>
    </row>
    <row r="897" spans="1:17" x14ac:dyDescent="0.2">
      <c r="A897" s="1849"/>
      <c r="B897" s="11">
        <v>5</v>
      </c>
      <c r="C897" s="323" t="s">
        <v>727</v>
      </c>
      <c r="D897" s="289">
        <v>60</v>
      </c>
      <c r="E897" s="289">
        <v>1964</v>
      </c>
      <c r="F897" s="216">
        <f t="shared" si="206"/>
        <v>28.331</v>
      </c>
      <c r="G897" s="216">
        <v>5.7793200000000002</v>
      </c>
      <c r="H897" s="216">
        <v>9.6</v>
      </c>
      <c r="I897" s="216">
        <v>12.95168</v>
      </c>
      <c r="J897" s="216">
        <v>2700.9</v>
      </c>
      <c r="K897" s="290">
        <v>12.95168</v>
      </c>
      <c r="L897" s="216">
        <v>2700.9</v>
      </c>
      <c r="M897" s="217">
        <f t="shared" si="207"/>
        <v>4.7953200784923537E-3</v>
      </c>
      <c r="N897" s="324">
        <v>53.518999999999998</v>
      </c>
      <c r="O897" s="291">
        <f t="shared" si="208"/>
        <v>0.25664073528083226</v>
      </c>
      <c r="P897" s="287">
        <f t="shared" si="209"/>
        <v>287.7192047095412</v>
      </c>
      <c r="Q897" s="292">
        <f t="shared" si="210"/>
        <v>15.398444116849934</v>
      </c>
    </row>
    <row r="898" spans="1:17" x14ac:dyDescent="0.2">
      <c r="A898" s="1849"/>
      <c r="B898" s="11">
        <v>6</v>
      </c>
      <c r="C898" s="323" t="s">
        <v>728</v>
      </c>
      <c r="D898" s="289">
        <v>75</v>
      </c>
      <c r="E898" s="289" t="s">
        <v>36</v>
      </c>
      <c r="F898" s="216">
        <f t="shared" si="206"/>
        <v>38.427667</v>
      </c>
      <c r="G898" s="216">
        <v>6.9125199999999998</v>
      </c>
      <c r="H898" s="216">
        <v>12</v>
      </c>
      <c r="I898" s="216">
        <v>19.515146999999999</v>
      </c>
      <c r="J898" s="216">
        <v>4020.7000000000003</v>
      </c>
      <c r="K898" s="290">
        <v>19.515146999999999</v>
      </c>
      <c r="L898" s="216">
        <v>4020.7000000000003</v>
      </c>
      <c r="M898" s="217">
        <f t="shared" si="207"/>
        <v>4.853669012858457E-3</v>
      </c>
      <c r="N898" s="324">
        <v>53.518999999999998</v>
      </c>
      <c r="O898" s="291">
        <f t="shared" si="208"/>
        <v>0.25976351189917174</v>
      </c>
      <c r="P898" s="287">
        <f t="shared" si="209"/>
        <v>291.22014077150743</v>
      </c>
      <c r="Q898" s="292">
        <f t="shared" si="210"/>
        <v>15.585810713950305</v>
      </c>
    </row>
    <row r="899" spans="1:17" x14ac:dyDescent="0.2">
      <c r="A899" s="1849"/>
      <c r="B899" s="11">
        <v>7</v>
      </c>
      <c r="C899" s="323" t="s">
        <v>729</v>
      </c>
      <c r="D899" s="289">
        <v>30</v>
      </c>
      <c r="E899" s="289">
        <v>2009</v>
      </c>
      <c r="F899" s="216">
        <f t="shared" si="206"/>
        <v>15.233400000000001</v>
      </c>
      <c r="G899" s="216">
        <v>4.9294200000000004</v>
      </c>
      <c r="H899" s="216">
        <v>2.4</v>
      </c>
      <c r="I899" s="216">
        <v>7.9039800000000007</v>
      </c>
      <c r="J899" s="216">
        <v>1599.95</v>
      </c>
      <c r="K899" s="290">
        <v>7.9039800000000007</v>
      </c>
      <c r="L899" s="216">
        <v>1599.95</v>
      </c>
      <c r="M899" s="217">
        <f t="shared" si="207"/>
        <v>4.9401418794337328E-3</v>
      </c>
      <c r="N899" s="324">
        <v>53.518999999999998</v>
      </c>
      <c r="O899" s="291">
        <f t="shared" si="208"/>
        <v>0.26439145324541391</v>
      </c>
      <c r="P899" s="287">
        <f t="shared" si="209"/>
        <v>296.40851276602399</v>
      </c>
      <c r="Q899" s="292">
        <f t="shared" si="210"/>
        <v>15.863487194724838</v>
      </c>
    </row>
    <row r="900" spans="1:17" x14ac:dyDescent="0.2">
      <c r="A900" s="1849"/>
      <c r="B900" s="11">
        <v>8</v>
      </c>
      <c r="C900" s="323" t="s">
        <v>730</v>
      </c>
      <c r="D900" s="289">
        <v>45</v>
      </c>
      <c r="E900" s="289">
        <v>1975</v>
      </c>
      <c r="F900" s="216">
        <f t="shared" si="206"/>
        <v>22.558</v>
      </c>
      <c r="G900" s="216">
        <v>3.6262400000000001</v>
      </c>
      <c r="H900" s="216">
        <v>7.0399940000000001</v>
      </c>
      <c r="I900" s="216">
        <v>11.891766000000001</v>
      </c>
      <c r="J900" s="216">
        <v>2344.7400000000002</v>
      </c>
      <c r="K900" s="290">
        <v>11.891766000000001</v>
      </c>
      <c r="L900" s="216">
        <v>2344.7400000000002</v>
      </c>
      <c r="M900" s="217">
        <f t="shared" si="207"/>
        <v>5.0716778832621094E-3</v>
      </c>
      <c r="N900" s="324">
        <v>53.518999999999998</v>
      </c>
      <c r="O900" s="291">
        <f t="shared" si="208"/>
        <v>0.27143112863430485</v>
      </c>
      <c r="P900" s="287">
        <f t="shared" si="209"/>
        <v>304.30067299572653</v>
      </c>
      <c r="Q900" s="292">
        <f t="shared" si="210"/>
        <v>16.285867718058288</v>
      </c>
    </row>
    <row r="901" spans="1:17" x14ac:dyDescent="0.2">
      <c r="A901" s="1849"/>
      <c r="B901" s="11">
        <v>9</v>
      </c>
      <c r="C901" s="323" t="s">
        <v>731</v>
      </c>
      <c r="D901" s="289">
        <v>45</v>
      </c>
      <c r="E901" s="289">
        <v>1989</v>
      </c>
      <c r="F901" s="216">
        <f t="shared" si="206"/>
        <v>24.688000000000002</v>
      </c>
      <c r="G901" s="216">
        <v>5.5526800000000005</v>
      </c>
      <c r="H901" s="216">
        <v>7.2</v>
      </c>
      <c r="I901" s="216">
        <v>11.935319999999999</v>
      </c>
      <c r="J901" s="216">
        <v>2313.0500000000002</v>
      </c>
      <c r="K901" s="290">
        <v>11.935319999999999</v>
      </c>
      <c r="L901" s="216">
        <v>2313.0500000000002</v>
      </c>
      <c r="M901" s="217">
        <f t="shared" si="207"/>
        <v>5.1599922180670535E-3</v>
      </c>
      <c r="N901" s="324">
        <v>53.518999999999998</v>
      </c>
      <c r="O901" s="291">
        <f t="shared" si="208"/>
        <v>0.27615762351873063</v>
      </c>
      <c r="P901" s="287">
        <f t="shared" si="209"/>
        <v>309.59953308402322</v>
      </c>
      <c r="Q901" s="292">
        <f t="shared" si="210"/>
        <v>16.569457411123839</v>
      </c>
    </row>
    <row r="902" spans="1:17" ht="12" thickBot="1" x14ac:dyDescent="0.25">
      <c r="A902" s="1850"/>
      <c r="B902" s="30">
        <v>10</v>
      </c>
      <c r="C902" s="328"/>
      <c r="D902" s="351"/>
      <c r="E902" s="351"/>
      <c r="F902" s="411"/>
      <c r="G902" s="411"/>
      <c r="H902" s="411"/>
      <c r="I902" s="411"/>
      <c r="J902" s="411"/>
      <c r="K902" s="412"/>
      <c r="L902" s="411"/>
      <c r="M902" s="344"/>
      <c r="N902" s="345"/>
      <c r="O902" s="352"/>
      <c r="P902" s="353"/>
      <c r="Q902" s="354"/>
    </row>
    <row r="903" spans="1:17" x14ac:dyDescent="0.2">
      <c r="A903" s="1989" t="s">
        <v>220</v>
      </c>
      <c r="B903" s="12">
        <v>1</v>
      </c>
      <c r="C903" s="300" t="s">
        <v>460</v>
      </c>
      <c r="D903" s="293">
        <v>30</v>
      </c>
      <c r="E903" s="293" t="s">
        <v>36</v>
      </c>
      <c r="F903" s="295">
        <f t="shared" si="206"/>
        <v>20.222999999999999</v>
      </c>
      <c r="G903" s="295">
        <v>3.2862800000000001</v>
      </c>
      <c r="H903" s="295">
        <v>4.8</v>
      </c>
      <c r="I903" s="294">
        <v>12.13672</v>
      </c>
      <c r="J903" s="295">
        <v>1511.9</v>
      </c>
      <c r="K903" s="296">
        <v>12.13672</v>
      </c>
      <c r="L903" s="295">
        <v>1511.9</v>
      </c>
      <c r="M903" s="297">
        <f>K903/L903</f>
        <v>8.0274621337390033E-3</v>
      </c>
      <c r="N903" s="358">
        <v>53.518999999999998</v>
      </c>
      <c r="O903" s="298">
        <f>M903*N903</f>
        <v>0.42962174593557773</v>
      </c>
      <c r="P903" s="298">
        <f t="shared" si="209"/>
        <v>481.64772802434021</v>
      </c>
      <c r="Q903" s="299">
        <f>P903*N903/1000</f>
        <v>25.777304756134662</v>
      </c>
    </row>
    <row r="904" spans="1:17" x14ac:dyDescent="0.2">
      <c r="A904" s="1944"/>
      <c r="B904" s="43">
        <v>2</v>
      </c>
      <c r="C904" s="300" t="s">
        <v>615</v>
      </c>
      <c r="D904" s="293">
        <v>54</v>
      </c>
      <c r="E904" s="293">
        <v>1988</v>
      </c>
      <c r="F904" s="294">
        <f t="shared" si="206"/>
        <v>41.39</v>
      </c>
      <c r="G904" s="294">
        <v>5.4393600000000006</v>
      </c>
      <c r="H904" s="294">
        <v>8.64</v>
      </c>
      <c r="I904" s="294">
        <v>27.310639999999999</v>
      </c>
      <c r="J904" s="294">
        <v>2997.57</v>
      </c>
      <c r="K904" s="301">
        <v>27.310639999999999</v>
      </c>
      <c r="L904" s="294">
        <v>2997.57</v>
      </c>
      <c r="M904" s="297">
        <f>K904/L904</f>
        <v>9.1109265171455539E-3</v>
      </c>
      <c r="N904" s="359">
        <v>53.518999999999998</v>
      </c>
      <c r="O904" s="298">
        <f>M904*N904</f>
        <v>0.4876076762711129</v>
      </c>
      <c r="P904" s="298">
        <f t="shared" si="209"/>
        <v>546.65559102873317</v>
      </c>
      <c r="Q904" s="299">
        <f>P904*N904/1000</f>
        <v>29.256460576266772</v>
      </c>
    </row>
    <row r="905" spans="1:17" x14ac:dyDescent="0.2">
      <c r="A905" s="1944"/>
      <c r="B905" s="13">
        <v>3</v>
      </c>
      <c r="C905" s="360" t="s">
        <v>732</v>
      </c>
      <c r="D905" s="293">
        <v>45</v>
      </c>
      <c r="E905" s="293" t="s">
        <v>36</v>
      </c>
      <c r="F905" s="294">
        <f t="shared" si="206"/>
        <v>34.555000000000007</v>
      </c>
      <c r="G905" s="294">
        <v>5.9493</v>
      </c>
      <c r="H905" s="294">
        <v>7.2</v>
      </c>
      <c r="I905" s="294">
        <v>21.405700000000003</v>
      </c>
      <c r="J905" s="294">
        <v>2326.14</v>
      </c>
      <c r="K905" s="301">
        <v>21.405700000000003</v>
      </c>
      <c r="L905" s="294">
        <v>2326.14</v>
      </c>
      <c r="M905" s="302">
        <f t="shared" ref="M905:M911" si="211">K905/L905</f>
        <v>9.2022406218026445E-3</v>
      </c>
      <c r="N905" s="359">
        <v>53.518999999999998</v>
      </c>
      <c r="O905" s="298">
        <f t="shared" si="208"/>
        <v>0.49249471583825571</v>
      </c>
      <c r="P905" s="298">
        <f t="shared" si="209"/>
        <v>552.13443730815868</v>
      </c>
      <c r="Q905" s="303">
        <f t="shared" ref="Q905:Q910" si="212">P905*N905/1000</f>
        <v>29.549682950295345</v>
      </c>
    </row>
    <row r="906" spans="1:17" x14ac:dyDescent="0.2">
      <c r="A906" s="1944"/>
      <c r="B906" s="13">
        <v>4</v>
      </c>
      <c r="C906" s="360" t="s">
        <v>614</v>
      </c>
      <c r="D906" s="293">
        <v>50</v>
      </c>
      <c r="E906" s="293" t="s">
        <v>36</v>
      </c>
      <c r="F906" s="294">
        <f t="shared" si="206"/>
        <v>37.29</v>
      </c>
      <c r="G906" s="294">
        <v>5.1560600000000001</v>
      </c>
      <c r="H906" s="294">
        <v>8</v>
      </c>
      <c r="I906" s="294">
        <v>24.133939999999999</v>
      </c>
      <c r="J906" s="294">
        <v>2595.7000000000003</v>
      </c>
      <c r="K906" s="301">
        <v>24.133939999999999</v>
      </c>
      <c r="L906" s="294">
        <v>2595.7000000000003</v>
      </c>
      <c r="M906" s="302">
        <f t="shared" si="211"/>
        <v>9.2976615171244739E-3</v>
      </c>
      <c r="N906" s="359">
        <v>53.518999999999998</v>
      </c>
      <c r="O906" s="361">
        <f t="shared" si="208"/>
        <v>0.49760154673498469</v>
      </c>
      <c r="P906" s="298">
        <f t="shared" si="209"/>
        <v>557.85969102746844</v>
      </c>
      <c r="Q906" s="303">
        <f t="shared" si="212"/>
        <v>29.856092804099085</v>
      </c>
    </row>
    <row r="907" spans="1:17" x14ac:dyDescent="0.2">
      <c r="A907" s="1944"/>
      <c r="B907" s="13">
        <v>5</v>
      </c>
      <c r="C907" s="360" t="s">
        <v>733</v>
      </c>
      <c r="D907" s="293">
        <v>60</v>
      </c>
      <c r="E907" s="293">
        <v>1970</v>
      </c>
      <c r="F907" s="294">
        <f t="shared" si="206"/>
        <v>41.119</v>
      </c>
      <c r="G907" s="294">
        <v>5.6093399999999995</v>
      </c>
      <c r="H907" s="294">
        <v>9.6</v>
      </c>
      <c r="I907" s="294">
        <v>25.909659999999999</v>
      </c>
      <c r="J907" s="294">
        <v>2701.09</v>
      </c>
      <c r="K907" s="301">
        <v>25.909659999999999</v>
      </c>
      <c r="L907" s="294">
        <v>2701.09</v>
      </c>
      <c r="M907" s="302">
        <f t="shared" si="211"/>
        <v>9.5922979241713519E-3</v>
      </c>
      <c r="N907" s="359">
        <v>53.518999999999998</v>
      </c>
      <c r="O907" s="361">
        <f t="shared" si="208"/>
        <v>0.51337019260372652</v>
      </c>
      <c r="P907" s="298">
        <f t="shared" si="209"/>
        <v>575.53787545028115</v>
      </c>
      <c r="Q907" s="303">
        <f t="shared" si="212"/>
        <v>30.802211556223597</v>
      </c>
    </row>
    <row r="908" spans="1:17" x14ac:dyDescent="0.2">
      <c r="A908" s="1944"/>
      <c r="B908" s="13">
        <v>6</v>
      </c>
      <c r="C908" s="360" t="s">
        <v>734</v>
      </c>
      <c r="D908" s="293">
        <v>100</v>
      </c>
      <c r="E908" s="293">
        <v>1972</v>
      </c>
      <c r="F908" s="294">
        <f t="shared" si="206"/>
        <v>68.427000000000007</v>
      </c>
      <c r="G908" s="294">
        <v>10.31212</v>
      </c>
      <c r="H908" s="294">
        <v>16</v>
      </c>
      <c r="I908" s="294">
        <v>42.114880000000007</v>
      </c>
      <c r="J908" s="294">
        <v>4372</v>
      </c>
      <c r="K908" s="301">
        <v>42.114880000000007</v>
      </c>
      <c r="L908" s="294">
        <v>4372</v>
      </c>
      <c r="M908" s="302">
        <f t="shared" si="211"/>
        <v>9.6328636779505969E-3</v>
      </c>
      <c r="N908" s="359">
        <v>53.518999999999998</v>
      </c>
      <c r="O908" s="361">
        <f t="shared" si="208"/>
        <v>0.51554123118023798</v>
      </c>
      <c r="P908" s="298">
        <f t="shared" si="209"/>
        <v>577.97182067703579</v>
      </c>
      <c r="Q908" s="303">
        <f t="shared" si="212"/>
        <v>30.932473870814281</v>
      </c>
    </row>
    <row r="909" spans="1:17" x14ac:dyDescent="0.2">
      <c r="A909" s="1944"/>
      <c r="B909" s="13">
        <v>7</v>
      </c>
      <c r="C909" s="360" t="s">
        <v>735</v>
      </c>
      <c r="D909" s="293">
        <v>60</v>
      </c>
      <c r="E909" s="293">
        <v>1971</v>
      </c>
      <c r="F909" s="294">
        <f t="shared" si="206"/>
        <v>47.527999999999999</v>
      </c>
      <c r="G909" s="294">
        <v>11.671959999999999</v>
      </c>
      <c r="H909" s="294">
        <v>9.6</v>
      </c>
      <c r="I909" s="294">
        <v>26.256039999999999</v>
      </c>
      <c r="J909" s="294">
        <v>2701.1</v>
      </c>
      <c r="K909" s="301">
        <v>26.256039999999999</v>
      </c>
      <c r="L909" s="294">
        <v>2701.1</v>
      </c>
      <c r="M909" s="302">
        <f t="shared" si="211"/>
        <v>9.7204990559401731E-3</v>
      </c>
      <c r="N909" s="359">
        <v>53.518999999999998</v>
      </c>
      <c r="O909" s="361">
        <f t="shared" si="208"/>
        <v>0.5202313889748621</v>
      </c>
      <c r="P909" s="298">
        <f t="shared" si="209"/>
        <v>583.22994335641044</v>
      </c>
      <c r="Q909" s="303">
        <f t="shared" si="212"/>
        <v>31.21388333849173</v>
      </c>
    </row>
    <row r="910" spans="1:17" x14ac:dyDescent="0.2">
      <c r="A910" s="1944"/>
      <c r="B910" s="13">
        <v>8</v>
      </c>
      <c r="C910" s="360" t="s">
        <v>736</v>
      </c>
      <c r="D910" s="293">
        <v>45</v>
      </c>
      <c r="E910" s="293" t="s">
        <v>36</v>
      </c>
      <c r="F910" s="294">
        <f t="shared" si="206"/>
        <v>33.266999999999996</v>
      </c>
      <c r="G910" s="294">
        <v>3.00298</v>
      </c>
      <c r="H910" s="294">
        <v>7.2</v>
      </c>
      <c r="I910" s="294">
        <v>23.064019999999999</v>
      </c>
      <c r="J910" s="294">
        <v>2335.35</v>
      </c>
      <c r="K910" s="301">
        <v>23.064019999999999</v>
      </c>
      <c r="L910" s="294">
        <v>2335.35</v>
      </c>
      <c r="M910" s="302">
        <f t="shared" si="211"/>
        <v>9.8760442760185835E-3</v>
      </c>
      <c r="N910" s="359">
        <v>53.518999999999998</v>
      </c>
      <c r="O910" s="361">
        <f t="shared" si="208"/>
        <v>0.52855601360823856</v>
      </c>
      <c r="P910" s="298">
        <f t="shared" si="209"/>
        <v>592.56265656111509</v>
      </c>
      <c r="Q910" s="303">
        <f t="shared" si="212"/>
        <v>31.713360816494319</v>
      </c>
    </row>
    <row r="911" spans="1:17" x14ac:dyDescent="0.2">
      <c r="A911" s="1944"/>
      <c r="B911" s="13">
        <v>9</v>
      </c>
      <c r="C911" s="360" t="s">
        <v>737</v>
      </c>
      <c r="D911" s="293">
        <v>38</v>
      </c>
      <c r="E911" s="293" t="s">
        <v>36</v>
      </c>
      <c r="F911" s="294">
        <f t="shared" si="206"/>
        <v>30.153999999999996</v>
      </c>
      <c r="G911" s="294">
        <v>3.9095400000000002</v>
      </c>
      <c r="H911" s="294">
        <v>6.08</v>
      </c>
      <c r="I911" s="294">
        <v>20.164459999999998</v>
      </c>
      <c r="J911" s="294">
        <v>2002.75</v>
      </c>
      <c r="K911" s="301">
        <v>20.164459999999998</v>
      </c>
      <c r="L911" s="294">
        <v>2002.75</v>
      </c>
      <c r="M911" s="302">
        <f t="shared" si="211"/>
        <v>1.0068385969292222E-2</v>
      </c>
      <c r="N911" s="359">
        <v>53.518999999999998</v>
      </c>
      <c r="O911" s="361">
        <f>M911*N911</f>
        <v>0.53884994869055036</v>
      </c>
      <c r="P911" s="298">
        <f t="shared" si="209"/>
        <v>604.10315815753336</v>
      </c>
      <c r="Q911" s="303">
        <f>P911*N911/1000</f>
        <v>32.330996921433027</v>
      </c>
    </row>
    <row r="912" spans="1:17" ht="12" thickBot="1" x14ac:dyDescent="0.25">
      <c r="A912" s="1990"/>
      <c r="B912" s="15">
        <v>10</v>
      </c>
      <c r="C912" s="362"/>
      <c r="D912" s="363"/>
      <c r="E912" s="363"/>
      <c r="F912" s="394"/>
      <c r="G912" s="394"/>
      <c r="H912" s="394"/>
      <c r="I912" s="394"/>
      <c r="J912" s="394"/>
      <c r="K912" s="395"/>
      <c r="L912" s="394"/>
      <c r="M912" s="365"/>
      <c r="N912" s="364"/>
      <c r="O912" s="366"/>
      <c r="P912" s="366"/>
      <c r="Q912" s="367"/>
    </row>
    <row r="913" spans="1:17" x14ac:dyDescent="0.2">
      <c r="A913" s="1805" t="s">
        <v>221</v>
      </c>
      <c r="B913" s="57">
        <v>1</v>
      </c>
      <c r="C913" s="329" t="s">
        <v>738</v>
      </c>
      <c r="D913" s="368">
        <v>65</v>
      </c>
      <c r="E913" s="368">
        <v>1987</v>
      </c>
      <c r="F913" s="220">
        <f t="shared" si="206"/>
        <v>47.799000000000007</v>
      </c>
      <c r="G913" s="220">
        <v>5.5526800000000005</v>
      </c>
      <c r="H913" s="220">
        <v>10.4</v>
      </c>
      <c r="I913" s="220">
        <v>31.846320000000002</v>
      </c>
      <c r="J913" s="220">
        <v>2365.5</v>
      </c>
      <c r="K913" s="304">
        <v>31.846320000000002</v>
      </c>
      <c r="L913" s="305">
        <v>2365.5</v>
      </c>
      <c r="M913" s="306">
        <f>K913/L913</f>
        <v>1.346282815472416E-2</v>
      </c>
      <c r="N913" s="331">
        <v>53.518999999999998</v>
      </c>
      <c r="O913" s="307">
        <f>M913*N913</f>
        <v>0.72051710001268232</v>
      </c>
      <c r="P913" s="307">
        <f>M913*60*1000</f>
        <v>807.76968928344957</v>
      </c>
      <c r="Q913" s="308">
        <f>P913*N913/1000</f>
        <v>43.231026000760941</v>
      </c>
    </row>
    <row r="914" spans="1:17" x14ac:dyDescent="0.2">
      <c r="A914" s="1846"/>
      <c r="B914" s="53">
        <v>2</v>
      </c>
      <c r="C914" s="330" t="s">
        <v>739</v>
      </c>
      <c r="D914" s="370">
        <v>35</v>
      </c>
      <c r="E914" s="370" t="s">
        <v>36</v>
      </c>
      <c r="F914" s="222">
        <f t="shared" si="206"/>
        <v>28.581000000000003</v>
      </c>
      <c r="G914" s="222">
        <v>4.3628200000000001</v>
      </c>
      <c r="H914" s="222">
        <v>0.33</v>
      </c>
      <c r="I914" s="222">
        <v>23.888180000000002</v>
      </c>
      <c r="J914" s="222">
        <v>1762.94</v>
      </c>
      <c r="K914" s="309">
        <v>23.888180000000002</v>
      </c>
      <c r="L914" s="222">
        <v>1762.94</v>
      </c>
      <c r="M914" s="221">
        <f t="shared" ref="M914:M921" si="213">K914/L914</f>
        <v>1.3550194561357733E-2</v>
      </c>
      <c r="N914" s="340">
        <v>53.518999999999998</v>
      </c>
      <c r="O914" s="223">
        <f t="shared" ref="O914:O921" si="214">M914*N914</f>
        <v>0.7251928627293045</v>
      </c>
      <c r="P914" s="307">
        <f t="shared" ref="P914:P921" si="215">M914*60*1000</f>
        <v>813.011673681464</v>
      </c>
      <c r="Q914" s="224">
        <f t="shared" ref="Q914:Q921" si="216">P914*N914/1000</f>
        <v>43.511571763758269</v>
      </c>
    </row>
    <row r="915" spans="1:17" x14ac:dyDescent="0.2">
      <c r="A915" s="1846"/>
      <c r="B915" s="53">
        <v>3</v>
      </c>
      <c r="C915" s="330" t="s">
        <v>740</v>
      </c>
      <c r="D915" s="370">
        <v>45</v>
      </c>
      <c r="E915" s="370">
        <v>1976</v>
      </c>
      <c r="F915" s="222">
        <f t="shared" si="206"/>
        <v>43.576999999999998</v>
      </c>
      <c r="G915" s="222">
        <v>4.7027800000000006</v>
      </c>
      <c r="H915" s="222">
        <v>7.2</v>
      </c>
      <c r="I915" s="222">
        <v>31.674220000000002</v>
      </c>
      <c r="J915" s="222">
        <v>2326.9299999999998</v>
      </c>
      <c r="K915" s="309">
        <v>31.674220000000002</v>
      </c>
      <c r="L915" s="222">
        <v>2326.9299999999998</v>
      </c>
      <c r="M915" s="221">
        <f t="shared" si="213"/>
        <v>1.3612020989028464E-2</v>
      </c>
      <c r="N915" s="340">
        <v>53.518999999999998</v>
      </c>
      <c r="O915" s="223">
        <f t="shared" si="214"/>
        <v>0.72850175131181438</v>
      </c>
      <c r="P915" s="307">
        <f t="shared" si="215"/>
        <v>816.72125934170776</v>
      </c>
      <c r="Q915" s="224">
        <f t="shared" si="216"/>
        <v>43.710105078708857</v>
      </c>
    </row>
    <row r="916" spans="1:17" x14ac:dyDescent="0.2">
      <c r="A916" s="1846"/>
      <c r="B916" s="53">
        <v>4</v>
      </c>
      <c r="C916" s="330" t="s">
        <v>741</v>
      </c>
      <c r="D916" s="370">
        <v>54</v>
      </c>
      <c r="E916" s="370">
        <v>1985</v>
      </c>
      <c r="F916" s="222">
        <f t="shared" si="206"/>
        <v>55.580000000000005</v>
      </c>
      <c r="G916" s="222">
        <v>6.4025800000000004</v>
      </c>
      <c r="H916" s="222">
        <v>8.64</v>
      </c>
      <c r="I916" s="222">
        <v>40.537420000000004</v>
      </c>
      <c r="J916" s="222">
        <v>2976.21</v>
      </c>
      <c r="K916" s="309">
        <v>40.537420000000004</v>
      </c>
      <c r="L916" s="222">
        <v>2976.21</v>
      </c>
      <c r="M916" s="221">
        <f t="shared" si="213"/>
        <v>1.3620483769626473E-2</v>
      </c>
      <c r="N916" s="340">
        <v>53.518999999999998</v>
      </c>
      <c r="O916" s="223">
        <f t="shared" si="214"/>
        <v>0.72895467086663923</v>
      </c>
      <c r="P916" s="307">
        <f t="shared" si="215"/>
        <v>817.22902617758837</v>
      </c>
      <c r="Q916" s="224">
        <f t="shared" si="216"/>
        <v>43.737280251998349</v>
      </c>
    </row>
    <row r="917" spans="1:17" x14ac:dyDescent="0.2">
      <c r="A917" s="1846"/>
      <c r="B917" s="53">
        <v>5</v>
      </c>
      <c r="C917" s="330" t="s">
        <v>742</v>
      </c>
      <c r="D917" s="370">
        <v>45</v>
      </c>
      <c r="E917" s="370">
        <v>1977</v>
      </c>
      <c r="F917" s="222">
        <f t="shared" si="206"/>
        <v>42.617000000000004</v>
      </c>
      <c r="G917" s="222">
        <v>3.5129199999999998</v>
      </c>
      <c r="H917" s="222">
        <v>7.2</v>
      </c>
      <c r="I917" s="222">
        <v>31.90408</v>
      </c>
      <c r="J917" s="222">
        <v>2335.0500000000002</v>
      </c>
      <c r="K917" s="309">
        <v>31.90408</v>
      </c>
      <c r="L917" s="222">
        <v>2335.0500000000002</v>
      </c>
      <c r="M917" s="221">
        <f t="shared" si="213"/>
        <v>1.3663124986616988E-2</v>
      </c>
      <c r="N917" s="340">
        <v>53.518999999999998</v>
      </c>
      <c r="O917" s="223">
        <f t="shared" si="214"/>
        <v>0.73123678615875454</v>
      </c>
      <c r="P917" s="307">
        <f t="shared" si="215"/>
        <v>819.78749919701932</v>
      </c>
      <c r="Q917" s="224">
        <f t="shared" si="216"/>
        <v>43.874207169525278</v>
      </c>
    </row>
    <row r="918" spans="1:17" x14ac:dyDescent="0.2">
      <c r="A918" s="1846"/>
      <c r="B918" s="53">
        <v>6</v>
      </c>
      <c r="C918" s="330" t="s">
        <v>616</v>
      </c>
      <c r="D918" s="370">
        <v>45</v>
      </c>
      <c r="E918" s="370">
        <v>1982</v>
      </c>
      <c r="F918" s="222">
        <f t="shared" si="206"/>
        <v>44.254999999999995</v>
      </c>
      <c r="G918" s="222">
        <v>4.9860800000000003</v>
      </c>
      <c r="H918" s="222">
        <v>7.2</v>
      </c>
      <c r="I918" s="222">
        <v>32.068919999999999</v>
      </c>
      <c r="J918" s="222">
        <v>2313.9900000000002</v>
      </c>
      <c r="K918" s="309">
        <v>32.068919999999999</v>
      </c>
      <c r="L918" s="222">
        <v>2313.9900000000002</v>
      </c>
      <c r="M918" s="221">
        <f t="shared" si="213"/>
        <v>1.3858711576108797E-2</v>
      </c>
      <c r="N918" s="340">
        <v>53.518999999999998</v>
      </c>
      <c r="O918" s="223">
        <f t="shared" si="214"/>
        <v>0.74170438484176671</v>
      </c>
      <c r="P918" s="307">
        <f t="shared" si="215"/>
        <v>831.52269456652778</v>
      </c>
      <c r="Q918" s="224">
        <f t="shared" si="216"/>
        <v>44.502263090505998</v>
      </c>
    </row>
    <row r="919" spans="1:17" x14ac:dyDescent="0.2">
      <c r="A919" s="1846"/>
      <c r="B919" s="53">
        <v>7</v>
      </c>
      <c r="C919" s="330" t="s">
        <v>743</v>
      </c>
      <c r="D919" s="370">
        <v>45</v>
      </c>
      <c r="E919" s="370">
        <v>1975</v>
      </c>
      <c r="F919" s="222">
        <f t="shared" si="206"/>
        <v>45.132000000000005</v>
      </c>
      <c r="G919" s="222">
        <v>5.3260400000000008</v>
      </c>
      <c r="H919" s="222">
        <v>7.2</v>
      </c>
      <c r="I919" s="222">
        <v>32.605960000000003</v>
      </c>
      <c r="J919" s="222">
        <v>2343.69</v>
      </c>
      <c r="K919" s="309">
        <v>32.605960000000003</v>
      </c>
      <c r="L919" s="222">
        <v>2343.69</v>
      </c>
      <c r="M919" s="221">
        <f t="shared" si="213"/>
        <v>1.3912232419816616E-2</v>
      </c>
      <c r="N919" s="340">
        <v>53.518999999999998</v>
      </c>
      <c r="O919" s="223">
        <f t="shared" si="214"/>
        <v>0.74456876687616547</v>
      </c>
      <c r="P919" s="307">
        <f t="shared" si="215"/>
        <v>834.73394518899693</v>
      </c>
      <c r="Q919" s="224">
        <f t="shared" si="216"/>
        <v>44.674126012569928</v>
      </c>
    </row>
    <row r="920" spans="1:17" x14ac:dyDescent="0.2">
      <c r="A920" s="1846"/>
      <c r="B920" s="53">
        <v>8</v>
      </c>
      <c r="C920" s="330" t="s">
        <v>744</v>
      </c>
      <c r="D920" s="370">
        <v>45</v>
      </c>
      <c r="E920" s="370">
        <v>1989</v>
      </c>
      <c r="F920" s="222">
        <f t="shared" si="206"/>
        <v>45.538000000000004</v>
      </c>
      <c r="G920" s="222">
        <v>5.7226599999999994</v>
      </c>
      <c r="H920" s="222">
        <v>7.2</v>
      </c>
      <c r="I920" s="222">
        <v>32.615340000000003</v>
      </c>
      <c r="J920" s="222">
        <v>2323.35</v>
      </c>
      <c r="K920" s="309">
        <v>32.615340000000003</v>
      </c>
      <c r="L920" s="222">
        <v>2323.35</v>
      </c>
      <c r="M920" s="221">
        <f t="shared" si="213"/>
        <v>1.403806572406224E-2</v>
      </c>
      <c r="N920" s="340">
        <v>53.518999999999998</v>
      </c>
      <c r="O920" s="223">
        <f t="shared" si="214"/>
        <v>0.75130323948608702</v>
      </c>
      <c r="P920" s="307">
        <f t="shared" si="215"/>
        <v>842.28394344373442</v>
      </c>
      <c r="Q920" s="224">
        <f t="shared" si="216"/>
        <v>45.078194369165217</v>
      </c>
    </row>
    <row r="921" spans="1:17" x14ac:dyDescent="0.2">
      <c r="A921" s="1846"/>
      <c r="B921" s="53">
        <v>9</v>
      </c>
      <c r="C921" s="330" t="s">
        <v>617</v>
      </c>
      <c r="D921" s="370">
        <v>65</v>
      </c>
      <c r="E921" s="370">
        <v>1989</v>
      </c>
      <c r="F921" s="222">
        <f t="shared" si="206"/>
        <v>48.991</v>
      </c>
      <c r="G921" s="222">
        <v>5.1560600000000001</v>
      </c>
      <c r="H921" s="222">
        <v>10.16</v>
      </c>
      <c r="I921" s="222">
        <v>33.674939999999999</v>
      </c>
      <c r="J921" s="222">
        <v>2358.29</v>
      </c>
      <c r="K921" s="309">
        <v>33.674939999999999</v>
      </c>
      <c r="L921" s="222">
        <v>2358.29</v>
      </c>
      <c r="M921" s="221">
        <f t="shared" si="213"/>
        <v>1.427938887923029E-2</v>
      </c>
      <c r="N921" s="340">
        <v>53.518999999999998</v>
      </c>
      <c r="O921" s="223">
        <f t="shared" si="214"/>
        <v>0.76421861342752584</v>
      </c>
      <c r="P921" s="307">
        <f t="shared" si="215"/>
        <v>856.76333275381728</v>
      </c>
      <c r="Q921" s="224">
        <f t="shared" si="216"/>
        <v>45.853116805651545</v>
      </c>
    </row>
    <row r="922" spans="1:17" ht="12" thickBot="1" x14ac:dyDescent="0.25">
      <c r="A922" s="1991"/>
      <c r="B922" s="54">
        <v>10</v>
      </c>
      <c r="C922" s="332"/>
      <c r="D922" s="373"/>
      <c r="E922" s="373"/>
      <c r="F922" s="391"/>
      <c r="G922" s="391"/>
      <c r="H922" s="391"/>
      <c r="I922" s="391"/>
      <c r="J922" s="391"/>
      <c r="K922" s="396"/>
      <c r="L922" s="391"/>
      <c r="M922" s="346"/>
      <c r="N922" s="347"/>
      <c r="O922" s="333"/>
      <c r="P922" s="333"/>
      <c r="Q922" s="334"/>
    </row>
    <row r="923" spans="1:17" x14ac:dyDescent="0.2">
      <c r="A923" s="1808" t="s">
        <v>229</v>
      </c>
      <c r="B923" s="16">
        <v>1</v>
      </c>
      <c r="C923" s="310" t="s">
        <v>745</v>
      </c>
      <c r="D923" s="311">
        <v>45</v>
      </c>
      <c r="E923" s="311">
        <v>1976</v>
      </c>
      <c r="F923" s="264">
        <f t="shared" ref="F923:F931" si="217">G923+H923+I923</f>
        <v>51.136040000000001</v>
      </c>
      <c r="G923" s="264">
        <v>4.1361800000000004</v>
      </c>
      <c r="H923" s="264">
        <v>7.2</v>
      </c>
      <c r="I923" s="264">
        <v>39.799860000000002</v>
      </c>
      <c r="J923" s="264">
        <v>2328.9500000000003</v>
      </c>
      <c r="K923" s="312">
        <v>39.799860000000002</v>
      </c>
      <c r="L923" s="313">
        <v>2328.9500000000003</v>
      </c>
      <c r="M923" s="314">
        <f>K923/L923</f>
        <v>1.7089186113913996E-2</v>
      </c>
      <c r="N923" s="286">
        <v>53.518999999999998</v>
      </c>
      <c r="O923" s="315">
        <f>M923*N923</f>
        <v>0.91459615163056307</v>
      </c>
      <c r="P923" s="315">
        <f>M923*60*1000</f>
        <v>1025.3511668348399</v>
      </c>
      <c r="Q923" s="316">
        <f>P923*N923/1000</f>
        <v>54.875769097833789</v>
      </c>
    </row>
    <row r="924" spans="1:17" x14ac:dyDescent="0.2">
      <c r="A924" s="1809"/>
      <c r="B924" s="17">
        <v>2</v>
      </c>
      <c r="C924" s="336" t="s">
        <v>746</v>
      </c>
      <c r="D924" s="377">
        <v>18</v>
      </c>
      <c r="E924" s="377" t="s">
        <v>36</v>
      </c>
      <c r="F924" s="226">
        <f t="shared" si="217"/>
        <v>22.638999999999999</v>
      </c>
      <c r="G924" s="226">
        <v>1.7564599999999999</v>
      </c>
      <c r="H924" s="226">
        <v>2.88</v>
      </c>
      <c r="I924" s="226">
        <v>18.00254</v>
      </c>
      <c r="J924" s="226">
        <v>1026.6600000000001</v>
      </c>
      <c r="K924" s="317">
        <v>18.00254</v>
      </c>
      <c r="L924" s="226">
        <v>1026.6600000000001</v>
      </c>
      <c r="M924" s="225">
        <f t="shared" ref="M924:M931" si="218">K924/L924</f>
        <v>1.7535055422437808E-2</v>
      </c>
      <c r="N924" s="341">
        <v>53.518999999999998</v>
      </c>
      <c r="O924" s="227">
        <f t="shared" ref="O924:O931" si="219">M924*N924</f>
        <v>0.93845863115344896</v>
      </c>
      <c r="P924" s="315">
        <f t="shared" ref="P924:P931" si="220">M924*60*1000</f>
        <v>1052.1033253462683</v>
      </c>
      <c r="Q924" s="228">
        <f t="shared" ref="Q924:Q931" si="221">P924*N924/1000</f>
        <v>56.307517869206933</v>
      </c>
    </row>
    <row r="925" spans="1:17" x14ac:dyDescent="0.2">
      <c r="A925" s="1809"/>
      <c r="B925" s="17">
        <v>3</v>
      </c>
      <c r="C925" s="336" t="s">
        <v>560</v>
      </c>
      <c r="D925" s="377">
        <v>45</v>
      </c>
      <c r="E925" s="377">
        <v>1969</v>
      </c>
      <c r="F925" s="226">
        <f t="shared" si="217"/>
        <v>45.08</v>
      </c>
      <c r="G925" s="226">
        <v>4.1361800000000004</v>
      </c>
      <c r="H925" s="226">
        <v>7.2</v>
      </c>
      <c r="I925" s="226">
        <v>33.743819999999999</v>
      </c>
      <c r="J925" s="226">
        <v>1872.6100000000001</v>
      </c>
      <c r="K925" s="317">
        <v>33.743819999999999</v>
      </c>
      <c r="L925" s="226">
        <v>1872.6100000000001</v>
      </c>
      <c r="M925" s="225">
        <f t="shared" si="218"/>
        <v>1.8019673076614992E-2</v>
      </c>
      <c r="N925" s="341">
        <v>53.518999999999998</v>
      </c>
      <c r="O925" s="227">
        <f t="shared" si="219"/>
        <v>0.96439488338735768</v>
      </c>
      <c r="P925" s="315">
        <f t="shared" si="220"/>
        <v>1081.1803845968996</v>
      </c>
      <c r="Q925" s="228">
        <f t="shared" si="221"/>
        <v>57.863693003241465</v>
      </c>
    </row>
    <row r="926" spans="1:17" x14ac:dyDescent="0.2">
      <c r="A926" s="1810"/>
      <c r="B926" s="17">
        <v>4</v>
      </c>
      <c r="C926" s="336" t="s">
        <v>618</v>
      </c>
      <c r="D926" s="377">
        <v>75</v>
      </c>
      <c r="E926" s="377">
        <v>1985</v>
      </c>
      <c r="F926" s="226">
        <f t="shared" si="217"/>
        <v>78.882999999999996</v>
      </c>
      <c r="G926" s="226">
        <v>4.1928400000000003</v>
      </c>
      <c r="H926" s="226">
        <v>11.4</v>
      </c>
      <c r="I926" s="226">
        <v>63.29016</v>
      </c>
      <c r="J926" s="226">
        <v>3452.9700000000003</v>
      </c>
      <c r="K926" s="317">
        <v>63.29016</v>
      </c>
      <c r="L926" s="226">
        <v>3452.9700000000003</v>
      </c>
      <c r="M926" s="225">
        <f t="shared" si="218"/>
        <v>1.8329194867027516E-2</v>
      </c>
      <c r="N926" s="341">
        <v>53.518999999999998</v>
      </c>
      <c r="O926" s="227">
        <f t="shared" si="219"/>
        <v>0.98096018008844554</v>
      </c>
      <c r="P926" s="315">
        <f t="shared" si="220"/>
        <v>1099.751692021651</v>
      </c>
      <c r="Q926" s="228">
        <f t="shared" si="221"/>
        <v>58.857610805306734</v>
      </c>
    </row>
    <row r="927" spans="1:17" x14ac:dyDescent="0.2">
      <c r="A927" s="1810"/>
      <c r="B927" s="17">
        <v>5</v>
      </c>
      <c r="C927" s="336" t="s">
        <v>621</v>
      </c>
      <c r="D927" s="377">
        <v>22</v>
      </c>
      <c r="E927" s="377">
        <v>1990</v>
      </c>
      <c r="F927" s="226">
        <f t="shared" si="217"/>
        <v>34.072000000000003</v>
      </c>
      <c r="G927" s="226">
        <v>4.1361800000000004</v>
      </c>
      <c r="H927" s="226">
        <v>3.52</v>
      </c>
      <c r="I927" s="226">
        <v>26.41582</v>
      </c>
      <c r="J927" s="226">
        <v>1437.32</v>
      </c>
      <c r="K927" s="317">
        <v>26.41582</v>
      </c>
      <c r="L927" s="226">
        <v>1437.32</v>
      </c>
      <c r="M927" s="225">
        <f t="shared" si="218"/>
        <v>1.837852391951688E-2</v>
      </c>
      <c r="N927" s="341">
        <v>53.518999999999998</v>
      </c>
      <c r="O927" s="227">
        <f t="shared" si="219"/>
        <v>0.98360022164862393</v>
      </c>
      <c r="P927" s="315">
        <f t="shared" si="220"/>
        <v>1102.7114351710127</v>
      </c>
      <c r="Q927" s="228">
        <f t="shared" si="221"/>
        <v>59.016013298917422</v>
      </c>
    </row>
    <row r="928" spans="1:17" x14ac:dyDescent="0.2">
      <c r="A928" s="1810"/>
      <c r="B928" s="17">
        <v>6</v>
      </c>
      <c r="C928" s="336" t="s">
        <v>619</v>
      </c>
      <c r="D928" s="377">
        <v>40</v>
      </c>
      <c r="E928" s="377">
        <v>1985</v>
      </c>
      <c r="F928" s="226">
        <f t="shared" si="217"/>
        <v>40.15</v>
      </c>
      <c r="G928" s="226">
        <v>3.2296200000000002</v>
      </c>
      <c r="H928" s="226">
        <v>6.4</v>
      </c>
      <c r="I928" s="226">
        <v>30.520379999999999</v>
      </c>
      <c r="J928" s="226">
        <v>1630.93</v>
      </c>
      <c r="K928" s="317">
        <v>30.520379999999999</v>
      </c>
      <c r="L928" s="226">
        <v>1630.93</v>
      </c>
      <c r="M928" s="225">
        <f t="shared" si="218"/>
        <v>1.8713482491584554E-2</v>
      </c>
      <c r="N928" s="341">
        <v>53.518999999999998</v>
      </c>
      <c r="O928" s="227">
        <f t="shared" si="219"/>
        <v>1.0015268694671138</v>
      </c>
      <c r="P928" s="315">
        <f t="shared" si="220"/>
        <v>1122.8089494950732</v>
      </c>
      <c r="Q928" s="228">
        <f t="shared" si="221"/>
        <v>60.09161216802682</v>
      </c>
    </row>
    <row r="929" spans="1:17" x14ac:dyDescent="0.2">
      <c r="A929" s="1810"/>
      <c r="B929" s="17">
        <v>7</v>
      </c>
      <c r="C929" s="336" t="s">
        <v>620</v>
      </c>
      <c r="D929" s="377">
        <v>36</v>
      </c>
      <c r="E929" s="377" t="s">
        <v>36</v>
      </c>
      <c r="F929" s="226">
        <f t="shared" si="217"/>
        <v>46.912999999999997</v>
      </c>
      <c r="G929" s="226">
        <v>4.2495000000000003</v>
      </c>
      <c r="H929" s="226">
        <v>5.76</v>
      </c>
      <c r="I929" s="226">
        <v>36.903500000000001</v>
      </c>
      <c r="J929" s="226">
        <v>1955.29</v>
      </c>
      <c r="K929" s="317">
        <v>36.903500000000001</v>
      </c>
      <c r="L929" s="226">
        <v>1955.29</v>
      </c>
      <c r="M929" s="225">
        <f t="shared" si="218"/>
        <v>1.8873670913266062E-2</v>
      </c>
      <c r="N929" s="341">
        <v>53.518999999999998</v>
      </c>
      <c r="O929" s="227">
        <f t="shared" si="219"/>
        <v>1.0100999936070862</v>
      </c>
      <c r="P929" s="315">
        <f t="shared" si="220"/>
        <v>1132.4202547959637</v>
      </c>
      <c r="Q929" s="228">
        <f t="shared" si="221"/>
        <v>60.60599961642518</v>
      </c>
    </row>
    <row r="930" spans="1:17" x14ac:dyDescent="0.2">
      <c r="A930" s="1810"/>
      <c r="B930" s="17">
        <v>8</v>
      </c>
      <c r="C930" s="336" t="s">
        <v>461</v>
      </c>
      <c r="D930" s="377">
        <v>48</v>
      </c>
      <c r="E930" s="377">
        <v>1987</v>
      </c>
      <c r="F930" s="226">
        <f t="shared" si="217"/>
        <v>47.028000000000006</v>
      </c>
      <c r="G930" s="226">
        <v>4.6461200000000007</v>
      </c>
      <c r="H930" s="226">
        <v>7.36</v>
      </c>
      <c r="I930" s="226">
        <v>35.021880000000003</v>
      </c>
      <c r="J930" s="226">
        <v>1659.41</v>
      </c>
      <c r="K930" s="317">
        <v>35.021880000000003</v>
      </c>
      <c r="L930" s="226">
        <v>1659.41</v>
      </c>
      <c r="M930" s="225">
        <f t="shared" si="218"/>
        <v>2.1105019253831181E-2</v>
      </c>
      <c r="N930" s="341">
        <v>53.518999999999998</v>
      </c>
      <c r="O930" s="227">
        <f t="shared" si="219"/>
        <v>1.129519525445791</v>
      </c>
      <c r="P930" s="315">
        <f t="shared" si="220"/>
        <v>1266.3011552298708</v>
      </c>
      <c r="Q930" s="228">
        <f t="shared" si="221"/>
        <v>67.771171526747452</v>
      </c>
    </row>
    <row r="931" spans="1:17" x14ac:dyDescent="0.2">
      <c r="A931" s="1810"/>
      <c r="B931" s="17">
        <v>9</v>
      </c>
      <c r="C931" s="380" t="s">
        <v>622</v>
      </c>
      <c r="D931" s="377">
        <v>9</v>
      </c>
      <c r="E931" s="377" t="s">
        <v>36</v>
      </c>
      <c r="F931" s="336">
        <f t="shared" si="217"/>
        <v>10.885999999999999</v>
      </c>
      <c r="G931" s="336">
        <v>0</v>
      </c>
      <c r="H931" s="336">
        <v>0</v>
      </c>
      <c r="I931" s="341">
        <v>10.885999999999999</v>
      </c>
      <c r="J931" s="336">
        <v>513.61</v>
      </c>
      <c r="K931" s="341">
        <v>10.885999999999999</v>
      </c>
      <c r="L931" s="336">
        <v>513.61</v>
      </c>
      <c r="M931" s="225">
        <f t="shared" si="218"/>
        <v>2.119507018944335E-2</v>
      </c>
      <c r="N931" s="341">
        <v>53.518999999999998</v>
      </c>
      <c r="O931" s="227">
        <f t="shared" si="219"/>
        <v>1.1343389614688186</v>
      </c>
      <c r="P931" s="315">
        <f t="shared" si="220"/>
        <v>1271.7042113666012</v>
      </c>
      <c r="Q931" s="228">
        <f t="shared" si="221"/>
        <v>68.060337688129124</v>
      </c>
    </row>
    <row r="932" spans="1:17" ht="12" thickBot="1" x14ac:dyDescent="0.25">
      <c r="A932" s="1811"/>
      <c r="B932" s="18">
        <v>10</v>
      </c>
      <c r="C932" s="381"/>
      <c r="D932" s="382"/>
      <c r="E932" s="382"/>
      <c r="F932" s="337"/>
      <c r="G932" s="337"/>
      <c r="H932" s="337"/>
      <c r="I932" s="337"/>
      <c r="J932" s="337"/>
      <c r="K932" s="337"/>
      <c r="L932" s="337"/>
      <c r="M932" s="342"/>
      <c r="N932" s="337"/>
      <c r="O932" s="338"/>
      <c r="P932" s="338"/>
      <c r="Q932" s="339"/>
    </row>
    <row r="934" spans="1:17" ht="15" x14ac:dyDescent="0.2">
      <c r="A934" s="1812" t="s">
        <v>258</v>
      </c>
      <c r="B934" s="1812"/>
      <c r="C934" s="1812"/>
      <c r="D934" s="1812"/>
      <c r="E934" s="1812"/>
      <c r="F934" s="1812"/>
      <c r="G934" s="1812"/>
      <c r="H934" s="1812"/>
      <c r="I934" s="1812"/>
      <c r="J934" s="1812"/>
      <c r="K934" s="1812"/>
      <c r="L934" s="1812"/>
      <c r="M934" s="1812"/>
      <c r="N934" s="1812"/>
      <c r="O934" s="1812"/>
      <c r="P934" s="1812"/>
      <c r="Q934" s="1812"/>
    </row>
    <row r="935" spans="1:17" ht="13.5" thickBot="1" x14ac:dyDescent="0.25">
      <c r="A935" s="408"/>
      <c r="B935" s="408"/>
      <c r="C935" s="408"/>
      <c r="D935" s="408"/>
      <c r="E935" s="1813" t="s">
        <v>254</v>
      </c>
      <c r="F935" s="1813"/>
      <c r="G935" s="1813"/>
      <c r="H935" s="1813"/>
      <c r="I935" s="408">
        <v>3.7</v>
      </c>
      <c r="J935" s="408" t="s">
        <v>253</v>
      </c>
      <c r="K935" s="408" t="s">
        <v>255</v>
      </c>
      <c r="L935" s="409">
        <v>443</v>
      </c>
      <c r="M935" s="408"/>
      <c r="N935" s="408"/>
      <c r="O935" s="408"/>
      <c r="P935" s="408"/>
      <c r="Q935" s="408"/>
    </row>
    <row r="936" spans="1:17" x14ac:dyDescent="0.2">
      <c r="A936" s="1814" t="s">
        <v>1</v>
      </c>
      <c r="B936" s="1817" t="s">
        <v>0</v>
      </c>
      <c r="C936" s="1820" t="s">
        <v>2</v>
      </c>
      <c r="D936" s="1820" t="s">
        <v>3</v>
      </c>
      <c r="E936" s="1820" t="s">
        <v>11</v>
      </c>
      <c r="F936" s="1824" t="s">
        <v>12</v>
      </c>
      <c r="G936" s="1825"/>
      <c r="H936" s="1825"/>
      <c r="I936" s="1826"/>
      <c r="J936" s="1820" t="s">
        <v>4</v>
      </c>
      <c r="K936" s="1820" t="s">
        <v>13</v>
      </c>
      <c r="L936" s="1820" t="s">
        <v>5</v>
      </c>
      <c r="M936" s="1820" t="s">
        <v>6</v>
      </c>
      <c r="N936" s="1820" t="s">
        <v>14</v>
      </c>
      <c r="O936" s="1820" t="s">
        <v>15</v>
      </c>
      <c r="P936" s="1827" t="s">
        <v>22</v>
      </c>
      <c r="Q936" s="1829" t="s">
        <v>23</v>
      </c>
    </row>
    <row r="937" spans="1:17" ht="33.75" x14ac:dyDescent="0.2">
      <c r="A937" s="1815"/>
      <c r="B937" s="1818"/>
      <c r="C937" s="1821"/>
      <c r="D937" s="1823"/>
      <c r="E937" s="1823"/>
      <c r="F937" s="613" t="s">
        <v>16</v>
      </c>
      <c r="G937" s="613" t="s">
        <v>17</v>
      </c>
      <c r="H937" s="613" t="s">
        <v>18</v>
      </c>
      <c r="I937" s="613" t="s">
        <v>19</v>
      </c>
      <c r="J937" s="1823"/>
      <c r="K937" s="1823"/>
      <c r="L937" s="1823"/>
      <c r="M937" s="1823"/>
      <c r="N937" s="1823"/>
      <c r="O937" s="1823"/>
      <c r="P937" s="1828"/>
      <c r="Q937" s="1830"/>
    </row>
    <row r="938" spans="1:17" ht="12" thickBot="1" x14ac:dyDescent="0.25">
      <c r="A938" s="1816"/>
      <c r="B938" s="1819"/>
      <c r="C938" s="1822"/>
      <c r="D938" s="28" t="s">
        <v>7</v>
      </c>
      <c r="E938" s="28" t="s">
        <v>8</v>
      </c>
      <c r="F938" s="28" t="s">
        <v>9</v>
      </c>
      <c r="G938" s="28" t="s">
        <v>9</v>
      </c>
      <c r="H938" s="28" t="s">
        <v>9</v>
      </c>
      <c r="I938" s="28" t="s">
        <v>9</v>
      </c>
      <c r="J938" s="28" t="s">
        <v>20</v>
      </c>
      <c r="K938" s="28" t="s">
        <v>9</v>
      </c>
      <c r="L938" s="28" t="s">
        <v>20</v>
      </c>
      <c r="M938" s="28" t="s">
        <v>21</v>
      </c>
      <c r="N938" s="28" t="s">
        <v>270</v>
      </c>
      <c r="O938" s="28" t="s">
        <v>271</v>
      </c>
      <c r="P938" s="637" t="s">
        <v>24</v>
      </c>
      <c r="Q938" s="638" t="s">
        <v>272</v>
      </c>
    </row>
    <row r="939" spans="1:17" x14ac:dyDescent="0.2">
      <c r="A939" s="1848" t="s">
        <v>228</v>
      </c>
      <c r="B939" s="41">
        <v>1</v>
      </c>
      <c r="C939" s="320"/>
      <c r="D939" s="283"/>
      <c r="E939" s="283"/>
      <c r="F939" s="259"/>
      <c r="G939" s="259"/>
      <c r="H939" s="259"/>
      <c r="I939" s="259"/>
      <c r="J939" s="259"/>
      <c r="K939" s="284"/>
      <c r="L939" s="259"/>
      <c r="M939" s="285"/>
      <c r="N939" s="321"/>
      <c r="O939" s="287"/>
      <c r="P939" s="287"/>
      <c r="Q939" s="636"/>
    </row>
    <row r="940" spans="1:17" x14ac:dyDescent="0.2">
      <c r="A940" s="1849"/>
      <c r="B940" s="38">
        <v>2</v>
      </c>
      <c r="C940" s="323"/>
      <c r="D940" s="289"/>
      <c r="E940" s="289"/>
      <c r="F940" s="259"/>
      <c r="G940" s="216"/>
      <c r="H940" s="216"/>
      <c r="I940" s="216"/>
      <c r="J940" s="216"/>
      <c r="K940" s="290"/>
      <c r="L940" s="216"/>
      <c r="M940" s="217"/>
      <c r="N940" s="324"/>
      <c r="O940" s="291"/>
      <c r="P940" s="287"/>
      <c r="Q940" s="292"/>
    </row>
    <row r="941" spans="1:17" x14ac:dyDescent="0.2">
      <c r="A941" s="1849"/>
      <c r="B941" s="38">
        <v>3</v>
      </c>
      <c r="C941" s="323"/>
      <c r="D941" s="289"/>
      <c r="E941" s="289"/>
      <c r="F941" s="259"/>
      <c r="G941" s="216"/>
      <c r="H941" s="216"/>
      <c r="I941" s="216"/>
      <c r="J941" s="216"/>
      <c r="K941" s="290"/>
      <c r="L941" s="216"/>
      <c r="M941" s="217"/>
      <c r="N941" s="324"/>
      <c r="O941" s="291"/>
      <c r="P941" s="287"/>
      <c r="Q941" s="292"/>
    </row>
    <row r="942" spans="1:17" x14ac:dyDescent="0.2">
      <c r="A942" s="1849"/>
      <c r="B942" s="11">
        <v>4</v>
      </c>
      <c r="C942" s="323"/>
      <c r="D942" s="289"/>
      <c r="E942" s="289"/>
      <c r="F942" s="259"/>
      <c r="G942" s="216"/>
      <c r="H942" s="216"/>
      <c r="I942" s="216"/>
      <c r="J942" s="216"/>
      <c r="K942" s="290"/>
      <c r="L942" s="216"/>
      <c r="M942" s="217"/>
      <c r="N942" s="324"/>
      <c r="O942" s="291"/>
      <c r="P942" s="287"/>
      <c r="Q942" s="292"/>
    </row>
    <row r="943" spans="1:17" x14ac:dyDescent="0.2">
      <c r="A943" s="1849"/>
      <c r="B943" s="11">
        <v>5</v>
      </c>
      <c r="C943" s="323"/>
      <c r="D943" s="289"/>
      <c r="E943" s="289"/>
      <c r="F943" s="259"/>
      <c r="G943" s="216"/>
      <c r="H943" s="216"/>
      <c r="I943" s="216"/>
      <c r="J943" s="216"/>
      <c r="K943" s="290"/>
      <c r="L943" s="216"/>
      <c r="M943" s="217"/>
      <c r="N943" s="324"/>
      <c r="O943" s="291"/>
      <c r="P943" s="287"/>
      <c r="Q943" s="292"/>
    </row>
    <row r="944" spans="1:17" x14ac:dyDescent="0.2">
      <c r="A944" s="1849"/>
      <c r="B944" s="11">
        <v>6</v>
      </c>
      <c r="C944" s="323"/>
      <c r="D944" s="289"/>
      <c r="E944" s="289"/>
      <c r="F944" s="259"/>
      <c r="G944" s="216"/>
      <c r="H944" s="216"/>
      <c r="I944" s="216"/>
      <c r="J944" s="216"/>
      <c r="K944" s="290"/>
      <c r="L944" s="216"/>
      <c r="M944" s="217"/>
      <c r="N944" s="324"/>
      <c r="O944" s="291"/>
      <c r="P944" s="287"/>
      <c r="Q944" s="292"/>
    </row>
    <row r="945" spans="1:17" x14ac:dyDescent="0.2">
      <c r="A945" s="1849"/>
      <c r="B945" s="11">
        <v>7</v>
      </c>
      <c r="C945" s="323"/>
      <c r="D945" s="289"/>
      <c r="E945" s="289"/>
      <c r="F945" s="259"/>
      <c r="G945" s="216"/>
      <c r="H945" s="216"/>
      <c r="I945" s="216"/>
      <c r="J945" s="216"/>
      <c r="K945" s="290"/>
      <c r="L945" s="216"/>
      <c r="M945" s="217"/>
      <c r="N945" s="324"/>
      <c r="O945" s="291"/>
      <c r="P945" s="287"/>
      <c r="Q945" s="292"/>
    </row>
    <row r="946" spans="1:17" x14ac:dyDescent="0.2">
      <c r="A946" s="1849"/>
      <c r="B946" s="11">
        <v>8</v>
      </c>
      <c r="C946" s="323"/>
      <c r="D946" s="289"/>
      <c r="E946" s="289"/>
      <c r="F946" s="259"/>
      <c r="G946" s="216"/>
      <c r="H946" s="216"/>
      <c r="I946" s="216"/>
      <c r="J946" s="216"/>
      <c r="K946" s="290"/>
      <c r="L946" s="216"/>
      <c r="M946" s="217"/>
      <c r="N946" s="324"/>
      <c r="O946" s="291"/>
      <c r="P946" s="287"/>
      <c r="Q946" s="292"/>
    </row>
    <row r="947" spans="1:17" x14ac:dyDescent="0.2">
      <c r="A947" s="1849"/>
      <c r="B947" s="11">
        <v>9</v>
      </c>
      <c r="C947" s="323"/>
      <c r="D947" s="289"/>
      <c r="E947" s="289"/>
      <c r="F947" s="259"/>
      <c r="G947" s="216"/>
      <c r="H947" s="216"/>
      <c r="I947" s="216"/>
      <c r="J947" s="216"/>
      <c r="K947" s="290"/>
      <c r="L947" s="216"/>
      <c r="M947" s="217"/>
      <c r="N947" s="324"/>
      <c r="O947" s="291"/>
      <c r="P947" s="287"/>
      <c r="Q947" s="292"/>
    </row>
    <row r="948" spans="1:17" ht="12" thickBot="1" x14ac:dyDescent="0.25">
      <c r="A948" s="1995"/>
      <c r="B948" s="37">
        <v>10</v>
      </c>
      <c r="C948" s="325"/>
      <c r="D948" s="326"/>
      <c r="E948" s="326"/>
      <c r="F948" s="398"/>
      <c r="G948" s="262"/>
      <c r="H948" s="262"/>
      <c r="I948" s="262"/>
      <c r="J948" s="262"/>
      <c r="K948" s="399"/>
      <c r="L948" s="262"/>
      <c r="M948" s="263"/>
      <c r="N948" s="327"/>
      <c r="O948" s="400"/>
      <c r="P948" s="401"/>
      <c r="Q948" s="402"/>
    </row>
    <row r="949" spans="1:17" x14ac:dyDescent="0.2">
      <c r="A949" s="1989" t="s">
        <v>220</v>
      </c>
      <c r="B949" s="12">
        <v>1</v>
      </c>
      <c r="C949" s="1315" t="s">
        <v>818</v>
      </c>
      <c r="D949" s="403">
        <v>55</v>
      </c>
      <c r="E949" s="403" t="s">
        <v>293</v>
      </c>
      <c r="F949" s="355">
        <v>43.192</v>
      </c>
      <c r="G949" s="355">
        <v>5.0940000000000003</v>
      </c>
      <c r="H949" s="355">
        <v>8.8000000000000007</v>
      </c>
      <c r="I949" s="355">
        <v>29.297999999999998</v>
      </c>
      <c r="J949" s="357">
        <v>2542.62</v>
      </c>
      <c r="K949" s="807">
        <v>29.297999999999998</v>
      </c>
      <c r="L949" s="357">
        <v>2542.62</v>
      </c>
      <c r="M949" s="404">
        <f>K949/L949</f>
        <v>1.1522759987729192E-2</v>
      </c>
      <c r="N949" s="357">
        <v>67.040000000000006</v>
      </c>
      <c r="O949" s="405">
        <f t="shared" ref="O949:O957" si="222">M949*N949</f>
        <v>0.77248582957736511</v>
      </c>
      <c r="P949" s="405">
        <f t="shared" ref="P949:P957" si="223">M949*60*1000</f>
        <v>691.36559926375151</v>
      </c>
      <c r="Q949" s="406">
        <f t="shared" ref="Q949:Q957" si="224">P949*N949/1000</f>
        <v>46.349149774641901</v>
      </c>
    </row>
    <row r="950" spans="1:17" x14ac:dyDescent="0.2">
      <c r="A950" s="1944"/>
      <c r="B950" s="43">
        <v>2</v>
      </c>
      <c r="C950" s="360" t="s">
        <v>819</v>
      </c>
      <c r="D950" s="293">
        <v>55</v>
      </c>
      <c r="E950" s="293" t="s">
        <v>293</v>
      </c>
      <c r="F950" s="356">
        <v>40.683</v>
      </c>
      <c r="G950" s="356">
        <v>5.2320000000000002</v>
      </c>
      <c r="H950" s="356">
        <v>7.2560000000000002</v>
      </c>
      <c r="I950" s="356">
        <v>28.195</v>
      </c>
      <c r="J950" s="359">
        <v>2555.09</v>
      </c>
      <c r="K950" s="635">
        <v>28.195</v>
      </c>
      <c r="L950" s="359">
        <v>2555.09</v>
      </c>
      <c r="M950" s="302">
        <f>K950/L950</f>
        <v>1.1034836346273516E-2</v>
      </c>
      <c r="N950" s="359">
        <v>67.040000000000006</v>
      </c>
      <c r="O950" s="361">
        <f t="shared" si="222"/>
        <v>0.73977542865417656</v>
      </c>
      <c r="P950" s="361">
        <f t="shared" si="223"/>
        <v>662.09018077641099</v>
      </c>
      <c r="Q950" s="303">
        <f t="shared" si="224"/>
        <v>44.386525719250599</v>
      </c>
    </row>
    <row r="951" spans="1:17" x14ac:dyDescent="0.2">
      <c r="A951" s="1944"/>
      <c r="B951" s="13">
        <v>3</v>
      </c>
      <c r="C951" s="360" t="s">
        <v>507</v>
      </c>
      <c r="D951" s="293">
        <v>24</v>
      </c>
      <c r="E951" s="293" t="s">
        <v>293</v>
      </c>
      <c r="F951" s="356">
        <v>12.851000000000001</v>
      </c>
      <c r="G951" s="356">
        <v>1.6519999999999999</v>
      </c>
      <c r="H951" s="356">
        <v>2.609</v>
      </c>
      <c r="I951" s="356">
        <v>8.59</v>
      </c>
      <c r="J951" s="359">
        <v>1073.72</v>
      </c>
      <c r="K951" s="635">
        <v>8.59</v>
      </c>
      <c r="L951" s="359">
        <v>1073.72</v>
      </c>
      <c r="M951" s="302">
        <f t="shared" ref="M951:M957" si="225">K951/L951</f>
        <v>8.0002235219610324E-3</v>
      </c>
      <c r="N951" s="359">
        <v>67.040000000000006</v>
      </c>
      <c r="O951" s="361">
        <f t="shared" si="222"/>
        <v>0.53633498491226761</v>
      </c>
      <c r="P951" s="361">
        <f t="shared" si="223"/>
        <v>480.01341131766196</v>
      </c>
      <c r="Q951" s="303">
        <f t="shared" si="224"/>
        <v>32.180099094736065</v>
      </c>
    </row>
    <row r="952" spans="1:17" x14ac:dyDescent="0.2">
      <c r="A952" s="1944"/>
      <c r="B952" s="13">
        <v>4</v>
      </c>
      <c r="C952" s="360" t="s">
        <v>508</v>
      </c>
      <c r="D952" s="293">
        <v>60</v>
      </c>
      <c r="E952" s="293" t="s">
        <v>293</v>
      </c>
      <c r="F952" s="356">
        <v>35.591999999999999</v>
      </c>
      <c r="G952" s="356">
        <v>6.8789999999999996</v>
      </c>
      <c r="H952" s="356">
        <v>7.9420000000000002</v>
      </c>
      <c r="I952" s="356">
        <v>20.771000000000001</v>
      </c>
      <c r="J952" s="359">
        <v>3292.01</v>
      </c>
      <c r="K952" s="635">
        <v>20.771000000000001</v>
      </c>
      <c r="L952" s="359">
        <v>3292.01</v>
      </c>
      <c r="M952" s="302">
        <f t="shared" si="225"/>
        <v>6.309519108386669E-3</v>
      </c>
      <c r="N952" s="359">
        <v>67.040000000000006</v>
      </c>
      <c r="O952" s="361">
        <f t="shared" si="222"/>
        <v>0.42299016102624232</v>
      </c>
      <c r="P952" s="361">
        <f t="shared" si="223"/>
        <v>378.57114650320011</v>
      </c>
      <c r="Q952" s="303">
        <f t="shared" si="224"/>
        <v>25.379409661574538</v>
      </c>
    </row>
    <row r="953" spans="1:17" x14ac:dyDescent="0.2">
      <c r="A953" s="1944"/>
      <c r="B953" s="13">
        <v>5</v>
      </c>
      <c r="C953" s="360" t="s">
        <v>625</v>
      </c>
      <c r="D953" s="293">
        <v>60</v>
      </c>
      <c r="E953" s="293" t="s">
        <v>293</v>
      </c>
      <c r="F953" s="356">
        <v>48.709000000000003</v>
      </c>
      <c r="G953" s="356">
        <v>7.5650000000000004</v>
      </c>
      <c r="H953" s="356">
        <v>9.6</v>
      </c>
      <c r="I953" s="356">
        <v>31.544</v>
      </c>
      <c r="J953" s="359">
        <v>3137.9</v>
      </c>
      <c r="K953" s="635">
        <v>31.544</v>
      </c>
      <c r="L953" s="359">
        <v>3137.9</v>
      </c>
      <c r="M953" s="302">
        <f t="shared" si="225"/>
        <v>1.0052582937633449E-2</v>
      </c>
      <c r="N953" s="359">
        <v>67.040000000000006</v>
      </c>
      <c r="O953" s="361">
        <f t="shared" si="222"/>
        <v>0.67392516013894654</v>
      </c>
      <c r="P953" s="361">
        <f t="shared" si="223"/>
        <v>603.15497625800697</v>
      </c>
      <c r="Q953" s="303">
        <f t="shared" si="224"/>
        <v>40.435509608336787</v>
      </c>
    </row>
    <row r="954" spans="1:17" x14ac:dyDescent="0.2">
      <c r="A954" s="1944"/>
      <c r="B954" s="13">
        <v>6</v>
      </c>
      <c r="C954" s="360" t="s">
        <v>820</v>
      </c>
      <c r="D954" s="293">
        <v>90</v>
      </c>
      <c r="E954" s="293" t="s">
        <v>293</v>
      </c>
      <c r="F954" s="356">
        <v>64.733000000000004</v>
      </c>
      <c r="G954" s="356">
        <v>9.1140000000000008</v>
      </c>
      <c r="H954" s="356">
        <v>14.504</v>
      </c>
      <c r="I954" s="356">
        <v>41.115000000000002</v>
      </c>
      <c r="J954" s="359">
        <v>4574.28</v>
      </c>
      <c r="K954" s="635">
        <v>41.115000000000002</v>
      </c>
      <c r="L954" s="359">
        <v>4574.28</v>
      </c>
      <c r="M954" s="302">
        <f t="shared" si="225"/>
        <v>8.9882997980009986E-3</v>
      </c>
      <c r="N954" s="359">
        <v>67.040000000000006</v>
      </c>
      <c r="O954" s="361">
        <f t="shared" si="222"/>
        <v>0.60257561845798702</v>
      </c>
      <c r="P954" s="361">
        <f t="shared" si="223"/>
        <v>539.29798788005985</v>
      </c>
      <c r="Q954" s="303">
        <f t="shared" si="224"/>
        <v>36.154537107479214</v>
      </c>
    </row>
    <row r="955" spans="1:17" x14ac:dyDescent="0.2">
      <c r="A955" s="1944"/>
      <c r="B955" s="13">
        <v>7</v>
      </c>
      <c r="C955" s="360" t="s">
        <v>509</v>
      </c>
      <c r="D955" s="293">
        <v>60</v>
      </c>
      <c r="E955" s="293" t="s">
        <v>293</v>
      </c>
      <c r="F955" s="356">
        <v>44.997999999999998</v>
      </c>
      <c r="G955" s="356">
        <v>5.835</v>
      </c>
      <c r="H955" s="356">
        <v>9.7609999999999992</v>
      </c>
      <c r="I955" s="356">
        <v>29.402000000000001</v>
      </c>
      <c r="J955" s="359">
        <v>3314.7</v>
      </c>
      <c r="K955" s="635">
        <v>29.402000000000001</v>
      </c>
      <c r="L955" s="359">
        <v>3314.7</v>
      </c>
      <c r="M955" s="302">
        <f t="shared" si="225"/>
        <v>8.8701843304069758E-3</v>
      </c>
      <c r="N955" s="359">
        <v>67.040000000000006</v>
      </c>
      <c r="O955" s="361">
        <f t="shared" si="222"/>
        <v>0.59465715751048376</v>
      </c>
      <c r="P955" s="361">
        <f t="shared" si="223"/>
        <v>532.2110598244185</v>
      </c>
      <c r="Q955" s="303">
        <f t="shared" si="224"/>
        <v>35.679429450629016</v>
      </c>
    </row>
    <row r="956" spans="1:17" x14ac:dyDescent="0.2">
      <c r="A956" s="1944"/>
      <c r="B956" s="13">
        <v>8</v>
      </c>
      <c r="C956" s="360" t="s">
        <v>623</v>
      </c>
      <c r="D956" s="293">
        <v>50</v>
      </c>
      <c r="E956" s="293" t="s">
        <v>293</v>
      </c>
      <c r="F956" s="356">
        <v>40.054000000000002</v>
      </c>
      <c r="G956" s="356">
        <v>4.7539999999999996</v>
      </c>
      <c r="H956" s="356">
        <v>8.7929999999999993</v>
      </c>
      <c r="I956" s="356">
        <v>26.507000000000001</v>
      </c>
      <c r="J956" s="359">
        <v>2613.21</v>
      </c>
      <c r="K956" s="635">
        <v>26.507000000000001</v>
      </c>
      <c r="L956" s="359">
        <v>2613.21</v>
      </c>
      <c r="M956" s="302">
        <f t="shared" si="225"/>
        <v>1.0143463403247347E-2</v>
      </c>
      <c r="N956" s="359">
        <v>67.040000000000006</v>
      </c>
      <c r="O956" s="361">
        <f t="shared" si="222"/>
        <v>0.68001778655370226</v>
      </c>
      <c r="P956" s="361">
        <f t="shared" si="223"/>
        <v>608.60780419484081</v>
      </c>
      <c r="Q956" s="303">
        <f t="shared" si="224"/>
        <v>40.801067193222131</v>
      </c>
    </row>
    <row r="957" spans="1:17" x14ac:dyDescent="0.2">
      <c r="A957" s="1944"/>
      <c r="B957" s="13">
        <v>9</v>
      </c>
      <c r="C957" s="360" t="s">
        <v>624</v>
      </c>
      <c r="D957" s="293">
        <v>60</v>
      </c>
      <c r="E957" s="293" t="s">
        <v>293</v>
      </c>
      <c r="F957" s="356">
        <v>42.987000000000002</v>
      </c>
      <c r="G957" s="356">
        <v>6.6379999999999999</v>
      </c>
      <c r="H957" s="356">
        <v>9.6</v>
      </c>
      <c r="I957" s="356">
        <v>26.748999999999999</v>
      </c>
      <c r="J957" s="359">
        <v>2690.2</v>
      </c>
      <c r="K957" s="635">
        <v>26.748999999999999</v>
      </c>
      <c r="L957" s="359">
        <v>2690.2</v>
      </c>
      <c r="M957" s="302">
        <f t="shared" si="225"/>
        <v>9.9431269050628216E-3</v>
      </c>
      <c r="N957" s="359">
        <v>67.040000000000006</v>
      </c>
      <c r="O957" s="361">
        <f t="shared" si="222"/>
        <v>0.66658722771541157</v>
      </c>
      <c r="P957" s="361">
        <f t="shared" si="223"/>
        <v>596.58761430376933</v>
      </c>
      <c r="Q957" s="303">
        <f t="shared" si="224"/>
        <v>39.995233662924697</v>
      </c>
    </row>
    <row r="958" spans="1:17" ht="12" thickBot="1" x14ac:dyDescent="0.25">
      <c r="A958" s="1996"/>
      <c r="B958" s="31">
        <v>10</v>
      </c>
      <c r="C958" s="651"/>
      <c r="D958" s="652"/>
      <c r="E958" s="652"/>
      <c r="F958" s="640"/>
      <c r="G958" s="640"/>
      <c r="H958" s="640"/>
      <c r="I958" s="640"/>
      <c r="J958" s="640"/>
      <c r="K958" s="653"/>
      <c r="L958" s="640"/>
      <c r="M958" s="654"/>
      <c r="N958" s="1580"/>
      <c r="O958" s="655"/>
      <c r="P958" s="655"/>
      <c r="Q958" s="656"/>
    </row>
    <row r="959" spans="1:17" x14ac:dyDescent="0.2">
      <c r="A959" s="1845" t="s">
        <v>221</v>
      </c>
      <c r="B959" s="52">
        <v>1</v>
      </c>
      <c r="C959" s="329" t="s">
        <v>821</v>
      </c>
      <c r="D959" s="368">
        <v>24</v>
      </c>
      <c r="E959" s="368" t="s">
        <v>822</v>
      </c>
      <c r="F959" s="808">
        <v>29.047999999999998</v>
      </c>
      <c r="G959" s="808">
        <v>2.7120000000000002</v>
      </c>
      <c r="H959" s="808">
        <v>4.2229999999999999</v>
      </c>
      <c r="I959" s="808">
        <v>22.113</v>
      </c>
      <c r="J959" s="809">
        <v>1349.82</v>
      </c>
      <c r="K959" s="810">
        <v>22.113</v>
      </c>
      <c r="L959" s="809">
        <v>1349.82</v>
      </c>
      <c r="M959" s="830">
        <f>K959/L959</f>
        <v>1.6382184291238833E-2</v>
      </c>
      <c r="N959" s="809">
        <v>67.040000000000006</v>
      </c>
      <c r="O959" s="831">
        <f>M959*N959</f>
        <v>1.0982616348846514</v>
      </c>
      <c r="P959" s="831">
        <f>M959*60*1000</f>
        <v>982.93105747432992</v>
      </c>
      <c r="Q959" s="832">
        <f>P959*N959/1000</f>
        <v>65.895698093079091</v>
      </c>
    </row>
    <row r="960" spans="1:17" x14ac:dyDescent="0.2">
      <c r="A960" s="1846"/>
      <c r="B960" s="53">
        <v>2</v>
      </c>
      <c r="C960" s="330" t="s">
        <v>823</v>
      </c>
      <c r="D960" s="370">
        <v>45</v>
      </c>
      <c r="E960" s="370" t="s">
        <v>822</v>
      </c>
      <c r="F960" s="371">
        <v>34.72</v>
      </c>
      <c r="G960" s="371">
        <v>3.9489999999999998</v>
      </c>
      <c r="H960" s="371">
        <v>0.45</v>
      </c>
      <c r="I960" s="371">
        <v>30.321000000000002</v>
      </c>
      <c r="J960" s="340">
        <v>1871.32</v>
      </c>
      <c r="K960" s="628">
        <v>30.321000000000002</v>
      </c>
      <c r="L960" s="340">
        <v>1871.32</v>
      </c>
      <c r="M960" s="221">
        <f t="shared" ref="M960:M965" si="226">K960/L960</f>
        <v>1.6203001090139581E-2</v>
      </c>
      <c r="N960" s="340">
        <v>67.040000000000006</v>
      </c>
      <c r="O960" s="223">
        <f t="shared" ref="O960:O965" si="227">M960*N960</f>
        <v>1.0862491930829576</v>
      </c>
      <c r="P960" s="223">
        <f t="shared" ref="P960:P965" si="228">M960*60*1000</f>
        <v>972.18006540837484</v>
      </c>
      <c r="Q960" s="224">
        <f t="shared" ref="Q960:Q965" si="229">P960*N960/1000</f>
        <v>65.17495158497745</v>
      </c>
    </row>
    <row r="961" spans="1:17" x14ac:dyDescent="0.2">
      <c r="A961" s="1846"/>
      <c r="B961" s="53">
        <v>3</v>
      </c>
      <c r="C961" s="330" t="s">
        <v>824</v>
      </c>
      <c r="D961" s="370">
        <v>25</v>
      </c>
      <c r="E961" s="370" t="s">
        <v>822</v>
      </c>
      <c r="F961" s="371">
        <v>28.824999999999999</v>
      </c>
      <c r="G961" s="371">
        <v>2.2410000000000001</v>
      </c>
      <c r="H961" s="371">
        <v>4</v>
      </c>
      <c r="I961" s="371">
        <v>22.584</v>
      </c>
      <c r="J961" s="340">
        <v>1389.64</v>
      </c>
      <c r="K961" s="628">
        <v>22.584</v>
      </c>
      <c r="L961" s="340">
        <v>1389.64</v>
      </c>
      <c r="M961" s="221">
        <f t="shared" si="226"/>
        <v>1.6251691085460981E-2</v>
      </c>
      <c r="N961" s="340">
        <v>67.040000000000006</v>
      </c>
      <c r="O961" s="223">
        <f t="shared" si="227"/>
        <v>1.0895133703693043</v>
      </c>
      <c r="P961" s="223">
        <f t="shared" si="228"/>
        <v>975.1014651276588</v>
      </c>
      <c r="Q961" s="224">
        <f t="shared" si="229"/>
        <v>65.370802222158247</v>
      </c>
    </row>
    <row r="962" spans="1:17" x14ac:dyDescent="0.2">
      <c r="A962" s="1846"/>
      <c r="B962" s="53">
        <v>4</v>
      </c>
      <c r="C962" s="330" t="s">
        <v>825</v>
      </c>
      <c r="D962" s="370">
        <v>26</v>
      </c>
      <c r="E962" s="370" t="s">
        <v>822</v>
      </c>
      <c r="F962" s="371">
        <v>29.099</v>
      </c>
      <c r="G962" s="371">
        <v>2.5219999999999998</v>
      </c>
      <c r="H962" s="371">
        <v>4.16</v>
      </c>
      <c r="I962" s="371">
        <v>22.417000000000002</v>
      </c>
      <c r="J962" s="340">
        <v>1345.35</v>
      </c>
      <c r="K962" s="628">
        <v>22.417000000000002</v>
      </c>
      <c r="L962" s="340">
        <v>1345.35</v>
      </c>
      <c r="M962" s="221">
        <f t="shared" si="226"/>
        <v>1.6662578511168098E-2</v>
      </c>
      <c r="N962" s="340">
        <v>67.040000000000006</v>
      </c>
      <c r="O962" s="223">
        <f t="shared" si="227"/>
        <v>1.1170592633887093</v>
      </c>
      <c r="P962" s="223">
        <f t="shared" si="228"/>
        <v>999.75471067008596</v>
      </c>
      <c r="Q962" s="224">
        <f t="shared" si="229"/>
        <v>67.023555803322566</v>
      </c>
    </row>
    <row r="963" spans="1:17" x14ac:dyDescent="0.2">
      <c r="A963" s="1846"/>
      <c r="B963" s="53">
        <v>5</v>
      </c>
      <c r="C963" s="330" t="s">
        <v>826</v>
      </c>
      <c r="D963" s="370">
        <v>18</v>
      </c>
      <c r="E963" s="370" t="s">
        <v>822</v>
      </c>
      <c r="F963" s="371">
        <v>20.449000000000002</v>
      </c>
      <c r="G963" s="371">
        <v>1.0720000000000001</v>
      </c>
      <c r="H963" s="371">
        <v>2.2599999999999998</v>
      </c>
      <c r="I963" s="371">
        <v>17.117000000000001</v>
      </c>
      <c r="J963" s="340">
        <v>1058.2</v>
      </c>
      <c r="K963" s="628">
        <v>17.117000000000001</v>
      </c>
      <c r="L963" s="340">
        <v>1058.2</v>
      </c>
      <c r="M963" s="221">
        <f t="shared" si="226"/>
        <v>1.6175581175581176E-2</v>
      </c>
      <c r="N963" s="340">
        <v>67.040000000000006</v>
      </c>
      <c r="O963" s="223">
        <f t="shared" si="227"/>
        <v>1.0844109620109621</v>
      </c>
      <c r="P963" s="223">
        <f t="shared" si="228"/>
        <v>970.53487053487049</v>
      </c>
      <c r="Q963" s="224">
        <f t="shared" si="229"/>
        <v>65.064657720657721</v>
      </c>
    </row>
    <row r="964" spans="1:17" x14ac:dyDescent="0.2">
      <c r="A964" s="1846"/>
      <c r="B964" s="53">
        <v>6</v>
      </c>
      <c r="C964" s="330" t="s">
        <v>827</v>
      </c>
      <c r="D964" s="370">
        <v>20</v>
      </c>
      <c r="E964" s="370" t="s">
        <v>822</v>
      </c>
      <c r="F964" s="371">
        <v>22.888000000000002</v>
      </c>
      <c r="G964" s="371">
        <v>1.2470000000000001</v>
      </c>
      <c r="H964" s="371">
        <v>3.2</v>
      </c>
      <c r="I964" s="371">
        <v>18.440999999999999</v>
      </c>
      <c r="J964" s="340">
        <v>1061.52</v>
      </c>
      <c r="K964" s="628">
        <v>18.440999999999999</v>
      </c>
      <c r="L964" s="340">
        <v>1061.52</v>
      </c>
      <c r="M964" s="221">
        <f t="shared" si="226"/>
        <v>1.7372258647976487E-2</v>
      </c>
      <c r="N964" s="340">
        <v>67.040000000000006</v>
      </c>
      <c r="O964" s="223">
        <f t="shared" si="227"/>
        <v>1.1646362197603437</v>
      </c>
      <c r="P964" s="223">
        <f t="shared" si="228"/>
        <v>1042.3355188785893</v>
      </c>
      <c r="Q964" s="224">
        <f t="shared" si="229"/>
        <v>69.878173185620625</v>
      </c>
    </row>
    <row r="965" spans="1:17" x14ac:dyDescent="0.2">
      <c r="A965" s="1846"/>
      <c r="B965" s="53">
        <v>7</v>
      </c>
      <c r="C965" s="330" t="s">
        <v>828</v>
      </c>
      <c r="D965" s="370">
        <v>20</v>
      </c>
      <c r="E965" s="370" t="s">
        <v>822</v>
      </c>
      <c r="F965" s="371">
        <v>20.164999999999999</v>
      </c>
      <c r="G965" s="371">
        <v>0.58699999999999997</v>
      </c>
      <c r="H965" s="371">
        <v>3.04</v>
      </c>
      <c r="I965" s="371">
        <v>16.538</v>
      </c>
      <c r="J965" s="340">
        <v>966.6</v>
      </c>
      <c r="K965" s="628">
        <v>16.538</v>
      </c>
      <c r="L965" s="340">
        <v>966.6</v>
      </c>
      <c r="M965" s="221">
        <f t="shared" si="226"/>
        <v>1.7109455824539623E-2</v>
      </c>
      <c r="N965" s="340">
        <v>67.040000000000006</v>
      </c>
      <c r="O965" s="223">
        <f t="shared" si="227"/>
        <v>1.1470179184771365</v>
      </c>
      <c r="P965" s="223">
        <f t="shared" si="228"/>
        <v>1026.5673494723776</v>
      </c>
      <c r="Q965" s="224">
        <f t="shared" si="229"/>
        <v>68.821075108628193</v>
      </c>
    </row>
    <row r="966" spans="1:17" x14ac:dyDescent="0.2">
      <c r="A966" s="1846"/>
      <c r="B966" s="53">
        <v>8</v>
      </c>
      <c r="C966" s="330"/>
      <c r="D966" s="370"/>
      <c r="E966" s="370"/>
      <c r="F966" s="371"/>
      <c r="G966" s="371"/>
      <c r="H966" s="371"/>
      <c r="I966" s="371"/>
      <c r="J966" s="340"/>
      <c r="K966" s="628"/>
      <c r="L966" s="340"/>
      <c r="M966" s="221"/>
      <c r="N966" s="340"/>
      <c r="O966" s="223"/>
      <c r="P966" s="223"/>
      <c r="Q966" s="224"/>
    </row>
    <row r="967" spans="1:17" x14ac:dyDescent="0.2">
      <c r="A967" s="1846"/>
      <c r="B967" s="53">
        <v>9</v>
      </c>
      <c r="C967" s="330"/>
      <c r="D967" s="370"/>
      <c r="E967" s="370"/>
      <c r="F967" s="371"/>
      <c r="G967" s="371"/>
      <c r="H967" s="371"/>
      <c r="I967" s="371"/>
      <c r="J967" s="340"/>
      <c r="K967" s="628"/>
      <c r="L967" s="340"/>
      <c r="M967" s="221"/>
      <c r="N967" s="340"/>
      <c r="O967" s="223"/>
      <c r="P967" s="223"/>
      <c r="Q967" s="224"/>
    </row>
    <row r="968" spans="1:17" ht="12" thickBot="1" x14ac:dyDescent="0.25">
      <c r="A968" s="1991"/>
      <c r="B968" s="54">
        <v>10</v>
      </c>
      <c r="C968" s="1583"/>
      <c r="D968" s="1584"/>
      <c r="E968" s="1584"/>
      <c r="F968" s="1585"/>
      <c r="G968" s="1585"/>
      <c r="H968" s="1585"/>
      <c r="I968" s="1585"/>
      <c r="J968" s="1585"/>
      <c r="K968" s="1586"/>
      <c r="L968" s="1585"/>
      <c r="M968" s="1587"/>
      <c r="N968" s="1588"/>
      <c r="O968" s="1589"/>
      <c r="P968" s="1589"/>
      <c r="Q968" s="1590"/>
    </row>
    <row r="969" spans="1:17" x14ac:dyDescent="0.2">
      <c r="A969" s="1808" t="s">
        <v>229</v>
      </c>
      <c r="B969" s="16">
        <v>1</v>
      </c>
      <c r="C969" s="310" t="s">
        <v>829</v>
      </c>
      <c r="D969" s="311">
        <v>8</v>
      </c>
      <c r="E969" s="311" t="s">
        <v>293</v>
      </c>
      <c r="F969" s="375">
        <v>8.4309999999999992</v>
      </c>
      <c r="G969" s="264">
        <v>0</v>
      </c>
      <c r="H969" s="264">
        <v>0</v>
      </c>
      <c r="I969" s="375">
        <v>8.4309999999999992</v>
      </c>
      <c r="J969" s="335">
        <v>342.1</v>
      </c>
      <c r="K969" s="629">
        <v>8.4309999999999992</v>
      </c>
      <c r="L969" s="335">
        <v>342.1</v>
      </c>
      <c r="M969" s="833">
        <f>K969/L969</f>
        <v>2.4644840689856763E-2</v>
      </c>
      <c r="N969" s="335">
        <v>67.040000000000006</v>
      </c>
      <c r="O969" s="834">
        <f>M969*N969</f>
        <v>1.6521901198479976</v>
      </c>
      <c r="P969" s="834">
        <f>M969*60*1000</f>
        <v>1478.6904413914058</v>
      </c>
      <c r="Q969" s="835">
        <f>P969*N969/1000</f>
        <v>99.131407190879855</v>
      </c>
    </row>
    <row r="970" spans="1:17" x14ac:dyDescent="0.2">
      <c r="A970" s="1809"/>
      <c r="B970" s="17">
        <v>2</v>
      </c>
      <c r="C970" s="336" t="s">
        <v>830</v>
      </c>
      <c r="D970" s="377">
        <v>12</v>
      </c>
      <c r="E970" s="377" t="s">
        <v>293</v>
      </c>
      <c r="F970" s="378">
        <v>14.727</v>
      </c>
      <c r="G970" s="226">
        <v>0</v>
      </c>
      <c r="H970" s="226">
        <v>0</v>
      </c>
      <c r="I970" s="378">
        <v>14.727</v>
      </c>
      <c r="J970" s="341">
        <v>673.93</v>
      </c>
      <c r="K970" s="630">
        <v>14.727</v>
      </c>
      <c r="L970" s="341">
        <v>673.93</v>
      </c>
      <c r="M970" s="225">
        <f t="shared" ref="M970:M974" si="230">K970/L970</f>
        <v>2.185241790690428E-2</v>
      </c>
      <c r="N970" s="341">
        <v>67.040000000000006</v>
      </c>
      <c r="O970" s="227">
        <f t="shared" ref="O970:O974" si="231">M970*N970</f>
        <v>1.464986096478863</v>
      </c>
      <c r="P970" s="227">
        <f t="shared" ref="P970:P974" si="232">M970*60*1000</f>
        <v>1311.1450744142567</v>
      </c>
      <c r="Q970" s="228">
        <f t="shared" ref="Q970:Q974" si="233">P970*N970/1000</f>
        <v>87.899165788731764</v>
      </c>
    </row>
    <row r="971" spans="1:17" x14ac:dyDescent="0.2">
      <c r="A971" s="1809"/>
      <c r="B971" s="17">
        <v>3</v>
      </c>
      <c r="C971" s="336" t="s">
        <v>831</v>
      </c>
      <c r="D971" s="377">
        <v>9</v>
      </c>
      <c r="E971" s="377" t="s">
        <v>293</v>
      </c>
      <c r="F971" s="378">
        <v>12.41</v>
      </c>
      <c r="G971" s="226">
        <v>0</v>
      </c>
      <c r="H971" s="226">
        <v>0</v>
      </c>
      <c r="I971" s="378">
        <v>12.41</v>
      </c>
      <c r="J971" s="341">
        <v>533.78</v>
      </c>
      <c r="K971" s="630">
        <v>12.41</v>
      </c>
      <c r="L971" s="341">
        <v>533.78</v>
      </c>
      <c r="M971" s="225">
        <f t="shared" si="230"/>
        <v>2.3249278729064411E-2</v>
      </c>
      <c r="N971" s="341">
        <v>67.040000000000006</v>
      </c>
      <c r="O971" s="227">
        <f t="shared" si="231"/>
        <v>1.5586316459964782</v>
      </c>
      <c r="P971" s="227">
        <f t="shared" si="232"/>
        <v>1394.9567237438648</v>
      </c>
      <c r="Q971" s="228">
        <f t="shared" si="233"/>
        <v>93.517898759788707</v>
      </c>
    </row>
    <row r="972" spans="1:17" x14ac:dyDescent="0.2">
      <c r="A972" s="1810"/>
      <c r="B972" s="17">
        <v>4</v>
      </c>
      <c r="C972" s="336" t="s">
        <v>365</v>
      </c>
      <c r="D972" s="377">
        <v>8</v>
      </c>
      <c r="E972" s="377" t="s">
        <v>293</v>
      </c>
      <c r="F972" s="378">
        <v>9.0340000000000007</v>
      </c>
      <c r="G972" s="226">
        <v>0</v>
      </c>
      <c r="H972" s="341">
        <v>0.02</v>
      </c>
      <c r="I972" s="378">
        <v>9.0139999999999993</v>
      </c>
      <c r="J972" s="341">
        <v>389.52</v>
      </c>
      <c r="K972" s="630">
        <v>9.0139999999999993</v>
      </c>
      <c r="L972" s="341">
        <v>389.52</v>
      </c>
      <c r="M972" s="225">
        <f t="shared" si="230"/>
        <v>2.314130211542411E-2</v>
      </c>
      <c r="N972" s="341">
        <v>67.040000000000006</v>
      </c>
      <c r="O972" s="227">
        <f t="shared" si="231"/>
        <v>1.5513928938180326</v>
      </c>
      <c r="P972" s="227">
        <f t="shared" si="232"/>
        <v>1388.4781269254468</v>
      </c>
      <c r="Q972" s="228">
        <f t="shared" si="233"/>
        <v>93.083573629081968</v>
      </c>
    </row>
    <row r="973" spans="1:17" x14ac:dyDescent="0.2">
      <c r="A973" s="1810"/>
      <c r="B973" s="17">
        <v>5</v>
      </c>
      <c r="C973" s="336" t="s">
        <v>259</v>
      </c>
      <c r="D973" s="377">
        <v>35</v>
      </c>
      <c r="E973" s="377" t="s">
        <v>293</v>
      </c>
      <c r="F973" s="378">
        <v>27.63</v>
      </c>
      <c r="G973" s="226">
        <v>0</v>
      </c>
      <c r="H973" s="226">
        <v>0</v>
      </c>
      <c r="I973" s="378">
        <v>27.63</v>
      </c>
      <c r="J973" s="341">
        <v>1229.69</v>
      </c>
      <c r="K973" s="630">
        <v>27.63</v>
      </c>
      <c r="L973" s="341">
        <v>1229.69</v>
      </c>
      <c r="M973" s="225">
        <f t="shared" si="230"/>
        <v>2.2469077572396294E-2</v>
      </c>
      <c r="N973" s="341">
        <v>67.040000000000006</v>
      </c>
      <c r="O973" s="227">
        <f t="shared" si="231"/>
        <v>1.5063269604534477</v>
      </c>
      <c r="P973" s="227">
        <f t="shared" si="232"/>
        <v>1348.1446543437776</v>
      </c>
      <c r="Q973" s="228">
        <f t="shared" si="233"/>
        <v>90.379617627206855</v>
      </c>
    </row>
    <row r="974" spans="1:17" x14ac:dyDescent="0.2">
      <c r="A974" s="1810"/>
      <c r="B974" s="17">
        <v>6</v>
      </c>
      <c r="C974" s="336" t="s">
        <v>832</v>
      </c>
      <c r="D974" s="377">
        <v>42</v>
      </c>
      <c r="E974" s="377" t="s">
        <v>293</v>
      </c>
      <c r="F974" s="378">
        <v>25.62</v>
      </c>
      <c r="G974" s="226">
        <v>0</v>
      </c>
      <c r="H974" s="226">
        <v>0</v>
      </c>
      <c r="I974" s="378">
        <v>25.62</v>
      </c>
      <c r="J974" s="341">
        <v>1067.17</v>
      </c>
      <c r="K974" s="630">
        <v>25.62</v>
      </c>
      <c r="L974" s="226">
        <v>1067.17</v>
      </c>
      <c r="M974" s="225">
        <f t="shared" si="230"/>
        <v>2.400742149798064E-2</v>
      </c>
      <c r="N974" s="341">
        <v>67.040000000000006</v>
      </c>
      <c r="O974" s="227">
        <f t="shared" si="231"/>
        <v>1.6094575372246223</v>
      </c>
      <c r="P974" s="227">
        <f t="shared" si="232"/>
        <v>1440.4452898788384</v>
      </c>
      <c r="Q974" s="228">
        <f t="shared" si="233"/>
        <v>96.56745223347734</v>
      </c>
    </row>
    <row r="975" spans="1:17" x14ac:dyDescent="0.2">
      <c r="A975" s="1810"/>
      <c r="B975" s="17">
        <v>7</v>
      </c>
      <c r="C975" s="336"/>
      <c r="D975" s="377"/>
      <c r="E975" s="377"/>
      <c r="F975" s="378"/>
      <c r="G975" s="378"/>
      <c r="H975" s="341"/>
      <c r="I975" s="378"/>
      <c r="J975" s="341"/>
      <c r="K975" s="630"/>
      <c r="L975" s="341"/>
      <c r="M975" s="225"/>
      <c r="N975" s="341"/>
      <c r="O975" s="227"/>
      <c r="P975" s="227"/>
      <c r="Q975" s="228"/>
    </row>
    <row r="976" spans="1:17" x14ac:dyDescent="0.2">
      <c r="A976" s="1810"/>
      <c r="B976" s="17">
        <v>8</v>
      </c>
      <c r="C976" s="336"/>
      <c r="D976" s="377"/>
      <c r="E976" s="377"/>
      <c r="F976" s="378"/>
      <c r="G976" s="378"/>
      <c r="H976" s="341"/>
      <c r="I976" s="378"/>
      <c r="J976" s="341"/>
      <c r="K976" s="630"/>
      <c r="L976" s="341"/>
      <c r="M976" s="225"/>
      <c r="N976" s="341"/>
      <c r="O976" s="227"/>
      <c r="P976" s="227"/>
      <c r="Q976" s="228"/>
    </row>
    <row r="977" spans="1:17" x14ac:dyDescent="0.2">
      <c r="A977" s="1810"/>
      <c r="B977" s="17">
        <v>9</v>
      </c>
      <c r="C977" s="380"/>
      <c r="D977" s="377"/>
      <c r="E977" s="377"/>
      <c r="F977" s="226"/>
      <c r="G977" s="378"/>
      <c r="H977" s="378"/>
      <c r="I977" s="378"/>
      <c r="J977" s="336"/>
      <c r="K977" s="317"/>
      <c r="L977" s="341"/>
      <c r="M977" s="225"/>
      <c r="N977" s="378"/>
      <c r="O977" s="227"/>
      <c r="P977" s="227"/>
      <c r="Q977" s="228"/>
    </row>
    <row r="978" spans="1:17" ht="12" thickBot="1" x14ac:dyDescent="0.25">
      <c r="A978" s="1811"/>
      <c r="B978" s="18">
        <v>10</v>
      </c>
      <c r="C978" s="381"/>
      <c r="D978" s="382"/>
      <c r="E978" s="382"/>
      <c r="F978" s="383"/>
      <c r="G978" s="384"/>
      <c r="H978" s="384"/>
      <c r="I978" s="384"/>
      <c r="J978" s="337"/>
      <c r="K978" s="428"/>
      <c r="L978" s="343"/>
      <c r="M978" s="342"/>
      <c r="N978" s="384"/>
      <c r="O978" s="338"/>
      <c r="P978" s="338"/>
      <c r="Q978" s="339"/>
    </row>
    <row r="983" spans="1:17" ht="15" x14ac:dyDescent="0.2">
      <c r="A983" s="1812" t="s">
        <v>267</v>
      </c>
      <c r="B983" s="1812"/>
      <c r="C983" s="1812"/>
      <c r="D983" s="1812"/>
      <c r="E983" s="1812"/>
      <c r="F983" s="1812"/>
      <c r="G983" s="1812"/>
      <c r="H983" s="1812"/>
      <c r="I983" s="1812"/>
      <c r="J983" s="1812"/>
      <c r="K983" s="1812"/>
      <c r="L983" s="1812"/>
      <c r="M983" s="1812"/>
      <c r="N983" s="1812"/>
      <c r="O983" s="1812"/>
      <c r="P983" s="1812"/>
      <c r="Q983" s="1812"/>
    </row>
    <row r="984" spans="1:17" ht="13.5" thickBot="1" x14ac:dyDescent="0.25">
      <c r="A984" s="408"/>
      <c r="B984" s="408"/>
      <c r="C984" s="408"/>
      <c r="D984" s="408"/>
      <c r="E984" s="1813" t="s">
        <v>254</v>
      </c>
      <c r="F984" s="1813"/>
      <c r="G984" s="1813"/>
      <c r="H984" s="1813"/>
      <c r="I984" s="408">
        <v>2.9</v>
      </c>
      <c r="J984" s="408" t="s">
        <v>253</v>
      </c>
      <c r="K984" s="408" t="s">
        <v>255</v>
      </c>
      <c r="L984" s="409">
        <v>468</v>
      </c>
      <c r="M984" s="408"/>
      <c r="N984" s="408"/>
      <c r="O984" s="408"/>
      <c r="P984" s="408"/>
      <c r="Q984" s="408"/>
    </row>
    <row r="985" spans="1:17" x14ac:dyDescent="0.2">
      <c r="A985" s="1814" t="s">
        <v>1</v>
      </c>
      <c r="B985" s="1817" t="s">
        <v>0</v>
      </c>
      <c r="C985" s="1820" t="s">
        <v>2</v>
      </c>
      <c r="D985" s="1820" t="s">
        <v>3</v>
      </c>
      <c r="E985" s="1820" t="s">
        <v>11</v>
      </c>
      <c r="F985" s="1824" t="s">
        <v>12</v>
      </c>
      <c r="G985" s="1825"/>
      <c r="H985" s="1825"/>
      <c r="I985" s="1826"/>
      <c r="J985" s="1820" t="s">
        <v>4</v>
      </c>
      <c r="K985" s="1820" t="s">
        <v>13</v>
      </c>
      <c r="L985" s="1820" t="s">
        <v>5</v>
      </c>
      <c r="M985" s="1820" t="s">
        <v>6</v>
      </c>
      <c r="N985" s="1820" t="s">
        <v>14</v>
      </c>
      <c r="O985" s="1820" t="s">
        <v>15</v>
      </c>
      <c r="P985" s="1827" t="s">
        <v>22</v>
      </c>
      <c r="Q985" s="1829" t="s">
        <v>23</v>
      </c>
    </row>
    <row r="986" spans="1:17" ht="33.75" x14ac:dyDescent="0.2">
      <c r="A986" s="1815"/>
      <c r="B986" s="1818"/>
      <c r="C986" s="1821"/>
      <c r="D986" s="1823"/>
      <c r="E986" s="1823"/>
      <c r="F986" s="1090" t="s">
        <v>16</v>
      </c>
      <c r="G986" s="1090" t="s">
        <v>17</v>
      </c>
      <c r="H986" s="1090" t="s">
        <v>18</v>
      </c>
      <c r="I986" s="1090" t="s">
        <v>19</v>
      </c>
      <c r="J986" s="1823"/>
      <c r="K986" s="1823"/>
      <c r="L986" s="1823"/>
      <c r="M986" s="1823"/>
      <c r="N986" s="1823"/>
      <c r="O986" s="1823"/>
      <c r="P986" s="1828"/>
      <c r="Q986" s="1830"/>
    </row>
    <row r="987" spans="1:17" ht="12" thickBot="1" x14ac:dyDescent="0.25">
      <c r="A987" s="1816"/>
      <c r="B987" s="1819"/>
      <c r="C987" s="1822"/>
      <c r="D987" s="28" t="s">
        <v>7</v>
      </c>
      <c r="E987" s="28" t="s">
        <v>8</v>
      </c>
      <c r="F987" s="28" t="s">
        <v>9</v>
      </c>
      <c r="G987" s="28" t="s">
        <v>9</v>
      </c>
      <c r="H987" s="28" t="s">
        <v>9</v>
      </c>
      <c r="I987" s="28" t="s">
        <v>9</v>
      </c>
      <c r="J987" s="28" t="s">
        <v>20</v>
      </c>
      <c r="K987" s="28" t="s">
        <v>9</v>
      </c>
      <c r="L987" s="28" t="s">
        <v>20</v>
      </c>
      <c r="M987" s="28" t="s">
        <v>21</v>
      </c>
      <c r="N987" s="28" t="s">
        <v>270</v>
      </c>
      <c r="O987" s="28" t="s">
        <v>271</v>
      </c>
      <c r="P987" s="637" t="s">
        <v>24</v>
      </c>
      <c r="Q987" s="638" t="s">
        <v>272</v>
      </c>
    </row>
    <row r="988" spans="1:17" x14ac:dyDescent="0.2">
      <c r="A988" s="1848" t="s">
        <v>228</v>
      </c>
      <c r="B988" s="41">
        <v>1</v>
      </c>
      <c r="C988" s="660" t="s">
        <v>594</v>
      </c>
      <c r="D988" s="956">
        <v>25</v>
      </c>
      <c r="E988" s="956" t="s">
        <v>36</v>
      </c>
      <c r="F988" s="434">
        <f>G988+H988+I988</f>
        <v>13.8</v>
      </c>
      <c r="G988" s="434">
        <v>3.0341</v>
      </c>
      <c r="H988" s="434">
        <v>4</v>
      </c>
      <c r="I988" s="434">
        <v>6.7659000000000002</v>
      </c>
      <c r="J988" s="439">
        <v>1275.81</v>
      </c>
      <c r="K988" s="435">
        <f>I988</f>
        <v>6.7659000000000002</v>
      </c>
      <c r="L988" s="434">
        <f>J988</f>
        <v>1275.81</v>
      </c>
      <c r="M988" s="957">
        <f>K988/L988</f>
        <v>5.3032191313753616E-3</v>
      </c>
      <c r="N988" s="436">
        <v>41.4</v>
      </c>
      <c r="O988" s="437">
        <f>M988*N988</f>
        <v>0.21955327203893996</v>
      </c>
      <c r="P988" s="437">
        <f>M988*60*1000</f>
        <v>318.19314788252166</v>
      </c>
      <c r="Q988" s="1465">
        <f>P988*N988/1000</f>
        <v>13.173196322336397</v>
      </c>
    </row>
    <row r="989" spans="1:17" x14ac:dyDescent="0.2">
      <c r="A989" s="1849"/>
      <c r="B989" s="38">
        <v>2</v>
      </c>
      <c r="C989" s="433" t="s">
        <v>289</v>
      </c>
      <c r="D989" s="438">
        <v>60</v>
      </c>
      <c r="E989" s="438" t="s">
        <v>36</v>
      </c>
      <c r="F989" s="434">
        <f t="shared" ref="F989:F997" si="234">G989+H989+I989</f>
        <v>31.799999999999997</v>
      </c>
      <c r="G989" s="439">
        <v>5.0929000000000002</v>
      </c>
      <c r="H989" s="439">
        <v>9.6</v>
      </c>
      <c r="I989" s="439">
        <v>17.107099999999999</v>
      </c>
      <c r="J989" s="439">
        <v>3128.28</v>
      </c>
      <c r="K989" s="435">
        <f t="shared" ref="K989:L997" si="235">I989</f>
        <v>17.107099999999999</v>
      </c>
      <c r="L989" s="434">
        <f t="shared" si="235"/>
        <v>3128.28</v>
      </c>
      <c r="M989" s="440">
        <f t="shared" ref="M989:M997" si="236">K989/L989</f>
        <v>5.4685322285728888E-3</v>
      </c>
      <c r="N989" s="436">
        <v>41.4</v>
      </c>
      <c r="O989" s="441">
        <f t="shared" ref="O989:O1007" si="237">M989*N989</f>
        <v>0.22639723426291758</v>
      </c>
      <c r="P989" s="437">
        <f t="shared" ref="P989:P1007" si="238">M989*60*1000</f>
        <v>328.11193371437332</v>
      </c>
      <c r="Q989" s="958">
        <f t="shared" ref="Q989:Q1007" si="239">P989*N989/1000</f>
        <v>13.583834055775055</v>
      </c>
    </row>
    <row r="990" spans="1:17" x14ac:dyDescent="0.2">
      <c r="A990" s="1849"/>
      <c r="B990" s="38">
        <v>3</v>
      </c>
      <c r="C990" s="433" t="s">
        <v>656</v>
      </c>
      <c r="D990" s="438">
        <v>30</v>
      </c>
      <c r="E990" s="438" t="s">
        <v>36</v>
      </c>
      <c r="F990" s="434">
        <f>G990+H990+I990</f>
        <v>16.940000000000001</v>
      </c>
      <c r="G990" s="439">
        <v>3.7492999999999999</v>
      </c>
      <c r="H990" s="439">
        <v>4.72</v>
      </c>
      <c r="I990" s="439">
        <v>8.4707000000000008</v>
      </c>
      <c r="J990" s="439">
        <v>1538.89</v>
      </c>
      <c r="K990" s="435">
        <f t="shared" si="235"/>
        <v>8.4707000000000008</v>
      </c>
      <c r="L990" s="434">
        <f t="shared" si="235"/>
        <v>1538.89</v>
      </c>
      <c r="M990" s="440">
        <f t="shared" si="236"/>
        <v>5.5044220184678567E-3</v>
      </c>
      <c r="N990" s="436">
        <v>41.4</v>
      </c>
      <c r="O990" s="441">
        <f t="shared" si="237"/>
        <v>0.22788307156456927</v>
      </c>
      <c r="P990" s="437">
        <f t="shared" si="238"/>
        <v>330.26532110807136</v>
      </c>
      <c r="Q990" s="958">
        <f t="shared" si="239"/>
        <v>13.672984293874153</v>
      </c>
    </row>
    <row r="991" spans="1:17" x14ac:dyDescent="0.2">
      <c r="A991" s="1849"/>
      <c r="B991" s="11">
        <v>4</v>
      </c>
      <c r="C991" s="433" t="s">
        <v>492</v>
      </c>
      <c r="D991" s="438">
        <v>30</v>
      </c>
      <c r="E991" s="438" t="s">
        <v>36</v>
      </c>
      <c r="F991" s="434">
        <f>G991+H991+I991</f>
        <v>16.369999999999997</v>
      </c>
      <c r="G991" s="439">
        <v>2.4380999999999999</v>
      </c>
      <c r="H991" s="439">
        <v>4.8</v>
      </c>
      <c r="I991" s="439">
        <v>9.1318999999999999</v>
      </c>
      <c r="J991" s="439">
        <v>1554.23</v>
      </c>
      <c r="K991" s="435">
        <f t="shared" si="235"/>
        <v>9.1318999999999999</v>
      </c>
      <c r="L991" s="434">
        <f t="shared" si="235"/>
        <v>1554.23</v>
      </c>
      <c r="M991" s="440">
        <f t="shared" si="236"/>
        <v>5.8755139200761791E-3</v>
      </c>
      <c r="N991" s="436">
        <v>41.4</v>
      </c>
      <c r="O991" s="441">
        <f t="shared" si="237"/>
        <v>0.24324627629115381</v>
      </c>
      <c r="P991" s="437">
        <f t="shared" si="238"/>
        <v>352.53083520457074</v>
      </c>
      <c r="Q991" s="958">
        <f t="shared" si="239"/>
        <v>14.594776577469228</v>
      </c>
    </row>
    <row r="992" spans="1:17" x14ac:dyDescent="0.2">
      <c r="A992" s="1849"/>
      <c r="B992" s="11">
        <v>5</v>
      </c>
      <c r="C992" s="657" t="s">
        <v>657</v>
      </c>
      <c r="D992" s="438">
        <v>55</v>
      </c>
      <c r="E992" s="438" t="s">
        <v>36</v>
      </c>
      <c r="F992" s="434">
        <f t="shared" si="234"/>
        <v>30.160000000000004</v>
      </c>
      <c r="G992" s="439">
        <v>6.5829000000000004</v>
      </c>
      <c r="H992" s="439">
        <v>8.8000000000000007</v>
      </c>
      <c r="I992" s="439">
        <v>14.777100000000001</v>
      </c>
      <c r="J992" s="658">
        <v>2498.02</v>
      </c>
      <c r="K992" s="435">
        <f t="shared" si="235"/>
        <v>14.777100000000001</v>
      </c>
      <c r="L992" s="434">
        <f t="shared" si="235"/>
        <v>2498.02</v>
      </c>
      <c r="M992" s="440">
        <f t="shared" si="236"/>
        <v>5.9155250958759344E-3</v>
      </c>
      <c r="N992" s="436">
        <v>41.4</v>
      </c>
      <c r="O992" s="441">
        <v>0.25</v>
      </c>
      <c r="P992" s="437">
        <f t="shared" si="238"/>
        <v>354.93150575255606</v>
      </c>
      <c r="Q992" s="958">
        <f t="shared" si="239"/>
        <v>14.69416433815582</v>
      </c>
    </row>
    <row r="993" spans="1:17" x14ac:dyDescent="0.2">
      <c r="A993" s="1849"/>
      <c r="B993" s="11">
        <v>6</v>
      </c>
      <c r="C993" s="1208" t="s">
        <v>311</v>
      </c>
      <c r="D993" s="438">
        <v>12</v>
      </c>
      <c r="E993" s="438" t="s">
        <v>36</v>
      </c>
      <c r="F993" s="434">
        <f t="shared" si="234"/>
        <v>7.5299999999999994</v>
      </c>
      <c r="G993" s="439">
        <v>1.4087000000000001</v>
      </c>
      <c r="H993" s="439">
        <v>1.92</v>
      </c>
      <c r="I993" s="439">
        <v>4.2012999999999998</v>
      </c>
      <c r="J993" s="659">
        <v>705.43</v>
      </c>
      <c r="K993" s="435">
        <f t="shared" si="235"/>
        <v>4.2012999999999998</v>
      </c>
      <c r="L993" s="434">
        <f t="shared" si="235"/>
        <v>705.43</v>
      </c>
      <c r="M993" s="440">
        <f t="shared" si="236"/>
        <v>5.9556582509958465E-3</v>
      </c>
      <c r="N993" s="436">
        <v>41.4</v>
      </c>
      <c r="O993" s="441">
        <f t="shared" si="237"/>
        <v>0.24656425159122802</v>
      </c>
      <c r="P993" s="437">
        <f t="shared" si="238"/>
        <v>357.33949505975079</v>
      </c>
      <c r="Q993" s="958">
        <f t="shared" si="239"/>
        <v>14.793855095473681</v>
      </c>
    </row>
    <row r="994" spans="1:17" x14ac:dyDescent="0.2">
      <c r="A994" s="1849"/>
      <c r="B994" s="11">
        <v>7</v>
      </c>
      <c r="C994" s="1208" t="s">
        <v>1010</v>
      </c>
      <c r="D994" s="438">
        <v>30</v>
      </c>
      <c r="E994" s="438" t="s">
        <v>36</v>
      </c>
      <c r="F994" s="434">
        <f t="shared" si="234"/>
        <v>19.16</v>
      </c>
      <c r="G994" s="439">
        <v>3.1695000000000002</v>
      </c>
      <c r="H994" s="439">
        <v>4.8</v>
      </c>
      <c r="I994" s="439">
        <v>11.1905</v>
      </c>
      <c r="J994" s="658">
        <v>1717.43</v>
      </c>
      <c r="K994" s="435">
        <f t="shared" si="235"/>
        <v>11.1905</v>
      </c>
      <c r="L994" s="434">
        <f t="shared" si="235"/>
        <v>1717.43</v>
      </c>
      <c r="M994" s="440">
        <f t="shared" si="236"/>
        <v>6.5158405291627607E-3</v>
      </c>
      <c r="N994" s="436">
        <v>41.4</v>
      </c>
      <c r="O994" s="441">
        <f t="shared" si="237"/>
        <v>0.26975579790733828</v>
      </c>
      <c r="P994" s="437">
        <f t="shared" si="238"/>
        <v>390.95043174976564</v>
      </c>
      <c r="Q994" s="958">
        <f t="shared" si="239"/>
        <v>16.185347874440296</v>
      </c>
    </row>
    <row r="995" spans="1:17" x14ac:dyDescent="0.2">
      <c r="A995" s="1849"/>
      <c r="B995" s="11">
        <v>8</v>
      </c>
      <c r="C995" s="1208" t="s">
        <v>1011</v>
      </c>
      <c r="D995" s="438">
        <v>50</v>
      </c>
      <c r="E995" s="438" t="s">
        <v>36</v>
      </c>
      <c r="F995" s="434">
        <f t="shared" si="234"/>
        <v>29.99</v>
      </c>
      <c r="G995" s="439">
        <v>4.2043999999999997</v>
      </c>
      <c r="H995" s="439">
        <v>8</v>
      </c>
      <c r="I995" s="439">
        <v>17.785599999999999</v>
      </c>
      <c r="J995" s="659">
        <v>2625.03</v>
      </c>
      <c r="K995" s="435">
        <f t="shared" si="235"/>
        <v>17.785599999999999</v>
      </c>
      <c r="L995" s="434">
        <f t="shared" si="235"/>
        <v>2625.03</v>
      </c>
      <c r="M995" s="440">
        <f t="shared" si="236"/>
        <v>6.7753892336468525E-3</v>
      </c>
      <c r="N995" s="436">
        <v>41.4</v>
      </c>
      <c r="O995" s="441">
        <f t="shared" si="237"/>
        <v>0.28050111427297969</v>
      </c>
      <c r="P995" s="437">
        <f t="shared" si="238"/>
        <v>406.52335401881112</v>
      </c>
      <c r="Q995" s="958">
        <f t="shared" si="239"/>
        <v>16.830066856378782</v>
      </c>
    </row>
    <row r="996" spans="1:17" x14ac:dyDescent="0.2">
      <c r="A996" s="1849"/>
      <c r="B996" s="11">
        <v>9</v>
      </c>
      <c r="C996" s="1209" t="s">
        <v>659</v>
      </c>
      <c r="D996" s="661">
        <v>49</v>
      </c>
      <c r="E996" s="438">
        <v>2009</v>
      </c>
      <c r="F996" s="434">
        <f t="shared" si="234"/>
        <v>29.599999999999998</v>
      </c>
      <c r="G996" s="439">
        <v>5.4180000000000001</v>
      </c>
      <c r="H996" s="439">
        <v>0</v>
      </c>
      <c r="I996" s="662">
        <v>24.181999999999999</v>
      </c>
      <c r="J996" s="1210">
        <v>3481.48</v>
      </c>
      <c r="K996" s="663">
        <f t="shared" si="235"/>
        <v>24.181999999999999</v>
      </c>
      <c r="L996" s="434">
        <f t="shared" si="235"/>
        <v>3481.48</v>
      </c>
      <c r="M996" s="440">
        <f t="shared" si="236"/>
        <v>6.9458965727219454E-3</v>
      </c>
      <c r="N996" s="436">
        <v>41.4</v>
      </c>
      <c r="O996" s="441">
        <f t="shared" si="237"/>
        <v>0.28756011811068855</v>
      </c>
      <c r="P996" s="437">
        <f t="shared" si="238"/>
        <v>416.75379436331673</v>
      </c>
      <c r="Q996" s="958">
        <f t="shared" si="239"/>
        <v>17.25360708664131</v>
      </c>
    </row>
    <row r="997" spans="1:17" ht="12" thickBot="1" x14ac:dyDescent="0.25">
      <c r="A997" s="1850"/>
      <c r="B997" s="30">
        <v>10</v>
      </c>
      <c r="C997" s="959" t="s">
        <v>658</v>
      </c>
      <c r="D997" s="960">
        <v>18</v>
      </c>
      <c r="E997" s="960">
        <v>2007</v>
      </c>
      <c r="F997" s="442">
        <f t="shared" si="234"/>
        <v>18.54</v>
      </c>
      <c r="G997" s="961">
        <v>2.8618000000000001</v>
      </c>
      <c r="H997" s="961">
        <v>3.12</v>
      </c>
      <c r="I997" s="961">
        <v>12.558199999999999</v>
      </c>
      <c r="J997" s="962">
        <v>1677.39</v>
      </c>
      <c r="K997" s="443">
        <f t="shared" si="235"/>
        <v>12.558199999999999</v>
      </c>
      <c r="L997" s="442">
        <f t="shared" si="235"/>
        <v>1677.39</v>
      </c>
      <c r="M997" s="963">
        <f t="shared" si="236"/>
        <v>7.4867502488985853E-3</v>
      </c>
      <c r="N997" s="1764">
        <v>41.4</v>
      </c>
      <c r="O997" s="964">
        <f t="shared" si="237"/>
        <v>0.3099514603044014</v>
      </c>
      <c r="P997" s="965">
        <f t="shared" si="238"/>
        <v>449.20501493391515</v>
      </c>
      <c r="Q997" s="966">
        <f t="shared" si="239"/>
        <v>18.597087618264087</v>
      </c>
    </row>
    <row r="998" spans="1:17" x14ac:dyDescent="0.2">
      <c r="A998" s="1993" t="s">
        <v>220</v>
      </c>
      <c r="B998" s="104">
        <v>1</v>
      </c>
      <c r="C998" s="1466" t="s">
        <v>660</v>
      </c>
      <c r="D998" s="1467">
        <v>5</v>
      </c>
      <c r="E998" s="1468" t="s">
        <v>36</v>
      </c>
      <c r="F998" s="1469">
        <f>G998+H998+I998</f>
        <v>3.3</v>
      </c>
      <c r="G998" s="1470">
        <v>5.4199999999999998E-2</v>
      </c>
      <c r="H998" s="1471">
        <v>0.48</v>
      </c>
      <c r="I998" s="1472">
        <v>2.7658</v>
      </c>
      <c r="J998" s="1473">
        <v>284.93</v>
      </c>
      <c r="K998" s="1474">
        <f>I998</f>
        <v>2.7658</v>
      </c>
      <c r="L998" s="1469">
        <f>J998</f>
        <v>284.93</v>
      </c>
      <c r="M998" s="1475">
        <f>K998/L998</f>
        <v>9.70694556557751E-3</v>
      </c>
      <c r="N998" s="1476">
        <v>41.4</v>
      </c>
      <c r="O998" s="1477">
        <f t="shared" si="237"/>
        <v>0.4018675464149089</v>
      </c>
      <c r="P998" s="1477">
        <f t="shared" si="238"/>
        <v>582.41673393465067</v>
      </c>
      <c r="Q998" s="1478">
        <f t="shared" si="239"/>
        <v>24.112052784894537</v>
      </c>
    </row>
    <row r="999" spans="1:17" x14ac:dyDescent="0.2">
      <c r="A999" s="1802"/>
      <c r="B999" s="121">
        <v>2</v>
      </c>
      <c r="C999" s="1466" t="s">
        <v>549</v>
      </c>
      <c r="D999" s="1467">
        <v>48</v>
      </c>
      <c r="E999" s="1468" t="s">
        <v>36</v>
      </c>
      <c r="F999" s="1479">
        <f>G999+H999+I999</f>
        <v>22.35</v>
      </c>
      <c r="G999" s="1480">
        <v>2.8715000000000002</v>
      </c>
      <c r="H999" s="1472">
        <v>0.48</v>
      </c>
      <c r="I999" s="1472">
        <v>18.9985</v>
      </c>
      <c r="J999" s="1473">
        <v>1904.25</v>
      </c>
      <c r="K999" s="1481">
        <f t="shared" ref="K999:L1007" si="240">I999</f>
        <v>18.9985</v>
      </c>
      <c r="L999" s="1479">
        <f t="shared" si="240"/>
        <v>1904.25</v>
      </c>
      <c r="M999" s="1475">
        <f>K999/L999</f>
        <v>9.9768937902061181E-3</v>
      </c>
      <c r="N999" s="1476">
        <v>41.4</v>
      </c>
      <c r="O999" s="1477">
        <f t="shared" si="237"/>
        <v>0.41304340291453329</v>
      </c>
      <c r="P999" s="1477">
        <f t="shared" si="238"/>
        <v>598.61362741236712</v>
      </c>
      <c r="Q999" s="1482">
        <f t="shared" si="239"/>
        <v>24.782604174871999</v>
      </c>
    </row>
    <row r="1000" spans="1:17" x14ac:dyDescent="0.2">
      <c r="A1000" s="1802"/>
      <c r="B1000" s="98">
        <v>3</v>
      </c>
      <c r="C1000" s="1466" t="s">
        <v>595</v>
      </c>
      <c r="D1000" s="1467">
        <v>22</v>
      </c>
      <c r="E1000" s="1468" t="s">
        <v>36</v>
      </c>
      <c r="F1000" s="1479">
        <f t="shared" ref="F1000:F1007" si="241">G1000+H1000+I1000</f>
        <v>19.89</v>
      </c>
      <c r="G1000" s="1480">
        <v>2.7198000000000002</v>
      </c>
      <c r="H1000" s="1472">
        <v>3.52</v>
      </c>
      <c r="I1000" s="1472">
        <v>13.6502</v>
      </c>
      <c r="J1000" s="1473">
        <v>1285.1199999999999</v>
      </c>
      <c r="K1000" s="1481">
        <f t="shared" si="240"/>
        <v>13.6502</v>
      </c>
      <c r="L1000" s="1479">
        <f t="shared" si="240"/>
        <v>1285.1199999999999</v>
      </c>
      <c r="M1000" s="1483">
        <f t="shared" ref="M1000:M1007" si="242">K1000/L1000</f>
        <v>1.0621731822709164E-2</v>
      </c>
      <c r="N1000" s="1476">
        <v>41.4</v>
      </c>
      <c r="O1000" s="1477">
        <f t="shared" si="237"/>
        <v>0.43973969746015934</v>
      </c>
      <c r="P1000" s="1477">
        <f t="shared" si="238"/>
        <v>637.3039093625498</v>
      </c>
      <c r="Q1000" s="1482">
        <f t="shared" si="239"/>
        <v>26.384381847609561</v>
      </c>
    </row>
    <row r="1001" spans="1:17" x14ac:dyDescent="0.2">
      <c r="A1001" s="1802"/>
      <c r="B1001" s="98">
        <v>4</v>
      </c>
      <c r="C1001" s="1466" t="s">
        <v>1012</v>
      </c>
      <c r="D1001" s="1467">
        <v>12</v>
      </c>
      <c r="E1001" s="1468" t="s">
        <v>36</v>
      </c>
      <c r="F1001" s="1479">
        <f t="shared" si="241"/>
        <v>11.1</v>
      </c>
      <c r="G1001" s="1480">
        <v>1.6796</v>
      </c>
      <c r="H1001" s="1472">
        <v>1.92</v>
      </c>
      <c r="I1001" s="1472">
        <v>7.5004</v>
      </c>
      <c r="J1001" s="1473">
        <v>703.77</v>
      </c>
      <c r="K1001" s="1481">
        <f t="shared" si="240"/>
        <v>7.5004</v>
      </c>
      <c r="L1001" s="1479">
        <f t="shared" si="240"/>
        <v>703.77</v>
      </c>
      <c r="M1001" s="1483">
        <f t="shared" si="242"/>
        <v>1.0657459113062507E-2</v>
      </c>
      <c r="N1001" s="1476">
        <v>41.4</v>
      </c>
      <c r="O1001" s="1477">
        <f t="shared" si="237"/>
        <v>0.44121880728078777</v>
      </c>
      <c r="P1001" s="1477">
        <f t="shared" si="238"/>
        <v>639.44754678375034</v>
      </c>
      <c r="Q1001" s="1482">
        <f t="shared" si="239"/>
        <v>26.473128436847261</v>
      </c>
    </row>
    <row r="1002" spans="1:17" x14ac:dyDescent="0.2">
      <c r="A1002" s="1802"/>
      <c r="B1002" s="98">
        <v>5</v>
      </c>
      <c r="C1002" s="1485" t="s">
        <v>312</v>
      </c>
      <c r="D1002" s="1467">
        <v>20</v>
      </c>
      <c r="E1002" s="1468">
        <v>1992</v>
      </c>
      <c r="F1002" s="1479">
        <f t="shared" si="241"/>
        <v>17.899999999999999</v>
      </c>
      <c r="G1002" s="1480">
        <v>2.2376</v>
      </c>
      <c r="H1002" s="1472">
        <v>3.2</v>
      </c>
      <c r="I1002" s="1472">
        <v>12.462400000000001</v>
      </c>
      <c r="J1002" s="1473">
        <v>1116.28</v>
      </c>
      <c r="K1002" s="1481">
        <f t="shared" si="240"/>
        <v>12.462400000000001</v>
      </c>
      <c r="L1002" s="1479">
        <f t="shared" si="240"/>
        <v>1116.28</v>
      </c>
      <c r="M1002" s="1483">
        <f t="shared" si="242"/>
        <v>1.1164224029813308E-2</v>
      </c>
      <c r="N1002" s="1476">
        <v>41.4</v>
      </c>
      <c r="O1002" s="1484">
        <f t="shared" si="237"/>
        <v>0.46219887483427097</v>
      </c>
      <c r="P1002" s="1477">
        <f t="shared" si="238"/>
        <v>669.85344178879848</v>
      </c>
      <c r="Q1002" s="1482">
        <f t="shared" si="239"/>
        <v>27.731932490056256</v>
      </c>
    </row>
    <row r="1003" spans="1:17" x14ac:dyDescent="0.2">
      <c r="A1003" s="1802"/>
      <c r="B1003" s="98">
        <v>6</v>
      </c>
      <c r="C1003" s="1466" t="s">
        <v>1013</v>
      </c>
      <c r="D1003" s="1467">
        <v>22</v>
      </c>
      <c r="E1003" s="1468" t="s">
        <v>36</v>
      </c>
      <c r="F1003" s="1479">
        <f t="shared" si="241"/>
        <v>19.010000000000002</v>
      </c>
      <c r="G1003" s="1480">
        <v>2.113</v>
      </c>
      <c r="H1003" s="1472">
        <v>3.52</v>
      </c>
      <c r="I1003" s="1472">
        <v>13.377000000000001</v>
      </c>
      <c r="J1003" s="1473">
        <v>1189.94</v>
      </c>
      <c r="K1003" s="1481">
        <f t="shared" si="240"/>
        <v>13.377000000000001</v>
      </c>
      <c r="L1003" s="1479">
        <f t="shared" si="240"/>
        <v>1189.94</v>
      </c>
      <c r="M1003" s="1483">
        <f t="shared" si="242"/>
        <v>1.1241743281173841E-2</v>
      </c>
      <c r="N1003" s="1476">
        <v>41.4</v>
      </c>
      <c r="O1003" s="1484">
        <f t="shared" si="237"/>
        <v>0.46540817184059702</v>
      </c>
      <c r="P1003" s="1477">
        <f t="shared" si="238"/>
        <v>674.50459687043053</v>
      </c>
      <c r="Q1003" s="1482">
        <f t="shared" si="239"/>
        <v>27.924490310435825</v>
      </c>
    </row>
    <row r="1004" spans="1:17" x14ac:dyDescent="0.2">
      <c r="A1004" s="1802"/>
      <c r="B1004" s="98">
        <v>7</v>
      </c>
      <c r="C1004" s="1466" t="s">
        <v>1014</v>
      </c>
      <c r="D1004" s="1467">
        <v>15</v>
      </c>
      <c r="E1004" s="1468">
        <v>1993</v>
      </c>
      <c r="F1004" s="1479">
        <f t="shared" si="241"/>
        <v>14.5</v>
      </c>
      <c r="G1004" s="1480">
        <v>1.841</v>
      </c>
      <c r="H1004" s="1472">
        <v>2.4</v>
      </c>
      <c r="I1004" s="1472">
        <v>10.259</v>
      </c>
      <c r="J1004" s="1473">
        <v>911.13</v>
      </c>
      <c r="K1004" s="1481">
        <f t="shared" si="240"/>
        <v>10.259</v>
      </c>
      <c r="L1004" s="1479">
        <f t="shared" si="240"/>
        <v>911.13</v>
      </c>
      <c r="M1004" s="1483">
        <f t="shared" si="242"/>
        <v>1.1259644617123792E-2</v>
      </c>
      <c r="N1004" s="1476">
        <v>41.4</v>
      </c>
      <c r="O1004" s="1484">
        <f t="shared" si="237"/>
        <v>0.46614928714892501</v>
      </c>
      <c r="P1004" s="1477">
        <f t="shared" si="238"/>
        <v>675.5786770274276</v>
      </c>
      <c r="Q1004" s="1482">
        <f t="shared" si="239"/>
        <v>27.968957228935501</v>
      </c>
    </row>
    <row r="1005" spans="1:17" x14ac:dyDescent="0.2">
      <c r="A1005" s="1802"/>
      <c r="B1005" s="98">
        <v>8</v>
      </c>
      <c r="C1005" s="1485" t="s">
        <v>596</v>
      </c>
      <c r="D1005" s="1467">
        <v>9</v>
      </c>
      <c r="E1005" s="1468" t="s">
        <v>36</v>
      </c>
      <c r="F1005" s="1479">
        <f t="shared" si="241"/>
        <v>11.042</v>
      </c>
      <c r="G1005" s="1480">
        <v>2.5627</v>
      </c>
      <c r="H1005" s="1472">
        <v>1.44</v>
      </c>
      <c r="I1005" s="1472">
        <v>7.0392999999999999</v>
      </c>
      <c r="J1005" s="1473">
        <v>624.82000000000005</v>
      </c>
      <c r="K1005" s="1481">
        <f t="shared" si="240"/>
        <v>7.0392999999999999</v>
      </c>
      <c r="L1005" s="1479">
        <f t="shared" si="240"/>
        <v>624.82000000000005</v>
      </c>
      <c r="M1005" s="1483">
        <f t="shared" si="242"/>
        <v>1.1266124643897441E-2</v>
      </c>
      <c r="N1005" s="1476">
        <v>41.4</v>
      </c>
      <c r="O1005" s="1484">
        <f t="shared" si="237"/>
        <v>0.46641756025735404</v>
      </c>
      <c r="P1005" s="1477">
        <f t="shared" si="238"/>
        <v>675.96747863384644</v>
      </c>
      <c r="Q1005" s="1482">
        <f t="shared" si="239"/>
        <v>27.985053615441242</v>
      </c>
    </row>
    <row r="1006" spans="1:17" x14ac:dyDescent="0.2">
      <c r="A1006" s="1803"/>
      <c r="B1006" s="101">
        <v>9</v>
      </c>
      <c r="C1006" s="1486" t="s">
        <v>1015</v>
      </c>
      <c r="D1006" s="1467">
        <v>15</v>
      </c>
      <c r="E1006" s="1468">
        <v>1993</v>
      </c>
      <c r="F1006" s="1479">
        <f t="shared" si="241"/>
        <v>18.59</v>
      </c>
      <c r="G1006" s="1480">
        <v>2.9983</v>
      </c>
      <c r="H1006" s="1472">
        <v>2.4</v>
      </c>
      <c r="I1006" s="1472">
        <v>13.191700000000001</v>
      </c>
      <c r="J1006" s="1473">
        <v>1135.6500000000001</v>
      </c>
      <c r="K1006" s="1481">
        <f t="shared" si="240"/>
        <v>13.191700000000001</v>
      </c>
      <c r="L1006" s="1479">
        <f t="shared" si="240"/>
        <v>1135.6500000000001</v>
      </c>
      <c r="M1006" s="1483">
        <f t="shared" si="242"/>
        <v>1.1615990842248932E-2</v>
      </c>
      <c r="N1006" s="1476">
        <v>41.4</v>
      </c>
      <c r="O1006" s="1484">
        <f>M1006*N1006</f>
        <v>0.48090202086910577</v>
      </c>
      <c r="P1006" s="1477">
        <f t="shared" si="238"/>
        <v>696.95945053493585</v>
      </c>
      <c r="Q1006" s="1482">
        <f t="shared" si="239"/>
        <v>28.854121252146342</v>
      </c>
    </row>
    <row r="1007" spans="1:17" ht="12" thickBot="1" x14ac:dyDescent="0.25">
      <c r="A1007" s="1804"/>
      <c r="B1007" s="100">
        <v>10</v>
      </c>
      <c r="C1007" s="1487" t="s">
        <v>1016</v>
      </c>
      <c r="D1007" s="1488">
        <v>15</v>
      </c>
      <c r="E1007" s="1488" t="s">
        <v>36</v>
      </c>
      <c r="F1007" s="1489">
        <f t="shared" si="241"/>
        <v>15.223000000000001</v>
      </c>
      <c r="G1007" s="1490">
        <v>2.016</v>
      </c>
      <c r="H1007" s="1490">
        <v>2.4</v>
      </c>
      <c r="I1007" s="1490">
        <v>10.807</v>
      </c>
      <c r="J1007" s="1491">
        <v>920.99</v>
      </c>
      <c r="K1007" s="1492">
        <f t="shared" si="240"/>
        <v>10.807</v>
      </c>
      <c r="L1007" s="1493">
        <f t="shared" si="240"/>
        <v>920.99</v>
      </c>
      <c r="M1007" s="1494">
        <f t="shared" si="242"/>
        <v>1.173411220534425E-2</v>
      </c>
      <c r="N1007" s="1495">
        <v>41.4</v>
      </c>
      <c r="O1007" s="1496">
        <f t="shared" si="237"/>
        <v>0.48579224530125192</v>
      </c>
      <c r="P1007" s="1496">
        <f t="shared" si="238"/>
        <v>704.046732320655</v>
      </c>
      <c r="Q1007" s="1497">
        <f t="shared" si="239"/>
        <v>29.147534718075114</v>
      </c>
    </row>
    <row r="1008" spans="1:17" x14ac:dyDescent="0.2">
      <c r="A1008" s="1845" t="s">
        <v>221</v>
      </c>
      <c r="B1008" s="52">
        <v>1</v>
      </c>
      <c r="C1008" s="444" t="s">
        <v>661</v>
      </c>
      <c r="D1008" s="445">
        <v>50</v>
      </c>
      <c r="E1008" s="446" t="s">
        <v>36</v>
      </c>
      <c r="F1008" s="447">
        <f>G1008+H1008+I1008</f>
        <v>35.619999999999997</v>
      </c>
      <c r="G1008" s="448">
        <v>4.8220000000000001</v>
      </c>
      <c r="H1008" s="449">
        <v>0.5</v>
      </c>
      <c r="I1008" s="449">
        <v>30.297999999999998</v>
      </c>
      <c r="J1008" s="449">
        <v>1898.73</v>
      </c>
      <c r="K1008" s="450">
        <f>I1008</f>
        <v>30.297999999999998</v>
      </c>
      <c r="L1008" s="451">
        <f>J1008</f>
        <v>1898.73</v>
      </c>
      <c r="M1008" s="452">
        <f>K1008/L1008</f>
        <v>1.5956981772026563E-2</v>
      </c>
      <c r="N1008" s="453">
        <v>41.4</v>
      </c>
      <c r="O1008" s="454">
        <f>M1008*N1008</f>
        <v>0.66061904536189964</v>
      </c>
      <c r="P1008" s="454">
        <f>M1008*60*1000</f>
        <v>957.41890632159379</v>
      </c>
      <c r="Q1008" s="455">
        <f>P1008*N1008/1000</f>
        <v>39.637142721713978</v>
      </c>
    </row>
    <row r="1009" spans="1:17" x14ac:dyDescent="0.2">
      <c r="A1009" s="1846"/>
      <c r="B1009" s="53">
        <v>2</v>
      </c>
      <c r="C1009" s="456" t="s">
        <v>1017</v>
      </c>
      <c r="D1009" s="457">
        <v>20</v>
      </c>
      <c r="E1009" s="458" t="s">
        <v>36</v>
      </c>
      <c r="F1009" s="459">
        <f t="shared" ref="F1009:F1017" si="243">G1009+H1009+I1009</f>
        <v>23.080000000000002</v>
      </c>
      <c r="G1009" s="460">
        <v>2.1671999999999998</v>
      </c>
      <c r="H1009" s="461">
        <v>3.2</v>
      </c>
      <c r="I1009" s="461">
        <v>17.712800000000001</v>
      </c>
      <c r="J1009" s="461">
        <v>1076.8</v>
      </c>
      <c r="K1009" s="450">
        <f t="shared" ref="K1009:L1017" si="244">I1009</f>
        <v>17.712800000000001</v>
      </c>
      <c r="L1009" s="451">
        <f t="shared" si="244"/>
        <v>1076.8</v>
      </c>
      <c r="M1009" s="462">
        <f t="shared" ref="M1009:M1017" si="245">K1009/L1009</f>
        <v>1.644947994056464E-2</v>
      </c>
      <c r="N1009" s="453">
        <v>41.4</v>
      </c>
      <c r="O1009" s="463">
        <f t="shared" ref="O1009:O1016" si="246">M1009*N1009</f>
        <v>0.6810084695393761</v>
      </c>
      <c r="P1009" s="454">
        <f t="shared" ref="P1009:P1017" si="247">M1009*60*1000</f>
        <v>986.96879643387831</v>
      </c>
      <c r="Q1009" s="464">
        <f t="shared" ref="Q1009:Q1017" si="248">P1009*N1009/1000</f>
        <v>40.860508172362564</v>
      </c>
    </row>
    <row r="1010" spans="1:17" x14ac:dyDescent="0.2">
      <c r="A1010" s="1846"/>
      <c r="B1010" s="53">
        <v>3</v>
      </c>
      <c r="C1010" s="456" t="s">
        <v>1018</v>
      </c>
      <c r="D1010" s="457">
        <v>20</v>
      </c>
      <c r="E1010" s="458" t="s">
        <v>36</v>
      </c>
      <c r="F1010" s="459">
        <f t="shared" si="243"/>
        <v>22.79</v>
      </c>
      <c r="G1010" s="460">
        <v>2.0047000000000001</v>
      </c>
      <c r="H1010" s="461">
        <v>3.2</v>
      </c>
      <c r="I1010" s="461">
        <v>17.5853</v>
      </c>
      <c r="J1010" s="461">
        <v>1049.8900000000001</v>
      </c>
      <c r="K1010" s="450">
        <f t="shared" si="244"/>
        <v>17.5853</v>
      </c>
      <c r="L1010" s="451">
        <f t="shared" si="244"/>
        <v>1049.8900000000001</v>
      </c>
      <c r="M1010" s="462">
        <f t="shared" si="245"/>
        <v>1.674965948813685E-2</v>
      </c>
      <c r="N1010" s="453">
        <v>41.4</v>
      </c>
      <c r="O1010" s="463">
        <f t="shared" si="246"/>
        <v>0.69343590280886558</v>
      </c>
      <c r="P1010" s="454">
        <f t="shared" si="247"/>
        <v>1004.9795692882111</v>
      </c>
      <c r="Q1010" s="464">
        <f t="shared" si="248"/>
        <v>41.606154168531937</v>
      </c>
    </row>
    <row r="1011" spans="1:17" x14ac:dyDescent="0.2">
      <c r="A1011" s="1846"/>
      <c r="B1011" s="53">
        <v>4</v>
      </c>
      <c r="C1011" s="456" t="s">
        <v>1019</v>
      </c>
      <c r="D1011" s="457">
        <v>9</v>
      </c>
      <c r="E1011" s="458">
        <v>1993</v>
      </c>
      <c r="F1011" s="459">
        <f t="shared" si="243"/>
        <v>9.8000000000000007</v>
      </c>
      <c r="G1011" s="460">
        <v>0.6502</v>
      </c>
      <c r="H1011" s="461">
        <v>1.44</v>
      </c>
      <c r="I1011" s="461">
        <v>7.7098000000000004</v>
      </c>
      <c r="J1011" s="461">
        <v>456.28</v>
      </c>
      <c r="K1011" s="450">
        <f t="shared" si="244"/>
        <v>7.7098000000000004</v>
      </c>
      <c r="L1011" s="451">
        <f t="shared" si="244"/>
        <v>456.28</v>
      </c>
      <c r="M1011" s="462">
        <f t="shared" si="245"/>
        <v>1.6897080739896556E-2</v>
      </c>
      <c r="N1011" s="453">
        <v>41.4</v>
      </c>
      <c r="O1011" s="463">
        <f t="shared" si="246"/>
        <v>0.69953914263171735</v>
      </c>
      <c r="P1011" s="454">
        <f t="shared" si="247"/>
        <v>1013.8248443937933</v>
      </c>
      <c r="Q1011" s="464">
        <f t="shared" si="248"/>
        <v>41.972348557903047</v>
      </c>
    </row>
    <row r="1012" spans="1:17" x14ac:dyDescent="0.2">
      <c r="A1012" s="1846"/>
      <c r="B1012" s="53">
        <v>5</v>
      </c>
      <c r="C1012" s="456" t="s">
        <v>662</v>
      </c>
      <c r="D1012" s="457">
        <v>48</v>
      </c>
      <c r="E1012" s="458" t="s">
        <v>36</v>
      </c>
      <c r="F1012" s="459">
        <f t="shared" si="243"/>
        <v>44.980000000000004</v>
      </c>
      <c r="G1012" s="460">
        <v>4.3564999999999996</v>
      </c>
      <c r="H1012" s="461">
        <v>7.68</v>
      </c>
      <c r="I1012" s="461">
        <v>32.9435</v>
      </c>
      <c r="J1012" s="461">
        <v>1934.15</v>
      </c>
      <c r="K1012" s="450">
        <f t="shared" si="244"/>
        <v>32.9435</v>
      </c>
      <c r="L1012" s="451">
        <f t="shared" si="244"/>
        <v>1934.15</v>
      </c>
      <c r="M1012" s="462">
        <f t="shared" si="245"/>
        <v>1.7032546596696223E-2</v>
      </c>
      <c r="N1012" s="453">
        <v>41.4</v>
      </c>
      <c r="O1012" s="463">
        <f t="shared" si="246"/>
        <v>0.70514742910322359</v>
      </c>
      <c r="P1012" s="454">
        <f t="shared" si="247"/>
        <v>1021.9527958017734</v>
      </c>
      <c r="Q1012" s="464">
        <f t="shared" si="248"/>
        <v>42.308845746193413</v>
      </c>
    </row>
    <row r="1013" spans="1:17" x14ac:dyDescent="0.2">
      <c r="A1013" s="1846"/>
      <c r="B1013" s="53">
        <v>6</v>
      </c>
      <c r="C1013" s="456" t="s">
        <v>1020</v>
      </c>
      <c r="D1013" s="457">
        <v>56</v>
      </c>
      <c r="E1013" s="458" t="s">
        <v>36</v>
      </c>
      <c r="F1013" s="459">
        <f t="shared" si="243"/>
        <v>58.2</v>
      </c>
      <c r="G1013" s="460">
        <v>5.6238999999999999</v>
      </c>
      <c r="H1013" s="461">
        <v>8.8000000000000007</v>
      </c>
      <c r="I1013" s="461">
        <v>43.7761</v>
      </c>
      <c r="J1013" s="461">
        <v>2508.48</v>
      </c>
      <c r="K1013" s="450">
        <f t="shared" si="244"/>
        <v>43.7761</v>
      </c>
      <c r="L1013" s="451">
        <f t="shared" si="244"/>
        <v>2508.48</v>
      </c>
      <c r="M1013" s="462">
        <f t="shared" si="245"/>
        <v>1.7451245375685674E-2</v>
      </c>
      <c r="N1013" s="453">
        <v>41.4</v>
      </c>
      <c r="O1013" s="463">
        <f t="shared" si="246"/>
        <v>0.72248155855338692</v>
      </c>
      <c r="P1013" s="454">
        <f t="shared" si="247"/>
        <v>1047.0747225411405</v>
      </c>
      <c r="Q1013" s="464">
        <f t="shared" si="248"/>
        <v>43.348893513203222</v>
      </c>
    </row>
    <row r="1014" spans="1:17" x14ac:dyDescent="0.2">
      <c r="A1014" s="1846"/>
      <c r="B1014" s="53">
        <v>7</v>
      </c>
      <c r="C1014" s="456" t="s">
        <v>1021</v>
      </c>
      <c r="D1014" s="457">
        <v>12</v>
      </c>
      <c r="E1014" s="458" t="s">
        <v>36</v>
      </c>
      <c r="F1014" s="459">
        <f t="shared" si="243"/>
        <v>12.91</v>
      </c>
      <c r="G1014" s="460">
        <v>1.4087000000000001</v>
      </c>
      <c r="H1014" s="461">
        <v>1.92</v>
      </c>
      <c r="I1014" s="461">
        <v>9.5813000000000006</v>
      </c>
      <c r="J1014" s="461">
        <v>543.85</v>
      </c>
      <c r="K1014" s="450">
        <f t="shared" si="244"/>
        <v>9.5813000000000006</v>
      </c>
      <c r="L1014" s="451">
        <f t="shared" si="244"/>
        <v>543.85</v>
      </c>
      <c r="M1014" s="462">
        <f t="shared" si="245"/>
        <v>1.7617541601544544E-2</v>
      </c>
      <c r="N1014" s="453">
        <v>41.4</v>
      </c>
      <c r="O1014" s="463">
        <f t="shared" si="246"/>
        <v>0.7293662223039441</v>
      </c>
      <c r="P1014" s="454">
        <f t="shared" si="247"/>
        <v>1057.0524960926725</v>
      </c>
      <c r="Q1014" s="464">
        <f t="shared" si="248"/>
        <v>43.761973338236636</v>
      </c>
    </row>
    <row r="1015" spans="1:17" x14ac:dyDescent="0.2">
      <c r="A1015" s="1846"/>
      <c r="B1015" s="53">
        <v>8</v>
      </c>
      <c r="C1015" s="456" t="s">
        <v>1022</v>
      </c>
      <c r="D1015" s="457">
        <v>9</v>
      </c>
      <c r="E1015" s="458">
        <v>1993</v>
      </c>
      <c r="F1015" s="459">
        <f t="shared" si="243"/>
        <v>10.399999999999999</v>
      </c>
      <c r="G1015" s="460">
        <v>0.81810000000000005</v>
      </c>
      <c r="H1015" s="461">
        <v>1.44</v>
      </c>
      <c r="I1015" s="461">
        <v>8.1418999999999997</v>
      </c>
      <c r="J1015" s="461">
        <v>454.35</v>
      </c>
      <c r="K1015" s="450">
        <f t="shared" si="244"/>
        <v>8.1418999999999997</v>
      </c>
      <c r="L1015" s="451">
        <f t="shared" si="244"/>
        <v>454.35</v>
      </c>
      <c r="M1015" s="462">
        <f t="shared" si="245"/>
        <v>1.7919885550786836E-2</v>
      </c>
      <c r="N1015" s="453">
        <v>41.4</v>
      </c>
      <c r="O1015" s="463">
        <f t="shared" si="246"/>
        <v>0.74188326180257502</v>
      </c>
      <c r="P1015" s="454">
        <f t="shared" si="247"/>
        <v>1075.1931330472103</v>
      </c>
      <c r="Q1015" s="464">
        <f t="shared" si="248"/>
        <v>44.512995708154506</v>
      </c>
    </row>
    <row r="1016" spans="1:17" x14ac:dyDescent="0.2">
      <c r="A1016" s="1846"/>
      <c r="B1016" s="53">
        <v>9</v>
      </c>
      <c r="C1016" s="456" t="s">
        <v>1023</v>
      </c>
      <c r="D1016" s="457">
        <v>12</v>
      </c>
      <c r="E1016" s="458" t="s">
        <v>36</v>
      </c>
      <c r="F1016" s="459">
        <f t="shared" si="243"/>
        <v>15.643000000000001</v>
      </c>
      <c r="G1016" s="460">
        <v>1.1919999999999999</v>
      </c>
      <c r="H1016" s="461">
        <v>1.92</v>
      </c>
      <c r="I1016" s="461">
        <v>12.531000000000001</v>
      </c>
      <c r="J1016" s="461">
        <v>687.4</v>
      </c>
      <c r="K1016" s="450">
        <f t="shared" si="244"/>
        <v>12.531000000000001</v>
      </c>
      <c r="L1016" s="451">
        <f t="shared" si="244"/>
        <v>687.4</v>
      </c>
      <c r="M1016" s="462">
        <f t="shared" si="245"/>
        <v>1.8229560663369219E-2</v>
      </c>
      <c r="N1016" s="453">
        <v>41.4</v>
      </c>
      <c r="O1016" s="463">
        <f t="shared" si="246"/>
        <v>0.75470381146348564</v>
      </c>
      <c r="P1016" s="454">
        <f t="shared" si="247"/>
        <v>1093.7736398021532</v>
      </c>
      <c r="Q1016" s="464">
        <f t="shared" si="248"/>
        <v>45.282228687809138</v>
      </c>
    </row>
    <row r="1017" spans="1:17" ht="12" thickBot="1" x14ac:dyDescent="0.25">
      <c r="A1017" s="1847"/>
      <c r="B1017" s="55">
        <v>10</v>
      </c>
      <c r="C1017" s="456" t="s">
        <v>597</v>
      </c>
      <c r="D1017" s="465">
        <v>20</v>
      </c>
      <c r="E1017" s="465" t="s">
        <v>36</v>
      </c>
      <c r="F1017" s="466">
        <f t="shared" si="243"/>
        <v>25.49</v>
      </c>
      <c r="G1017" s="467">
        <v>2.4923000000000002</v>
      </c>
      <c r="H1017" s="467">
        <v>3.2</v>
      </c>
      <c r="I1017" s="467">
        <v>19.797699999999999</v>
      </c>
      <c r="J1017" s="461">
        <v>1047.24</v>
      </c>
      <c r="K1017" s="468">
        <f t="shared" si="244"/>
        <v>19.797699999999999</v>
      </c>
      <c r="L1017" s="469">
        <f t="shared" si="244"/>
        <v>1047.24</v>
      </c>
      <c r="M1017" s="470">
        <f t="shared" si="245"/>
        <v>1.8904644589587866E-2</v>
      </c>
      <c r="N1017" s="664">
        <v>41.4</v>
      </c>
      <c r="O1017" s="471">
        <f>M1017*N1017</f>
        <v>0.78265228600893766</v>
      </c>
      <c r="P1017" s="471">
        <f t="shared" si="247"/>
        <v>1134.2786753752721</v>
      </c>
      <c r="Q1017" s="472">
        <f t="shared" si="248"/>
        <v>46.959137160536265</v>
      </c>
    </row>
    <row r="1018" spans="1:17" x14ac:dyDescent="0.2">
      <c r="A1018" s="1994" t="s">
        <v>229</v>
      </c>
      <c r="B1018" s="16">
        <v>1</v>
      </c>
      <c r="C1018" s="967" t="s">
        <v>290</v>
      </c>
      <c r="D1018" s="473">
        <v>5</v>
      </c>
      <c r="E1018" s="474" t="s">
        <v>36</v>
      </c>
      <c r="F1018" s="475">
        <f>G1018+H1018+I1018</f>
        <v>5.4</v>
      </c>
      <c r="G1018" s="476">
        <v>0.43340000000000001</v>
      </c>
      <c r="H1018" s="477">
        <v>0.8</v>
      </c>
      <c r="I1018" s="477">
        <v>4.1665999999999999</v>
      </c>
      <c r="J1018" s="478">
        <v>192.6</v>
      </c>
      <c r="K1018" s="479">
        <f>I1018</f>
        <v>4.1665999999999999</v>
      </c>
      <c r="L1018" s="480">
        <f>J1018</f>
        <v>192.6</v>
      </c>
      <c r="M1018" s="481">
        <f>K1018/L1018</f>
        <v>2.163343717549325E-2</v>
      </c>
      <c r="N1018" s="482">
        <v>41.4</v>
      </c>
      <c r="O1018" s="483">
        <f>M1018*N1018</f>
        <v>0.89562429906542051</v>
      </c>
      <c r="P1018" s="483">
        <f>M1018*60*1000</f>
        <v>1298.0062305295949</v>
      </c>
      <c r="Q1018" s="484">
        <f>P1018*N1018/1000</f>
        <v>53.737457943925229</v>
      </c>
    </row>
    <row r="1019" spans="1:17" x14ac:dyDescent="0.2">
      <c r="A1019" s="1858"/>
      <c r="B1019" s="35">
        <v>2</v>
      </c>
      <c r="C1019" s="968" t="s">
        <v>421</v>
      </c>
      <c r="D1019" s="486">
        <v>7</v>
      </c>
      <c r="E1019" s="487" t="s">
        <v>36</v>
      </c>
      <c r="F1019" s="488">
        <f t="shared" ref="F1019:F1027" si="249">G1019+H1019+I1019</f>
        <v>8.6335999999999995</v>
      </c>
      <c r="G1019" s="489">
        <v>0.52959999999999996</v>
      </c>
      <c r="H1019" s="490">
        <v>0.96</v>
      </c>
      <c r="I1019" s="490">
        <v>7.1440000000000001</v>
      </c>
      <c r="J1019" s="491">
        <v>328.92</v>
      </c>
      <c r="K1019" s="492">
        <f t="shared" ref="K1019:L1027" si="250">I1019</f>
        <v>7.1440000000000001</v>
      </c>
      <c r="L1019" s="480">
        <f t="shared" si="250"/>
        <v>328.92</v>
      </c>
      <c r="M1019" s="493">
        <f t="shared" ref="M1019:M1027" si="251">K1019/L1019</f>
        <v>2.1719567067980054E-2</v>
      </c>
      <c r="N1019" s="482">
        <v>41.4</v>
      </c>
      <c r="O1019" s="494">
        <f t="shared" ref="O1019:O1027" si="252">M1019*N1019</f>
        <v>0.89919007661437422</v>
      </c>
      <c r="P1019" s="483">
        <f t="shared" ref="P1019:P1027" si="253">M1019*60*1000</f>
        <v>1303.1740240788033</v>
      </c>
      <c r="Q1019" s="495">
        <f t="shared" ref="Q1019:Q1027" si="254">P1019*N1019/1000</f>
        <v>53.951404596862453</v>
      </c>
    </row>
    <row r="1020" spans="1:17" x14ac:dyDescent="0.2">
      <c r="A1020" s="1858"/>
      <c r="B1020" s="35">
        <v>3</v>
      </c>
      <c r="C1020" s="485" t="s">
        <v>1024</v>
      </c>
      <c r="D1020" s="486">
        <v>18</v>
      </c>
      <c r="E1020" s="487" t="s">
        <v>36</v>
      </c>
      <c r="F1020" s="488">
        <f t="shared" si="249"/>
        <v>19.3</v>
      </c>
      <c r="G1020" s="489">
        <v>1.5169999999999999</v>
      </c>
      <c r="H1020" s="490">
        <v>0</v>
      </c>
      <c r="I1020" s="490">
        <v>17.783000000000001</v>
      </c>
      <c r="J1020" s="491">
        <v>788.29</v>
      </c>
      <c r="K1020" s="492">
        <f t="shared" si="250"/>
        <v>17.783000000000001</v>
      </c>
      <c r="L1020" s="480">
        <f t="shared" si="250"/>
        <v>788.29</v>
      </c>
      <c r="M1020" s="493">
        <f t="shared" si="251"/>
        <v>2.2558956729122535E-2</v>
      </c>
      <c r="N1020" s="482">
        <v>41.4</v>
      </c>
      <c r="O1020" s="494">
        <f t="shared" si="252"/>
        <v>0.93394080858567285</v>
      </c>
      <c r="P1020" s="483">
        <f t="shared" si="253"/>
        <v>1353.5374037473521</v>
      </c>
      <c r="Q1020" s="495">
        <f t="shared" si="254"/>
        <v>56.036448515140371</v>
      </c>
    </row>
    <row r="1021" spans="1:17" x14ac:dyDescent="0.2">
      <c r="A1021" s="1859"/>
      <c r="B1021" s="17">
        <v>4</v>
      </c>
      <c r="C1021" s="485" t="s">
        <v>550</v>
      </c>
      <c r="D1021" s="486">
        <v>6</v>
      </c>
      <c r="E1021" s="487" t="s">
        <v>36</v>
      </c>
      <c r="F1021" s="488">
        <f t="shared" si="249"/>
        <v>8.5</v>
      </c>
      <c r="G1021" s="489">
        <v>0.24379999999999999</v>
      </c>
      <c r="H1021" s="490">
        <v>0.8</v>
      </c>
      <c r="I1021" s="490">
        <v>7.4561999999999999</v>
      </c>
      <c r="J1021" s="491">
        <v>323.73</v>
      </c>
      <c r="K1021" s="492">
        <f t="shared" si="250"/>
        <v>7.4561999999999999</v>
      </c>
      <c r="L1021" s="480">
        <f t="shared" si="250"/>
        <v>323.73</v>
      </c>
      <c r="M1021" s="493">
        <f t="shared" si="251"/>
        <v>2.3032156426651837E-2</v>
      </c>
      <c r="N1021" s="482">
        <v>41.4</v>
      </c>
      <c r="O1021" s="494">
        <f t="shared" si="252"/>
        <v>0.95353127606338606</v>
      </c>
      <c r="P1021" s="483">
        <f t="shared" si="253"/>
        <v>1381.9293855991102</v>
      </c>
      <c r="Q1021" s="495">
        <f t="shared" si="254"/>
        <v>57.211876563803159</v>
      </c>
    </row>
    <row r="1022" spans="1:17" x14ac:dyDescent="0.2">
      <c r="A1022" s="1859"/>
      <c r="B1022" s="17">
        <v>5</v>
      </c>
      <c r="C1022" s="485" t="s">
        <v>493</v>
      </c>
      <c r="D1022" s="486">
        <v>4</v>
      </c>
      <c r="E1022" s="487" t="s">
        <v>36</v>
      </c>
      <c r="F1022" s="488">
        <f t="shared" si="249"/>
        <v>4.5999999999999996</v>
      </c>
      <c r="G1022" s="489">
        <v>0.3251</v>
      </c>
      <c r="H1022" s="490">
        <v>0.64</v>
      </c>
      <c r="I1022" s="490">
        <v>3.6349</v>
      </c>
      <c r="J1022" s="491">
        <v>156.81</v>
      </c>
      <c r="K1022" s="492">
        <f t="shared" si="250"/>
        <v>3.6349</v>
      </c>
      <c r="L1022" s="480">
        <f t="shared" si="250"/>
        <v>156.81</v>
      </c>
      <c r="M1022" s="493">
        <f t="shared" si="251"/>
        <v>2.3180281869778711E-2</v>
      </c>
      <c r="N1022" s="482">
        <v>41.4</v>
      </c>
      <c r="O1022" s="494">
        <f t="shared" si="252"/>
        <v>0.95966366940883863</v>
      </c>
      <c r="P1022" s="483">
        <f t="shared" si="253"/>
        <v>1390.8169121867227</v>
      </c>
      <c r="Q1022" s="495">
        <f t="shared" si="254"/>
        <v>57.579820164530318</v>
      </c>
    </row>
    <row r="1023" spans="1:17" x14ac:dyDescent="0.2">
      <c r="A1023" s="1859"/>
      <c r="B1023" s="17">
        <v>6</v>
      </c>
      <c r="C1023" s="485" t="s">
        <v>1025</v>
      </c>
      <c r="D1023" s="486">
        <v>12</v>
      </c>
      <c r="E1023" s="487" t="s">
        <v>36</v>
      </c>
      <c r="F1023" s="488">
        <f t="shared" si="249"/>
        <v>14.399999999999999</v>
      </c>
      <c r="G1023" s="489">
        <v>1.3708</v>
      </c>
      <c r="H1023" s="490">
        <v>0</v>
      </c>
      <c r="I1023" s="490">
        <v>13.029199999999999</v>
      </c>
      <c r="J1023" s="491">
        <v>529.6</v>
      </c>
      <c r="K1023" s="492">
        <f t="shared" si="250"/>
        <v>13.029199999999999</v>
      </c>
      <c r="L1023" s="480">
        <f t="shared" si="250"/>
        <v>529.6</v>
      </c>
      <c r="M1023" s="493">
        <f>K1023/L1023</f>
        <v>2.4601963746223563E-2</v>
      </c>
      <c r="N1023" s="482">
        <v>41.4</v>
      </c>
      <c r="O1023" s="494">
        <f>M1023*N1023</f>
        <v>1.0185212990936554</v>
      </c>
      <c r="P1023" s="483">
        <f t="shared" si="253"/>
        <v>1476.1178247734138</v>
      </c>
      <c r="Q1023" s="495">
        <f t="shared" si="254"/>
        <v>61.111277945619321</v>
      </c>
    </row>
    <row r="1024" spans="1:17" x14ac:dyDescent="0.2">
      <c r="A1024" s="1859"/>
      <c r="B1024" s="17">
        <v>7</v>
      </c>
      <c r="C1024" s="485" t="s">
        <v>1026</v>
      </c>
      <c r="D1024" s="486">
        <v>4</v>
      </c>
      <c r="E1024" s="487" t="s">
        <v>36</v>
      </c>
      <c r="F1024" s="488">
        <f t="shared" si="249"/>
        <v>7.2</v>
      </c>
      <c r="G1024" s="489">
        <v>0.16250000000000001</v>
      </c>
      <c r="H1024" s="490">
        <v>0.64</v>
      </c>
      <c r="I1024" s="490">
        <v>6.3975</v>
      </c>
      <c r="J1024" s="491">
        <v>254.45</v>
      </c>
      <c r="K1024" s="492">
        <f t="shared" si="250"/>
        <v>6.3975</v>
      </c>
      <c r="L1024" s="480">
        <f t="shared" si="250"/>
        <v>254.45</v>
      </c>
      <c r="M1024" s="493">
        <f t="shared" si="251"/>
        <v>2.5142464138337591E-2</v>
      </c>
      <c r="N1024" s="482">
        <v>41.4</v>
      </c>
      <c r="O1024" s="494">
        <f t="shared" si="252"/>
        <v>1.0408980153271763</v>
      </c>
      <c r="P1024" s="483">
        <f t="shared" si="253"/>
        <v>1508.5478483002555</v>
      </c>
      <c r="Q1024" s="495">
        <f t="shared" si="254"/>
        <v>62.453880919630571</v>
      </c>
    </row>
    <row r="1025" spans="1:17" x14ac:dyDescent="0.2">
      <c r="A1025" s="1859"/>
      <c r="B1025" s="17">
        <v>8</v>
      </c>
      <c r="C1025" s="485" t="s">
        <v>664</v>
      </c>
      <c r="D1025" s="486">
        <v>10</v>
      </c>
      <c r="E1025" s="487" t="s">
        <v>36</v>
      </c>
      <c r="F1025" s="488">
        <f t="shared" si="249"/>
        <v>8.6999999999999993</v>
      </c>
      <c r="G1025" s="489">
        <v>0.71399999999999997</v>
      </c>
      <c r="H1025" s="490">
        <v>0</v>
      </c>
      <c r="I1025" s="490">
        <v>7.9859999999999998</v>
      </c>
      <c r="J1025" s="491">
        <v>314.19</v>
      </c>
      <c r="K1025" s="492">
        <f t="shared" si="250"/>
        <v>7.9859999999999998</v>
      </c>
      <c r="L1025" s="480">
        <f t="shared" si="250"/>
        <v>314.19</v>
      </c>
      <c r="M1025" s="493">
        <f t="shared" si="251"/>
        <v>2.5417740857442948E-2</v>
      </c>
      <c r="N1025" s="482">
        <v>41.4</v>
      </c>
      <c r="O1025" s="494">
        <f t="shared" si="252"/>
        <v>1.0522944714981379</v>
      </c>
      <c r="P1025" s="483">
        <f t="shared" si="253"/>
        <v>1525.0644514465769</v>
      </c>
      <c r="Q1025" s="495">
        <f t="shared" si="254"/>
        <v>63.137668289888282</v>
      </c>
    </row>
    <row r="1026" spans="1:17" x14ac:dyDescent="0.2">
      <c r="A1026" s="1859"/>
      <c r="B1026" s="17">
        <v>9</v>
      </c>
      <c r="C1026" s="1765" t="s">
        <v>291</v>
      </c>
      <c r="D1026" s="486">
        <v>4</v>
      </c>
      <c r="E1026" s="487" t="s">
        <v>36</v>
      </c>
      <c r="F1026" s="488">
        <f t="shared" si="249"/>
        <v>5.2</v>
      </c>
      <c r="G1026" s="496">
        <v>0.27089999999999997</v>
      </c>
      <c r="H1026" s="485">
        <v>0.56000000000000005</v>
      </c>
      <c r="I1026" s="490">
        <v>4.3691000000000004</v>
      </c>
      <c r="J1026" s="491">
        <v>162.94</v>
      </c>
      <c r="K1026" s="492">
        <f t="shared" si="250"/>
        <v>4.3691000000000004</v>
      </c>
      <c r="L1026" s="480">
        <f t="shared" si="250"/>
        <v>162.94</v>
      </c>
      <c r="M1026" s="493">
        <f t="shared" si="251"/>
        <v>2.6814164723210999E-2</v>
      </c>
      <c r="N1026" s="482">
        <v>41.4</v>
      </c>
      <c r="O1026" s="494">
        <f t="shared" si="252"/>
        <v>1.1101064195409354</v>
      </c>
      <c r="P1026" s="483">
        <f t="shared" si="253"/>
        <v>1608.8498833926599</v>
      </c>
      <c r="Q1026" s="495">
        <f t="shared" si="254"/>
        <v>66.606385172456115</v>
      </c>
    </row>
    <row r="1027" spans="1:17" ht="12" thickBot="1" x14ac:dyDescent="0.25">
      <c r="A1027" s="1860"/>
      <c r="B1027" s="18">
        <v>10</v>
      </c>
      <c r="C1027" s="1766" t="s">
        <v>663</v>
      </c>
      <c r="D1027" s="498">
        <v>6</v>
      </c>
      <c r="E1027" s="498" t="s">
        <v>36</v>
      </c>
      <c r="F1027" s="499">
        <f t="shared" si="249"/>
        <v>12.68</v>
      </c>
      <c r="G1027" s="500">
        <v>0.8669</v>
      </c>
      <c r="H1027" s="501">
        <v>0.96</v>
      </c>
      <c r="I1027" s="502">
        <v>10.8531</v>
      </c>
      <c r="J1027" s="497">
        <v>337.61</v>
      </c>
      <c r="K1027" s="503">
        <f t="shared" si="250"/>
        <v>10.8531</v>
      </c>
      <c r="L1027" s="504">
        <f t="shared" si="250"/>
        <v>337.61</v>
      </c>
      <c r="M1027" s="505">
        <f t="shared" si="251"/>
        <v>3.2146855839578208E-2</v>
      </c>
      <c r="N1027" s="1498">
        <v>41.4</v>
      </c>
      <c r="O1027" s="506">
        <f t="shared" si="252"/>
        <v>1.3308798317585377</v>
      </c>
      <c r="P1027" s="506">
        <f t="shared" si="253"/>
        <v>1928.8113503746924</v>
      </c>
      <c r="Q1027" s="507">
        <f t="shared" si="254"/>
        <v>79.852789905512267</v>
      </c>
    </row>
    <row r="1031" spans="1:17" ht="15" x14ac:dyDescent="0.2">
      <c r="A1031" s="1812" t="s">
        <v>292</v>
      </c>
      <c r="B1031" s="1812"/>
      <c r="C1031" s="1812"/>
      <c r="D1031" s="1812"/>
      <c r="E1031" s="1812"/>
      <c r="F1031" s="1812"/>
      <c r="G1031" s="1812"/>
      <c r="H1031" s="1812"/>
      <c r="I1031" s="1812"/>
      <c r="J1031" s="1812"/>
      <c r="K1031" s="1812"/>
      <c r="L1031" s="1812"/>
      <c r="M1031" s="1812"/>
      <c r="N1031" s="1812"/>
      <c r="O1031" s="1812"/>
      <c r="P1031" s="1812"/>
      <c r="Q1031" s="1812"/>
    </row>
    <row r="1032" spans="1:17" ht="13.5" thickBot="1" x14ac:dyDescent="0.25">
      <c r="A1032" s="408"/>
      <c r="B1032" s="408"/>
      <c r="C1032" s="408"/>
      <c r="D1032" s="408"/>
      <c r="E1032" s="1813" t="s">
        <v>254</v>
      </c>
      <c r="F1032" s="1813"/>
      <c r="G1032" s="1813"/>
      <c r="H1032" s="1813"/>
      <c r="I1032" s="408">
        <v>2.7</v>
      </c>
      <c r="J1032" s="408" t="s">
        <v>253</v>
      </c>
      <c r="K1032" s="408" t="s">
        <v>255</v>
      </c>
      <c r="L1032" s="409">
        <v>474</v>
      </c>
      <c r="M1032" s="408"/>
      <c r="N1032" s="408"/>
      <c r="O1032" s="408"/>
      <c r="P1032" s="408"/>
      <c r="Q1032" s="408"/>
    </row>
    <row r="1033" spans="1:17" x14ac:dyDescent="0.2">
      <c r="A1033" s="1814" t="s">
        <v>1</v>
      </c>
      <c r="B1033" s="1817" t="s">
        <v>0</v>
      </c>
      <c r="C1033" s="1820" t="s">
        <v>2</v>
      </c>
      <c r="D1033" s="1820" t="s">
        <v>3</v>
      </c>
      <c r="E1033" s="1820" t="s">
        <v>11</v>
      </c>
      <c r="F1033" s="1824" t="s">
        <v>12</v>
      </c>
      <c r="G1033" s="1825"/>
      <c r="H1033" s="1825"/>
      <c r="I1033" s="1826"/>
      <c r="J1033" s="1820" t="s">
        <v>4</v>
      </c>
      <c r="K1033" s="1820" t="s">
        <v>13</v>
      </c>
      <c r="L1033" s="1820" t="s">
        <v>5</v>
      </c>
      <c r="M1033" s="1820" t="s">
        <v>6</v>
      </c>
      <c r="N1033" s="1820" t="s">
        <v>14</v>
      </c>
      <c r="O1033" s="1820" t="s">
        <v>15</v>
      </c>
      <c r="P1033" s="1827" t="s">
        <v>22</v>
      </c>
      <c r="Q1033" s="1829" t="s">
        <v>23</v>
      </c>
    </row>
    <row r="1034" spans="1:17" ht="33.75" x14ac:dyDescent="0.2">
      <c r="A1034" s="1815"/>
      <c r="B1034" s="1818"/>
      <c r="C1034" s="1821"/>
      <c r="D1034" s="1823"/>
      <c r="E1034" s="1823"/>
      <c r="F1034" s="1313" t="s">
        <v>16</v>
      </c>
      <c r="G1034" s="1313" t="s">
        <v>17</v>
      </c>
      <c r="H1034" s="1313" t="s">
        <v>18</v>
      </c>
      <c r="I1034" s="1313" t="s">
        <v>19</v>
      </c>
      <c r="J1034" s="1823"/>
      <c r="K1034" s="1823"/>
      <c r="L1034" s="1823"/>
      <c r="M1034" s="1823"/>
      <c r="N1034" s="1823"/>
      <c r="O1034" s="1823"/>
      <c r="P1034" s="1828"/>
      <c r="Q1034" s="1830"/>
    </row>
    <row r="1035" spans="1:17" ht="12" thickBot="1" x14ac:dyDescent="0.25">
      <c r="A1035" s="1816"/>
      <c r="B1035" s="1819"/>
      <c r="C1035" s="1822"/>
      <c r="D1035" s="28" t="s">
        <v>7</v>
      </c>
      <c r="E1035" s="28" t="s">
        <v>8</v>
      </c>
      <c r="F1035" s="28" t="s">
        <v>9</v>
      </c>
      <c r="G1035" s="28" t="s">
        <v>9</v>
      </c>
      <c r="H1035" s="28" t="s">
        <v>9</v>
      </c>
      <c r="I1035" s="28" t="s">
        <v>9</v>
      </c>
      <c r="J1035" s="28" t="s">
        <v>20</v>
      </c>
      <c r="K1035" s="28" t="s">
        <v>9</v>
      </c>
      <c r="L1035" s="28" t="s">
        <v>20</v>
      </c>
      <c r="M1035" s="28" t="s">
        <v>21</v>
      </c>
      <c r="N1035" s="28" t="s">
        <v>270</v>
      </c>
      <c r="O1035" s="28" t="s">
        <v>271</v>
      </c>
      <c r="P1035" s="637" t="s">
        <v>24</v>
      </c>
      <c r="Q1035" s="638" t="s">
        <v>272</v>
      </c>
    </row>
    <row r="1036" spans="1:17" x14ac:dyDescent="0.2">
      <c r="A1036" s="1798" t="s">
        <v>228</v>
      </c>
      <c r="B1036" s="41">
        <v>1</v>
      </c>
      <c r="C1036" s="320" t="s">
        <v>556</v>
      </c>
      <c r="D1036" s="283">
        <v>36</v>
      </c>
      <c r="E1036" s="283">
        <v>1983</v>
      </c>
      <c r="F1036" s="752">
        <v>26.875</v>
      </c>
      <c r="G1036" s="752">
        <v>3.2749999999999999</v>
      </c>
      <c r="H1036" s="752">
        <v>8.64</v>
      </c>
      <c r="I1036" s="752">
        <f t="shared" ref="I1036:I1065" si="255">F1036-G1036-H1036</f>
        <v>14.96</v>
      </c>
      <c r="J1036" s="752">
        <v>2073.62</v>
      </c>
      <c r="K1036" s="1193">
        <f t="shared" ref="K1036:K1065" si="256">I1036</f>
        <v>14.96</v>
      </c>
      <c r="L1036" s="321">
        <v>2073.62</v>
      </c>
      <c r="M1036" s="285">
        <f>K1036/L1036</f>
        <v>7.214436589153269E-3</v>
      </c>
      <c r="N1036" s="321">
        <v>52.8</v>
      </c>
      <c r="O1036" s="287">
        <f>M1036*N1036</f>
        <v>0.38092225190729256</v>
      </c>
      <c r="P1036" s="287">
        <f>M1036*60*1000</f>
        <v>432.86619534919612</v>
      </c>
      <c r="Q1036" s="288">
        <f>P1036*N1036/1000</f>
        <v>22.855335114437555</v>
      </c>
    </row>
    <row r="1037" spans="1:17" x14ac:dyDescent="0.2">
      <c r="A1037" s="1799"/>
      <c r="B1037" s="38">
        <v>2</v>
      </c>
      <c r="C1037" s="323" t="s">
        <v>557</v>
      </c>
      <c r="D1037" s="289">
        <v>20</v>
      </c>
      <c r="E1037" s="289">
        <v>1984</v>
      </c>
      <c r="F1037" s="349">
        <v>10.358000000000001</v>
      </c>
      <c r="G1037" s="349">
        <v>1.776</v>
      </c>
      <c r="H1037" s="349">
        <v>3.2</v>
      </c>
      <c r="I1037" s="349">
        <f t="shared" si="255"/>
        <v>5.3820000000000006</v>
      </c>
      <c r="J1037" s="349">
        <v>1056.5999999999999</v>
      </c>
      <c r="K1037" s="627">
        <f t="shared" si="256"/>
        <v>5.3820000000000006</v>
      </c>
      <c r="L1037" s="349">
        <v>1056.5999999999999</v>
      </c>
      <c r="M1037" s="217">
        <f t="shared" ref="M1037:M1045" si="257">K1037/L1037</f>
        <v>5.0936967632027267E-3</v>
      </c>
      <c r="N1037" s="321">
        <v>52.8</v>
      </c>
      <c r="O1037" s="291">
        <f t="shared" ref="O1037:O1055" si="258">M1037*N1037</f>
        <v>0.26894718909710397</v>
      </c>
      <c r="P1037" s="287">
        <f t="shared" ref="P1037:P1055" si="259">M1037*60*1000</f>
        <v>305.62180579216357</v>
      </c>
      <c r="Q1037" s="292">
        <f t="shared" ref="Q1037:Q1055" si="260">P1037*N1037/1000</f>
        <v>16.136831345826238</v>
      </c>
    </row>
    <row r="1038" spans="1:17" x14ac:dyDescent="0.2">
      <c r="A1038" s="1799"/>
      <c r="B1038" s="38">
        <v>3</v>
      </c>
      <c r="C1038" s="323" t="s">
        <v>604</v>
      </c>
      <c r="D1038" s="289">
        <v>20</v>
      </c>
      <c r="E1038" s="289">
        <v>1982</v>
      </c>
      <c r="F1038" s="349">
        <v>13.891</v>
      </c>
      <c r="G1038" s="349">
        <v>1.5980000000000001</v>
      </c>
      <c r="H1038" s="349">
        <v>3.2</v>
      </c>
      <c r="I1038" s="349">
        <f t="shared" si="255"/>
        <v>9.093</v>
      </c>
      <c r="J1038" s="349">
        <v>1034.1500000000001</v>
      </c>
      <c r="K1038" s="627">
        <f t="shared" si="256"/>
        <v>9.093</v>
      </c>
      <c r="L1038" s="349">
        <v>1034.1500000000001</v>
      </c>
      <c r="M1038" s="217">
        <f t="shared" si="257"/>
        <v>8.7927283276120483E-3</v>
      </c>
      <c r="N1038" s="321">
        <v>52.8</v>
      </c>
      <c r="O1038" s="291">
        <f t="shared" si="258"/>
        <v>0.46425605569791611</v>
      </c>
      <c r="P1038" s="287">
        <f t="shared" si="259"/>
        <v>527.56369965672286</v>
      </c>
      <c r="Q1038" s="292">
        <f t="shared" si="260"/>
        <v>27.855363341874966</v>
      </c>
    </row>
    <row r="1039" spans="1:17" x14ac:dyDescent="0.2">
      <c r="A1039" s="1799"/>
      <c r="B1039" s="11">
        <v>4</v>
      </c>
      <c r="C1039" s="323" t="s">
        <v>605</v>
      </c>
      <c r="D1039" s="289">
        <v>20</v>
      </c>
      <c r="E1039" s="289">
        <v>1982</v>
      </c>
      <c r="F1039" s="349">
        <v>13.388</v>
      </c>
      <c r="G1039" s="349">
        <v>2.1230000000000002</v>
      </c>
      <c r="H1039" s="349">
        <v>3.2</v>
      </c>
      <c r="I1039" s="349">
        <f t="shared" si="255"/>
        <v>8.0650000000000013</v>
      </c>
      <c r="J1039" s="349">
        <v>1051.81</v>
      </c>
      <c r="K1039" s="627">
        <f t="shared" si="256"/>
        <v>8.0650000000000013</v>
      </c>
      <c r="L1039" s="349">
        <v>1051.81</v>
      </c>
      <c r="M1039" s="217">
        <f t="shared" si="257"/>
        <v>7.667734666907523E-3</v>
      </c>
      <c r="N1039" s="321">
        <v>52.8</v>
      </c>
      <c r="O1039" s="291">
        <f t="shared" si="258"/>
        <v>0.4048563904127172</v>
      </c>
      <c r="P1039" s="287">
        <f t="shared" si="259"/>
        <v>460.06408001445135</v>
      </c>
      <c r="Q1039" s="292">
        <f t="shared" si="260"/>
        <v>24.29138342476303</v>
      </c>
    </row>
    <row r="1040" spans="1:17" x14ac:dyDescent="0.2">
      <c r="A1040" s="1799"/>
      <c r="B1040" s="11">
        <v>5</v>
      </c>
      <c r="C1040" s="323" t="s">
        <v>606</v>
      </c>
      <c r="D1040" s="289">
        <v>20</v>
      </c>
      <c r="E1040" s="289">
        <v>1983</v>
      </c>
      <c r="F1040" s="349">
        <v>10.814</v>
      </c>
      <c r="G1040" s="349">
        <v>1.508</v>
      </c>
      <c r="H1040" s="349">
        <v>3.2</v>
      </c>
      <c r="I1040" s="349">
        <f t="shared" si="255"/>
        <v>6.1060000000000008</v>
      </c>
      <c r="J1040" s="349">
        <v>1063.0999999999999</v>
      </c>
      <c r="K1040" s="627">
        <f t="shared" si="256"/>
        <v>6.1060000000000008</v>
      </c>
      <c r="L1040" s="349">
        <v>1063.0999999999999</v>
      </c>
      <c r="M1040" s="217">
        <f t="shared" si="257"/>
        <v>5.7435800959458197E-3</v>
      </c>
      <c r="N1040" s="321">
        <v>52.8</v>
      </c>
      <c r="O1040" s="291">
        <f t="shared" si="258"/>
        <v>0.30326102906593927</v>
      </c>
      <c r="P1040" s="287">
        <f t="shared" si="259"/>
        <v>344.61480575674921</v>
      </c>
      <c r="Q1040" s="292">
        <f t="shared" si="260"/>
        <v>18.195661743956357</v>
      </c>
    </row>
    <row r="1041" spans="1:17" x14ac:dyDescent="0.2">
      <c r="A1041" s="1799"/>
      <c r="B1041" s="11">
        <v>6</v>
      </c>
      <c r="C1041" s="323" t="s">
        <v>607</v>
      </c>
      <c r="D1041" s="289">
        <v>20</v>
      </c>
      <c r="E1041" s="289">
        <v>1981</v>
      </c>
      <c r="F1041" s="349">
        <v>11.77</v>
      </c>
      <c r="G1041" s="349">
        <v>2.302</v>
      </c>
      <c r="H1041" s="349">
        <v>3.2</v>
      </c>
      <c r="I1041" s="349">
        <f t="shared" si="255"/>
        <v>6.2679999999999998</v>
      </c>
      <c r="J1041" s="349">
        <v>1041.52</v>
      </c>
      <c r="K1041" s="627">
        <f t="shared" si="256"/>
        <v>6.2679999999999998</v>
      </c>
      <c r="L1041" s="349">
        <v>1041.52</v>
      </c>
      <c r="M1041" s="217">
        <f t="shared" si="257"/>
        <v>6.0181273523312083E-3</v>
      </c>
      <c r="N1041" s="321">
        <v>52.8</v>
      </c>
      <c r="O1041" s="291">
        <f t="shared" si="258"/>
        <v>0.31775712420308777</v>
      </c>
      <c r="P1041" s="287">
        <f t="shared" si="259"/>
        <v>361.08764113987252</v>
      </c>
      <c r="Q1041" s="292">
        <f t="shared" si="260"/>
        <v>19.065427452185268</v>
      </c>
    </row>
    <row r="1042" spans="1:17" x14ac:dyDescent="0.2">
      <c r="A1042" s="1799"/>
      <c r="B1042" s="11">
        <v>7</v>
      </c>
      <c r="C1042" s="323" t="s">
        <v>608</v>
      </c>
      <c r="D1042" s="289">
        <v>20</v>
      </c>
      <c r="E1042" s="289">
        <v>1981</v>
      </c>
      <c r="F1042" s="349">
        <v>14.076000000000001</v>
      </c>
      <c r="G1042" s="349">
        <v>2.1230000000000002</v>
      </c>
      <c r="H1042" s="349">
        <v>3.2</v>
      </c>
      <c r="I1042" s="349">
        <f t="shared" si="255"/>
        <v>8.7530000000000001</v>
      </c>
      <c r="J1042" s="349">
        <v>1019.7</v>
      </c>
      <c r="K1042" s="627">
        <f t="shared" si="256"/>
        <v>8.7530000000000001</v>
      </c>
      <c r="L1042" s="349">
        <v>1019.7</v>
      </c>
      <c r="M1042" s="217">
        <f t="shared" si="257"/>
        <v>8.5838972246739236E-3</v>
      </c>
      <c r="N1042" s="321">
        <v>52.8</v>
      </c>
      <c r="O1042" s="291">
        <f t="shared" si="258"/>
        <v>0.45322977346278315</v>
      </c>
      <c r="P1042" s="287">
        <f t="shared" si="259"/>
        <v>515.03383348043542</v>
      </c>
      <c r="Q1042" s="292">
        <f t="shared" si="260"/>
        <v>27.193786407766986</v>
      </c>
    </row>
    <row r="1043" spans="1:17" x14ac:dyDescent="0.2">
      <c r="A1043" s="1799"/>
      <c r="B1043" s="11">
        <v>8</v>
      </c>
      <c r="C1043" s="323" t="s">
        <v>609</v>
      </c>
      <c r="D1043" s="289">
        <v>20</v>
      </c>
      <c r="E1043" s="289">
        <v>1982</v>
      </c>
      <c r="F1043" s="349">
        <v>14.583</v>
      </c>
      <c r="G1043" s="349">
        <v>3.7429999999999999</v>
      </c>
      <c r="H1043" s="349">
        <v>3.2</v>
      </c>
      <c r="I1043" s="349">
        <f t="shared" si="255"/>
        <v>7.64</v>
      </c>
      <c r="J1043" s="349">
        <v>1023.95</v>
      </c>
      <c r="K1043" s="627">
        <f t="shared" si="256"/>
        <v>7.64</v>
      </c>
      <c r="L1043" s="349">
        <v>1023.95</v>
      </c>
      <c r="M1043" s="217">
        <f t="shared" si="257"/>
        <v>7.461301821377996E-3</v>
      </c>
      <c r="N1043" s="321">
        <v>52.8</v>
      </c>
      <c r="O1043" s="291">
        <f t="shared" si="258"/>
        <v>0.39395673616875815</v>
      </c>
      <c r="P1043" s="287">
        <f t="shared" si="259"/>
        <v>447.67810928267977</v>
      </c>
      <c r="Q1043" s="292">
        <f t="shared" si="260"/>
        <v>23.637404170125489</v>
      </c>
    </row>
    <row r="1044" spans="1:17" x14ac:dyDescent="0.2">
      <c r="A1044" s="1799"/>
      <c r="B1044" s="11">
        <v>9</v>
      </c>
      <c r="C1044" s="323" t="s">
        <v>695</v>
      </c>
      <c r="D1044" s="289">
        <v>36</v>
      </c>
      <c r="E1044" s="289">
        <v>1995</v>
      </c>
      <c r="F1044" s="349">
        <v>20.747</v>
      </c>
      <c r="G1044" s="349">
        <v>4.4139999999999997</v>
      </c>
      <c r="H1044" s="349">
        <v>8.64</v>
      </c>
      <c r="I1044" s="349">
        <f t="shared" si="255"/>
        <v>7.6929999999999978</v>
      </c>
      <c r="J1044" s="349">
        <v>1958.13</v>
      </c>
      <c r="K1044" s="627">
        <f t="shared" si="256"/>
        <v>7.6929999999999978</v>
      </c>
      <c r="L1044" s="349">
        <v>1958.13</v>
      </c>
      <c r="M1044" s="217">
        <f t="shared" si="257"/>
        <v>3.9287483466368409E-3</v>
      </c>
      <c r="N1044" s="321">
        <v>52.8</v>
      </c>
      <c r="O1044" s="291">
        <f t="shared" si="258"/>
        <v>0.20743791270242518</v>
      </c>
      <c r="P1044" s="287">
        <f t="shared" si="259"/>
        <v>235.72490079821046</v>
      </c>
      <c r="Q1044" s="292">
        <f t="shared" si="260"/>
        <v>12.44627476214551</v>
      </c>
    </row>
    <row r="1045" spans="1:17" ht="12" thickBot="1" x14ac:dyDescent="0.25">
      <c r="A1045" s="1800"/>
      <c r="B1045" s="30">
        <v>10</v>
      </c>
      <c r="C1045" s="328" t="s">
        <v>696</v>
      </c>
      <c r="D1045" s="351">
        <v>73</v>
      </c>
      <c r="E1045" s="351">
        <v>2007</v>
      </c>
      <c r="F1045" s="1091">
        <v>59.082999999999998</v>
      </c>
      <c r="G1045" s="1091">
        <v>9.9079999999999995</v>
      </c>
      <c r="H1045" s="1091">
        <v>3.3279999999999998</v>
      </c>
      <c r="I1045" s="1091">
        <f t="shared" si="255"/>
        <v>45.846999999999994</v>
      </c>
      <c r="J1045" s="1091">
        <v>6543.43</v>
      </c>
      <c r="K1045" s="1092">
        <f t="shared" si="256"/>
        <v>45.846999999999994</v>
      </c>
      <c r="L1045" s="1091">
        <v>6543.43</v>
      </c>
      <c r="M1045" s="344">
        <f t="shared" si="257"/>
        <v>7.0065699487883255E-3</v>
      </c>
      <c r="N1045" s="321">
        <v>52.8</v>
      </c>
      <c r="O1045" s="352">
        <f t="shared" si="258"/>
        <v>0.36994689329602359</v>
      </c>
      <c r="P1045" s="353">
        <f t="shared" si="259"/>
        <v>420.3941969272995</v>
      </c>
      <c r="Q1045" s="354">
        <f t="shared" si="260"/>
        <v>22.196813597761412</v>
      </c>
    </row>
    <row r="1046" spans="1:17" x14ac:dyDescent="0.2">
      <c r="A1046" s="1801" t="s">
        <v>220</v>
      </c>
      <c r="B1046" s="99">
        <v>1</v>
      </c>
      <c r="C1046" s="300" t="s">
        <v>697</v>
      </c>
      <c r="D1046" s="293">
        <v>48</v>
      </c>
      <c r="E1046" s="293">
        <v>1961</v>
      </c>
      <c r="F1046" s="355">
        <v>45.896999999999998</v>
      </c>
      <c r="G1046" s="355">
        <v>4.0789999999999997</v>
      </c>
      <c r="H1046" s="355">
        <v>7.69</v>
      </c>
      <c r="I1046" s="356">
        <f t="shared" si="255"/>
        <v>34.128</v>
      </c>
      <c r="J1046" s="355">
        <v>2393.7600000000002</v>
      </c>
      <c r="K1046" s="807">
        <f t="shared" si="256"/>
        <v>34.128</v>
      </c>
      <c r="L1046" s="355">
        <v>2393.7600000000002</v>
      </c>
      <c r="M1046" s="297">
        <f>K1046/L1046</f>
        <v>1.4257068377782232E-2</v>
      </c>
      <c r="N1046" s="358">
        <v>52.8</v>
      </c>
      <c r="O1046" s="298">
        <f t="shared" si="258"/>
        <v>0.75277321034690181</v>
      </c>
      <c r="P1046" s="298">
        <f t="shared" si="259"/>
        <v>855.42410266693389</v>
      </c>
      <c r="Q1046" s="299">
        <f t="shared" si="260"/>
        <v>45.166392620814108</v>
      </c>
    </row>
    <row r="1047" spans="1:17" x14ac:dyDescent="0.2">
      <c r="A1047" s="1802"/>
      <c r="B1047" s="121">
        <v>2</v>
      </c>
      <c r="C1047" s="300" t="s">
        <v>610</v>
      </c>
      <c r="D1047" s="293">
        <v>27</v>
      </c>
      <c r="E1047" s="293">
        <v>1992</v>
      </c>
      <c r="F1047" s="356">
        <v>40.451000000000001</v>
      </c>
      <c r="G1047" s="356">
        <v>3.129</v>
      </c>
      <c r="H1047" s="356">
        <v>6.48</v>
      </c>
      <c r="I1047" s="356">
        <v>30.841000000000001</v>
      </c>
      <c r="J1047" s="356">
        <v>2043.2</v>
      </c>
      <c r="K1047" s="635">
        <f t="shared" si="256"/>
        <v>30.841000000000001</v>
      </c>
      <c r="L1047" s="356">
        <v>2043.2</v>
      </c>
      <c r="M1047" s="297">
        <f>K1047/L1047</f>
        <v>1.5094459671104151E-2</v>
      </c>
      <c r="N1047" s="358">
        <v>52.8</v>
      </c>
      <c r="O1047" s="298">
        <f t="shared" si="258"/>
        <v>0.79698747063429909</v>
      </c>
      <c r="P1047" s="298">
        <f t="shared" si="259"/>
        <v>905.66758026624905</v>
      </c>
      <c r="Q1047" s="299">
        <f t="shared" si="260"/>
        <v>47.819248238057945</v>
      </c>
    </row>
    <row r="1048" spans="1:17" x14ac:dyDescent="0.2">
      <c r="A1048" s="1802"/>
      <c r="B1048" s="98">
        <v>3</v>
      </c>
      <c r="C1048" s="360" t="s">
        <v>698</v>
      </c>
      <c r="D1048" s="293">
        <v>48</v>
      </c>
      <c r="E1048" s="293">
        <v>1961</v>
      </c>
      <c r="F1048" s="356">
        <v>46.908999999999999</v>
      </c>
      <c r="G1048" s="356">
        <v>3.6880000000000002</v>
      </c>
      <c r="H1048" s="356">
        <v>7.68</v>
      </c>
      <c r="I1048" s="356">
        <v>35.540999999999997</v>
      </c>
      <c r="J1048" s="356">
        <v>2393.7600000000002</v>
      </c>
      <c r="K1048" s="635">
        <f t="shared" si="256"/>
        <v>35.540999999999997</v>
      </c>
      <c r="L1048" s="356">
        <v>2393.7600000000002</v>
      </c>
      <c r="M1048" s="302">
        <f t="shared" ref="M1048:M1055" si="261">K1048/L1048</f>
        <v>1.4847353118107075E-2</v>
      </c>
      <c r="N1048" s="358">
        <v>52.8</v>
      </c>
      <c r="O1048" s="298">
        <f t="shared" si="258"/>
        <v>0.7839402446360535</v>
      </c>
      <c r="P1048" s="298">
        <f t="shared" si="259"/>
        <v>890.8411870864245</v>
      </c>
      <c r="Q1048" s="303">
        <f t="shared" si="260"/>
        <v>47.036414678163212</v>
      </c>
    </row>
    <row r="1049" spans="1:17" x14ac:dyDescent="0.2">
      <c r="A1049" s="1802"/>
      <c r="B1049" s="98">
        <v>4</v>
      </c>
      <c r="C1049" s="360" t="s">
        <v>699</v>
      </c>
      <c r="D1049" s="293">
        <v>48</v>
      </c>
      <c r="E1049" s="293">
        <v>1961</v>
      </c>
      <c r="F1049" s="356">
        <v>42.807000000000002</v>
      </c>
      <c r="G1049" s="356">
        <v>3.2959999999999998</v>
      </c>
      <c r="H1049" s="356">
        <v>7.68</v>
      </c>
      <c r="I1049" s="356">
        <f t="shared" si="255"/>
        <v>31.831000000000003</v>
      </c>
      <c r="J1049" s="356">
        <v>2393.7600000000002</v>
      </c>
      <c r="K1049" s="635">
        <f t="shared" si="256"/>
        <v>31.831000000000003</v>
      </c>
      <c r="L1049" s="356">
        <v>2393.7600000000002</v>
      </c>
      <c r="M1049" s="302">
        <f t="shared" si="261"/>
        <v>1.3297490141033354E-2</v>
      </c>
      <c r="N1049" s="358">
        <v>52.8</v>
      </c>
      <c r="O1049" s="361">
        <f t="shared" si="258"/>
        <v>0.70210747944656104</v>
      </c>
      <c r="P1049" s="298">
        <f t="shared" si="259"/>
        <v>797.84940846200129</v>
      </c>
      <c r="Q1049" s="303">
        <f t="shared" si="260"/>
        <v>42.126448766793665</v>
      </c>
    </row>
    <row r="1050" spans="1:17" x14ac:dyDescent="0.2">
      <c r="A1050" s="1802"/>
      <c r="B1050" s="98">
        <v>5</v>
      </c>
      <c r="C1050" s="360" t="s">
        <v>700</v>
      </c>
      <c r="D1050" s="293">
        <v>64</v>
      </c>
      <c r="E1050" s="293">
        <v>1961</v>
      </c>
      <c r="F1050" s="356">
        <v>49.539000000000001</v>
      </c>
      <c r="G1050" s="356">
        <v>3.2410000000000001</v>
      </c>
      <c r="H1050" s="356">
        <v>10.24</v>
      </c>
      <c r="I1050" s="356">
        <f t="shared" si="255"/>
        <v>36.058</v>
      </c>
      <c r="J1050" s="356">
        <v>2955.71</v>
      </c>
      <c r="K1050" s="635">
        <f t="shared" si="256"/>
        <v>36.058</v>
      </c>
      <c r="L1050" s="356">
        <v>2955.71</v>
      </c>
      <c r="M1050" s="302">
        <f t="shared" si="261"/>
        <v>1.2199437698556354E-2</v>
      </c>
      <c r="N1050" s="358">
        <v>52.8</v>
      </c>
      <c r="O1050" s="361">
        <f t="shared" si="258"/>
        <v>0.64413031048377545</v>
      </c>
      <c r="P1050" s="298">
        <f t="shared" si="259"/>
        <v>731.96626191338123</v>
      </c>
      <c r="Q1050" s="303">
        <f t="shared" si="260"/>
        <v>38.647818629026531</v>
      </c>
    </row>
    <row r="1051" spans="1:17" x14ac:dyDescent="0.2">
      <c r="A1051" s="1802"/>
      <c r="B1051" s="98">
        <v>6</v>
      </c>
      <c r="C1051" s="360" t="s">
        <v>701</v>
      </c>
      <c r="D1051" s="293">
        <v>60</v>
      </c>
      <c r="E1051" s="293">
        <v>1972</v>
      </c>
      <c r="F1051" s="356">
        <v>57.448</v>
      </c>
      <c r="G1051" s="356">
        <v>5.3639999999999999</v>
      </c>
      <c r="H1051" s="356">
        <v>9.6</v>
      </c>
      <c r="I1051" s="356">
        <v>42.482999999999997</v>
      </c>
      <c r="J1051" s="356">
        <v>3132.82</v>
      </c>
      <c r="K1051" s="635">
        <f t="shared" si="256"/>
        <v>42.482999999999997</v>
      </c>
      <c r="L1051" s="356">
        <v>3132.82</v>
      </c>
      <c r="M1051" s="302">
        <f t="shared" si="261"/>
        <v>1.356062588977343E-2</v>
      </c>
      <c r="N1051" s="358">
        <v>52.8</v>
      </c>
      <c r="O1051" s="361">
        <f t="shared" si="258"/>
        <v>0.71600104698003708</v>
      </c>
      <c r="P1051" s="298">
        <f t="shared" si="259"/>
        <v>813.63755338640578</v>
      </c>
      <c r="Q1051" s="303">
        <f t="shared" si="260"/>
        <v>42.960062818802221</v>
      </c>
    </row>
    <row r="1052" spans="1:17" x14ac:dyDescent="0.2">
      <c r="A1052" s="1802"/>
      <c r="B1052" s="98">
        <v>7</v>
      </c>
      <c r="C1052" s="360" t="s">
        <v>702</v>
      </c>
      <c r="D1052" s="293">
        <v>30</v>
      </c>
      <c r="E1052" s="293">
        <v>1968</v>
      </c>
      <c r="F1052" s="356">
        <v>29.986999999999998</v>
      </c>
      <c r="G1052" s="356">
        <v>3.5209999999999999</v>
      </c>
      <c r="H1052" s="356">
        <v>4.8</v>
      </c>
      <c r="I1052" s="356">
        <f t="shared" si="255"/>
        <v>21.665999999999997</v>
      </c>
      <c r="J1052" s="356">
        <v>1725.95</v>
      </c>
      <c r="K1052" s="635">
        <f t="shared" si="256"/>
        <v>21.665999999999997</v>
      </c>
      <c r="L1052" s="356">
        <v>1725.95</v>
      </c>
      <c r="M1052" s="302">
        <f t="shared" si="261"/>
        <v>1.2553086705872126E-2</v>
      </c>
      <c r="N1052" s="358">
        <v>52.8</v>
      </c>
      <c r="O1052" s="361">
        <f t="shared" si="258"/>
        <v>0.66280297807004818</v>
      </c>
      <c r="P1052" s="298">
        <f t="shared" si="259"/>
        <v>753.18520235232756</v>
      </c>
      <c r="Q1052" s="303">
        <f t="shared" si="260"/>
        <v>39.768178684202894</v>
      </c>
    </row>
    <row r="1053" spans="1:17" x14ac:dyDescent="0.2">
      <c r="A1053" s="1802"/>
      <c r="B1053" s="98">
        <v>8</v>
      </c>
      <c r="C1053" s="360" t="s">
        <v>703</v>
      </c>
      <c r="D1053" s="293">
        <v>60</v>
      </c>
      <c r="E1053" s="293">
        <v>1967</v>
      </c>
      <c r="F1053" s="356">
        <v>50.508000000000003</v>
      </c>
      <c r="G1053" s="356">
        <v>5.1440000000000001</v>
      </c>
      <c r="H1053" s="356">
        <v>9.6</v>
      </c>
      <c r="I1053" s="356">
        <v>35.764000000000003</v>
      </c>
      <c r="J1053" s="356">
        <v>2712.12</v>
      </c>
      <c r="K1053" s="635">
        <v>35.764000000000003</v>
      </c>
      <c r="L1053" s="356">
        <v>2712.12</v>
      </c>
      <c r="M1053" s="302">
        <f t="shared" si="261"/>
        <v>1.3186732150494818E-2</v>
      </c>
      <c r="N1053" s="358">
        <v>52.8</v>
      </c>
      <c r="O1053" s="361">
        <f t="shared" si="258"/>
        <v>0.69625945754612628</v>
      </c>
      <c r="P1053" s="298">
        <f t="shared" si="259"/>
        <v>791.20392902968911</v>
      </c>
      <c r="Q1053" s="303">
        <f t="shared" si="260"/>
        <v>41.775567452767582</v>
      </c>
    </row>
    <row r="1054" spans="1:17" x14ac:dyDescent="0.2">
      <c r="A1054" s="1803"/>
      <c r="B1054" s="101">
        <v>9</v>
      </c>
      <c r="C1054" s="360" t="s">
        <v>704</v>
      </c>
      <c r="D1054" s="293">
        <v>36</v>
      </c>
      <c r="E1054" s="293">
        <v>1998</v>
      </c>
      <c r="F1054" s="356">
        <v>40.898000000000003</v>
      </c>
      <c r="G1054" s="356">
        <v>3.7440000000000002</v>
      </c>
      <c r="H1054" s="356">
        <v>8.64</v>
      </c>
      <c r="I1054" s="356">
        <v>28.513999999999999</v>
      </c>
      <c r="J1054" s="356">
        <v>1958.7</v>
      </c>
      <c r="K1054" s="635">
        <f>I1054</f>
        <v>28.513999999999999</v>
      </c>
      <c r="L1054" s="356">
        <v>1958.7</v>
      </c>
      <c r="M1054" s="302">
        <f t="shared" si="261"/>
        <v>1.4557614744473375E-2</v>
      </c>
      <c r="N1054" s="358">
        <v>52.8</v>
      </c>
      <c r="O1054" s="361">
        <f t="shared" si="258"/>
        <v>0.76864205850819423</v>
      </c>
      <c r="P1054" s="298">
        <f t="shared" si="259"/>
        <v>873.45688466840249</v>
      </c>
      <c r="Q1054" s="303">
        <f t="shared" si="260"/>
        <v>46.118523510491649</v>
      </c>
    </row>
    <row r="1055" spans="1:17" ht="12" thickBot="1" x14ac:dyDescent="0.25">
      <c r="A1055" s="1804"/>
      <c r="B1055" s="100">
        <v>10</v>
      </c>
      <c r="C1055" s="362" t="s">
        <v>705</v>
      </c>
      <c r="D1055" s="363">
        <v>30</v>
      </c>
      <c r="E1055" s="363">
        <v>1970</v>
      </c>
      <c r="F1055" s="812">
        <v>33.396000000000001</v>
      </c>
      <c r="G1055" s="812">
        <v>3.33</v>
      </c>
      <c r="H1055" s="812">
        <v>4.8</v>
      </c>
      <c r="I1055" s="812">
        <v>25.265000000000001</v>
      </c>
      <c r="J1055" s="812">
        <v>1727.6</v>
      </c>
      <c r="K1055" s="951">
        <f>I1055</f>
        <v>25.265000000000001</v>
      </c>
      <c r="L1055" s="812">
        <v>1727.6</v>
      </c>
      <c r="M1055" s="365">
        <f t="shared" si="261"/>
        <v>1.4624334336652004E-2</v>
      </c>
      <c r="N1055" s="358">
        <v>52.8</v>
      </c>
      <c r="O1055" s="366">
        <f t="shared" si="258"/>
        <v>0.77216485297522575</v>
      </c>
      <c r="P1055" s="366">
        <f t="shared" si="259"/>
        <v>877.46006019912022</v>
      </c>
      <c r="Q1055" s="367">
        <f t="shared" si="260"/>
        <v>46.329891178513542</v>
      </c>
    </row>
    <row r="1056" spans="1:17" x14ac:dyDescent="0.2">
      <c r="A1056" s="1845" t="s">
        <v>221</v>
      </c>
      <c r="B1056" s="52">
        <v>1</v>
      </c>
      <c r="C1056" s="329" t="s">
        <v>706</v>
      </c>
      <c r="D1056" s="368">
        <v>36</v>
      </c>
      <c r="E1056" s="368">
        <v>1990</v>
      </c>
      <c r="F1056" s="808">
        <v>48.604999999999997</v>
      </c>
      <c r="G1056" s="808">
        <v>3.4079999999999999</v>
      </c>
      <c r="H1056" s="808">
        <v>8.64</v>
      </c>
      <c r="I1056" s="808">
        <f t="shared" si="255"/>
        <v>36.556999999999995</v>
      </c>
      <c r="J1056" s="808">
        <v>2325.87</v>
      </c>
      <c r="K1056" s="810">
        <f t="shared" si="256"/>
        <v>36.556999999999995</v>
      </c>
      <c r="L1056" s="611">
        <v>2325.87</v>
      </c>
      <c r="M1056" s="306">
        <f>K1056/L1056</f>
        <v>1.5717559450872144E-2</v>
      </c>
      <c r="N1056" s="331">
        <v>52.8</v>
      </c>
      <c r="O1056" s="307">
        <f>M1056*N1056</f>
        <v>0.82988713900604916</v>
      </c>
      <c r="P1056" s="307">
        <f>M1056*60*1000</f>
        <v>943.05356705232873</v>
      </c>
      <c r="Q1056" s="308">
        <f>P1056*N1056/1000</f>
        <v>49.793228340362958</v>
      </c>
    </row>
    <row r="1057" spans="1:17" x14ac:dyDescent="0.2">
      <c r="A1057" s="1846"/>
      <c r="B1057" s="53">
        <v>2</v>
      </c>
      <c r="C1057" s="330" t="s">
        <v>707</v>
      </c>
      <c r="D1057" s="370">
        <v>64</v>
      </c>
      <c r="E1057" s="370">
        <v>1961</v>
      </c>
      <c r="F1057" s="371">
        <v>63.436999999999998</v>
      </c>
      <c r="G1057" s="371">
        <v>4.9169999999999998</v>
      </c>
      <c r="H1057" s="371">
        <v>10.24</v>
      </c>
      <c r="I1057" s="371">
        <f t="shared" si="255"/>
        <v>48.279999999999994</v>
      </c>
      <c r="J1057" s="371">
        <v>2954.78</v>
      </c>
      <c r="K1057" s="628">
        <f t="shared" si="256"/>
        <v>48.279999999999994</v>
      </c>
      <c r="L1057" s="371">
        <v>2954.78</v>
      </c>
      <c r="M1057" s="221">
        <f t="shared" ref="M1057:M1065" si="262">K1057/L1057</f>
        <v>1.6339625962000552E-2</v>
      </c>
      <c r="N1057" s="331">
        <v>52.8</v>
      </c>
      <c r="O1057" s="223">
        <f t="shared" ref="O1057:O1065" si="263">M1057*N1057</f>
        <v>0.86273225079362914</v>
      </c>
      <c r="P1057" s="307">
        <f t="shared" ref="P1057:P1065" si="264">M1057*60*1000</f>
        <v>980.37755772003311</v>
      </c>
      <c r="Q1057" s="224">
        <f t="shared" ref="Q1057:Q1065" si="265">P1057*N1057/1000</f>
        <v>51.763935047617743</v>
      </c>
    </row>
    <row r="1058" spans="1:17" x14ac:dyDescent="0.2">
      <c r="A1058" s="1846"/>
      <c r="B1058" s="53">
        <v>3</v>
      </c>
      <c r="C1058" s="330" t="s">
        <v>708</v>
      </c>
      <c r="D1058" s="370">
        <v>20</v>
      </c>
      <c r="E1058" s="370">
        <v>1983</v>
      </c>
      <c r="F1058" s="371">
        <v>27.382999999999999</v>
      </c>
      <c r="G1058" s="371">
        <v>2.0680000000000001</v>
      </c>
      <c r="H1058" s="371">
        <v>3.2</v>
      </c>
      <c r="I1058" s="371">
        <f t="shared" si="255"/>
        <v>22.114999999999998</v>
      </c>
      <c r="J1058" s="371">
        <v>1080</v>
      </c>
      <c r="K1058" s="628">
        <f t="shared" si="256"/>
        <v>22.114999999999998</v>
      </c>
      <c r="L1058" s="371">
        <v>1080</v>
      </c>
      <c r="M1058" s="221">
        <f t="shared" si="262"/>
        <v>2.047685185185185E-2</v>
      </c>
      <c r="N1058" s="331">
        <v>52.8</v>
      </c>
      <c r="O1058" s="223">
        <f t="shared" si="263"/>
        <v>1.0811777777777776</v>
      </c>
      <c r="P1058" s="307">
        <f t="shared" si="264"/>
        <v>1228.6111111111111</v>
      </c>
      <c r="Q1058" s="224">
        <f t="shared" si="265"/>
        <v>64.870666666666665</v>
      </c>
    </row>
    <row r="1059" spans="1:17" x14ac:dyDescent="0.2">
      <c r="A1059" s="1846"/>
      <c r="B1059" s="53">
        <v>4</v>
      </c>
      <c r="C1059" s="330" t="s">
        <v>709</v>
      </c>
      <c r="D1059" s="370">
        <v>20</v>
      </c>
      <c r="E1059" s="370">
        <v>1989</v>
      </c>
      <c r="F1059" s="371">
        <v>25.869</v>
      </c>
      <c r="G1059" s="371">
        <v>2.2349999999999999</v>
      </c>
      <c r="H1059" s="371">
        <v>3.2</v>
      </c>
      <c r="I1059" s="371">
        <f t="shared" si="255"/>
        <v>20.434000000000001</v>
      </c>
      <c r="J1059" s="371">
        <v>1071.6500000000001</v>
      </c>
      <c r="K1059" s="628">
        <f t="shared" si="256"/>
        <v>20.434000000000001</v>
      </c>
      <c r="L1059" s="371">
        <v>1071.6500000000001</v>
      </c>
      <c r="M1059" s="221">
        <f t="shared" si="262"/>
        <v>1.9067792656184388E-2</v>
      </c>
      <c r="N1059" s="331">
        <v>52.8</v>
      </c>
      <c r="O1059" s="223">
        <f t="shared" si="263"/>
        <v>1.0067794522465356</v>
      </c>
      <c r="P1059" s="307">
        <f t="shared" si="264"/>
        <v>1144.0675593710632</v>
      </c>
      <c r="Q1059" s="224">
        <f t="shared" si="265"/>
        <v>60.406767134792133</v>
      </c>
    </row>
    <row r="1060" spans="1:17" x14ac:dyDescent="0.2">
      <c r="A1060" s="1846"/>
      <c r="B1060" s="53">
        <v>5</v>
      </c>
      <c r="C1060" s="330" t="s">
        <v>710</v>
      </c>
      <c r="D1060" s="370">
        <v>20</v>
      </c>
      <c r="E1060" s="370">
        <v>1986</v>
      </c>
      <c r="F1060" s="371">
        <v>27.119</v>
      </c>
      <c r="G1060" s="371">
        <v>3.073</v>
      </c>
      <c r="H1060" s="371">
        <v>3.2</v>
      </c>
      <c r="I1060" s="371">
        <f t="shared" si="255"/>
        <v>20.846</v>
      </c>
      <c r="J1060" s="371">
        <v>1054.27</v>
      </c>
      <c r="K1060" s="628">
        <f t="shared" si="256"/>
        <v>20.846</v>
      </c>
      <c r="L1060" s="371">
        <v>1054.27</v>
      </c>
      <c r="M1060" s="221">
        <f t="shared" si="262"/>
        <v>1.9772923444658391E-2</v>
      </c>
      <c r="N1060" s="331">
        <v>52.8</v>
      </c>
      <c r="O1060" s="223">
        <f t="shared" si="263"/>
        <v>1.0440103578779629</v>
      </c>
      <c r="P1060" s="307">
        <f t="shared" si="264"/>
        <v>1186.3754066795034</v>
      </c>
      <c r="Q1060" s="224">
        <f t="shared" si="265"/>
        <v>62.640621472677779</v>
      </c>
    </row>
    <row r="1061" spans="1:17" x14ac:dyDescent="0.2">
      <c r="A1061" s="1846"/>
      <c r="B1061" s="53">
        <v>6</v>
      </c>
      <c r="C1061" s="330" t="s">
        <v>711</v>
      </c>
      <c r="D1061" s="370">
        <v>36</v>
      </c>
      <c r="E1061" s="370">
        <v>1984</v>
      </c>
      <c r="F1061" s="371">
        <v>49.265000000000001</v>
      </c>
      <c r="G1061" s="371">
        <v>2.85</v>
      </c>
      <c r="H1061" s="371">
        <v>8.8800000000000008</v>
      </c>
      <c r="I1061" s="371">
        <f t="shared" si="255"/>
        <v>37.534999999999997</v>
      </c>
      <c r="J1061" s="371">
        <v>2136.41</v>
      </c>
      <c r="K1061" s="628">
        <f t="shared" si="256"/>
        <v>37.534999999999997</v>
      </c>
      <c r="L1061" s="371">
        <v>2136.41</v>
      </c>
      <c r="M1061" s="221">
        <f t="shared" si="262"/>
        <v>1.7569193179211854E-2</v>
      </c>
      <c r="N1061" s="331">
        <v>52.8</v>
      </c>
      <c r="O1061" s="223">
        <f t="shared" si="263"/>
        <v>0.92765339986238582</v>
      </c>
      <c r="P1061" s="307">
        <f t="shared" si="264"/>
        <v>1054.1515907527112</v>
      </c>
      <c r="Q1061" s="224">
        <f t="shared" si="265"/>
        <v>55.659203991743148</v>
      </c>
    </row>
    <row r="1062" spans="1:17" x14ac:dyDescent="0.2">
      <c r="A1062" s="1846"/>
      <c r="B1062" s="53">
        <v>7</v>
      </c>
      <c r="C1062" s="330" t="s">
        <v>712</v>
      </c>
      <c r="D1062" s="370">
        <v>20</v>
      </c>
      <c r="E1062" s="370">
        <v>1984</v>
      </c>
      <c r="F1062" s="371">
        <v>25.405999999999999</v>
      </c>
      <c r="G1062" s="371">
        <v>1.788</v>
      </c>
      <c r="H1062" s="371">
        <v>3.2</v>
      </c>
      <c r="I1062" s="371">
        <f t="shared" si="255"/>
        <v>20.417999999999999</v>
      </c>
      <c r="J1062" s="371">
        <v>1066.7</v>
      </c>
      <c r="K1062" s="628">
        <f t="shared" si="256"/>
        <v>20.417999999999999</v>
      </c>
      <c r="L1062" s="371">
        <v>1066.7</v>
      </c>
      <c r="M1062" s="221">
        <f t="shared" si="262"/>
        <v>1.9141276835098902E-2</v>
      </c>
      <c r="N1062" s="331">
        <v>52.8</v>
      </c>
      <c r="O1062" s="223">
        <f t="shared" si="263"/>
        <v>1.0106594168932219</v>
      </c>
      <c r="P1062" s="307">
        <f t="shared" si="264"/>
        <v>1148.476610105934</v>
      </c>
      <c r="Q1062" s="224">
        <f t="shared" si="265"/>
        <v>60.639565013593312</v>
      </c>
    </row>
    <row r="1063" spans="1:17" x14ac:dyDescent="0.2">
      <c r="A1063" s="1846"/>
      <c r="B1063" s="53">
        <v>8</v>
      </c>
      <c r="C1063" s="330" t="s">
        <v>558</v>
      </c>
      <c r="D1063" s="370">
        <v>20</v>
      </c>
      <c r="E1063" s="370">
        <v>1984</v>
      </c>
      <c r="F1063" s="371">
        <v>25.274999999999999</v>
      </c>
      <c r="G1063" s="371">
        <v>1.732</v>
      </c>
      <c r="H1063" s="371">
        <v>3.2</v>
      </c>
      <c r="I1063" s="371">
        <f t="shared" si="255"/>
        <v>20.343</v>
      </c>
      <c r="J1063" s="371">
        <v>1050.8499999999999</v>
      </c>
      <c r="K1063" s="628">
        <f t="shared" si="256"/>
        <v>20.343</v>
      </c>
      <c r="L1063" s="371">
        <v>1050.8499999999999</v>
      </c>
      <c r="M1063" s="221">
        <f t="shared" si="262"/>
        <v>1.9358614454965031E-2</v>
      </c>
      <c r="N1063" s="331">
        <v>52.8</v>
      </c>
      <c r="O1063" s="223">
        <f t="shared" si="263"/>
        <v>1.0221348432221535</v>
      </c>
      <c r="P1063" s="307">
        <f t="shared" si="264"/>
        <v>1161.5168672979019</v>
      </c>
      <c r="Q1063" s="224">
        <f t="shared" si="265"/>
        <v>61.328090593329215</v>
      </c>
    </row>
    <row r="1064" spans="1:17" x14ac:dyDescent="0.2">
      <c r="A1064" s="1846"/>
      <c r="B1064" s="53">
        <v>9</v>
      </c>
      <c r="C1064" s="330" t="s">
        <v>713</v>
      </c>
      <c r="D1064" s="370">
        <v>20</v>
      </c>
      <c r="E1064" s="370">
        <v>1984</v>
      </c>
      <c r="F1064" s="371">
        <v>25.102</v>
      </c>
      <c r="G1064" s="371">
        <v>1.173</v>
      </c>
      <c r="H1064" s="371">
        <v>3.2</v>
      </c>
      <c r="I1064" s="371">
        <f t="shared" si="255"/>
        <v>20.729000000000003</v>
      </c>
      <c r="J1064" s="371">
        <v>1044.93</v>
      </c>
      <c r="K1064" s="628">
        <f t="shared" si="256"/>
        <v>20.729000000000003</v>
      </c>
      <c r="L1064" s="371">
        <v>1044.93</v>
      </c>
      <c r="M1064" s="221">
        <f t="shared" si="262"/>
        <v>1.9837692477008031E-2</v>
      </c>
      <c r="N1064" s="331">
        <v>52.8</v>
      </c>
      <c r="O1064" s="223">
        <f t="shared" si="263"/>
        <v>1.0474301627860241</v>
      </c>
      <c r="P1064" s="307">
        <f t="shared" si="264"/>
        <v>1190.261548620482</v>
      </c>
      <c r="Q1064" s="224">
        <f t="shared" si="265"/>
        <v>62.845809767161448</v>
      </c>
    </row>
    <row r="1065" spans="1:17" ht="12" thickBot="1" x14ac:dyDescent="0.25">
      <c r="A1065" s="1847"/>
      <c r="B1065" s="55">
        <v>10</v>
      </c>
      <c r="C1065" s="332" t="s">
        <v>559</v>
      </c>
      <c r="D1065" s="373">
        <v>20</v>
      </c>
      <c r="E1065" s="373">
        <v>1982</v>
      </c>
      <c r="F1065" s="813">
        <v>27.341000000000001</v>
      </c>
      <c r="G1065" s="813">
        <v>1.397</v>
      </c>
      <c r="H1065" s="813">
        <v>3.2</v>
      </c>
      <c r="I1065" s="813">
        <f t="shared" si="255"/>
        <v>22.744000000000003</v>
      </c>
      <c r="J1065" s="813">
        <v>1027.8499999999999</v>
      </c>
      <c r="K1065" s="952">
        <f t="shared" si="256"/>
        <v>22.744000000000003</v>
      </c>
      <c r="L1065" s="813">
        <v>1027.8499999999999</v>
      </c>
      <c r="M1065" s="346">
        <f t="shared" si="262"/>
        <v>2.2127742374860149E-2</v>
      </c>
      <c r="N1065" s="331">
        <v>52.8</v>
      </c>
      <c r="O1065" s="333">
        <f t="shared" si="263"/>
        <v>1.1683447973926158</v>
      </c>
      <c r="P1065" s="333">
        <f t="shared" si="264"/>
        <v>1327.6645424916089</v>
      </c>
      <c r="Q1065" s="334">
        <f t="shared" si="265"/>
        <v>70.100687843556955</v>
      </c>
    </row>
    <row r="1066" spans="1:17" x14ac:dyDescent="0.2">
      <c r="A1066" s="1843" t="s">
        <v>229</v>
      </c>
      <c r="B1066" s="35">
        <v>1</v>
      </c>
      <c r="C1066" s="624"/>
      <c r="D1066" s="614"/>
      <c r="E1066" s="614"/>
      <c r="F1066" s="112"/>
      <c r="G1066" s="112"/>
      <c r="H1066" s="112"/>
      <c r="I1066" s="112"/>
      <c r="J1066" s="615"/>
      <c r="K1066" s="625"/>
      <c r="L1066" s="615"/>
      <c r="M1066" s="102"/>
      <c r="N1066" s="615"/>
      <c r="O1066" s="626"/>
      <c r="P1066" s="616"/>
      <c r="Q1066" s="617"/>
    </row>
    <row r="1067" spans="1:17" x14ac:dyDescent="0.2">
      <c r="A1067" s="1809"/>
      <c r="B1067" s="17">
        <v>2</v>
      </c>
      <c r="C1067" s="123"/>
      <c r="D1067" s="124"/>
      <c r="E1067" s="124"/>
      <c r="F1067" s="81"/>
      <c r="G1067" s="81"/>
      <c r="H1067" s="81"/>
      <c r="I1067" s="81"/>
      <c r="J1067" s="127"/>
      <c r="K1067" s="125"/>
      <c r="L1067" s="127"/>
      <c r="M1067" s="126"/>
      <c r="N1067" s="127"/>
      <c r="O1067" s="48"/>
      <c r="P1067" s="128"/>
      <c r="Q1067" s="129"/>
    </row>
    <row r="1068" spans="1:17" x14ac:dyDescent="0.2">
      <c r="A1068" s="1809"/>
      <c r="B1068" s="17">
        <v>3</v>
      </c>
      <c r="C1068" s="123"/>
      <c r="D1068" s="124"/>
      <c r="E1068" s="124"/>
      <c r="F1068" s="81"/>
      <c r="G1068" s="81"/>
      <c r="H1068" s="81"/>
      <c r="I1068" s="81"/>
      <c r="J1068" s="127"/>
      <c r="K1068" s="125"/>
      <c r="L1068" s="127"/>
      <c r="M1068" s="126"/>
      <c r="N1068" s="127"/>
      <c r="O1068" s="48"/>
      <c r="P1068" s="128"/>
      <c r="Q1068" s="129"/>
    </row>
    <row r="1069" spans="1:17" x14ac:dyDescent="0.2">
      <c r="A1069" s="1810"/>
      <c r="B1069" s="17">
        <v>4</v>
      </c>
      <c r="C1069" s="123"/>
      <c r="D1069" s="124"/>
      <c r="E1069" s="124"/>
      <c r="F1069" s="81"/>
      <c r="G1069" s="81"/>
      <c r="H1069" s="81"/>
      <c r="I1069" s="81"/>
      <c r="J1069" s="127"/>
      <c r="K1069" s="125"/>
      <c r="L1069" s="127"/>
      <c r="M1069" s="126"/>
      <c r="N1069" s="127"/>
      <c r="O1069" s="48"/>
      <c r="P1069" s="128"/>
      <c r="Q1069" s="129"/>
    </row>
    <row r="1070" spans="1:17" x14ac:dyDescent="0.2">
      <c r="A1070" s="1810"/>
      <c r="B1070" s="17">
        <v>5</v>
      </c>
      <c r="C1070" s="123"/>
      <c r="D1070" s="124"/>
      <c r="E1070" s="124"/>
      <c r="F1070" s="81"/>
      <c r="G1070" s="81"/>
      <c r="H1070" s="81"/>
      <c r="I1070" s="81"/>
      <c r="J1070" s="127"/>
      <c r="K1070" s="125"/>
      <c r="L1070" s="127"/>
      <c r="M1070" s="126"/>
      <c r="N1070" s="127"/>
      <c r="O1070" s="48"/>
      <c r="P1070" s="128"/>
      <c r="Q1070" s="129"/>
    </row>
    <row r="1071" spans="1:17" x14ac:dyDescent="0.2">
      <c r="A1071" s="1810"/>
      <c r="B1071" s="17">
        <v>6</v>
      </c>
      <c r="C1071" s="123"/>
      <c r="D1071" s="124"/>
      <c r="E1071" s="124"/>
      <c r="F1071" s="81"/>
      <c r="G1071" s="81"/>
      <c r="H1071" s="81"/>
      <c r="I1071" s="81"/>
      <c r="J1071" s="127"/>
      <c r="K1071" s="125"/>
      <c r="L1071" s="127"/>
      <c r="M1071" s="126"/>
      <c r="N1071" s="127"/>
      <c r="O1071" s="48"/>
      <c r="P1071" s="128"/>
      <c r="Q1071" s="129"/>
    </row>
    <row r="1072" spans="1:17" x14ac:dyDescent="0.2">
      <c r="A1072" s="1810"/>
      <c r="B1072" s="17">
        <v>7</v>
      </c>
      <c r="C1072" s="21"/>
      <c r="D1072" s="17"/>
      <c r="E1072" s="17"/>
      <c r="F1072" s="114"/>
      <c r="G1072" s="114"/>
      <c r="H1072" s="114"/>
      <c r="I1072" s="114"/>
      <c r="J1072" s="24"/>
      <c r="K1072" s="430"/>
      <c r="L1072" s="24"/>
      <c r="M1072" s="25"/>
      <c r="N1072" s="24"/>
      <c r="O1072" s="429"/>
      <c r="P1072" s="32"/>
      <c r="Q1072" s="33"/>
    </row>
    <row r="1073" spans="1:17" x14ac:dyDescent="0.2">
      <c r="A1073" s="1810"/>
      <c r="B1073" s="17">
        <v>8</v>
      </c>
      <c r="C1073" s="21"/>
      <c r="D1073" s="17"/>
      <c r="E1073" s="17"/>
      <c r="F1073" s="114"/>
      <c r="G1073" s="114"/>
      <c r="H1073" s="114"/>
      <c r="I1073" s="114"/>
      <c r="J1073" s="24"/>
      <c r="K1073" s="430"/>
      <c r="L1073" s="24"/>
      <c r="M1073" s="25"/>
      <c r="N1073" s="24"/>
      <c r="O1073" s="429"/>
      <c r="P1073" s="32"/>
      <c r="Q1073" s="33"/>
    </row>
    <row r="1074" spans="1:17" x14ac:dyDescent="0.2">
      <c r="A1074" s="1810"/>
      <c r="B1074" s="17">
        <v>9</v>
      </c>
      <c r="C1074" s="21"/>
      <c r="D1074" s="17"/>
      <c r="E1074" s="17"/>
      <c r="F1074" s="114"/>
      <c r="G1074" s="114"/>
      <c r="H1074" s="114"/>
      <c r="I1074" s="114"/>
      <c r="J1074" s="24"/>
      <c r="K1074" s="430"/>
      <c r="L1074" s="24"/>
      <c r="M1074" s="25"/>
      <c r="N1074" s="24"/>
      <c r="O1074" s="429"/>
      <c r="P1074" s="32"/>
      <c r="Q1074" s="33"/>
    </row>
    <row r="1075" spans="1:17" ht="12" thickBot="1" x14ac:dyDescent="0.25">
      <c r="A1075" s="1811"/>
      <c r="B1075" s="18">
        <v>10</v>
      </c>
      <c r="C1075" s="22"/>
      <c r="D1075" s="18"/>
      <c r="E1075" s="18"/>
      <c r="F1075" s="119"/>
      <c r="G1075" s="119"/>
      <c r="H1075" s="119"/>
      <c r="I1075" s="119"/>
      <c r="J1075" s="26"/>
      <c r="K1075" s="431"/>
      <c r="L1075" s="26"/>
      <c r="M1075" s="36"/>
      <c r="N1075" s="26"/>
      <c r="O1075" s="432"/>
      <c r="P1075" s="34"/>
      <c r="Q1075" s="111"/>
    </row>
    <row r="1077" spans="1:17" ht="15" x14ac:dyDescent="0.2">
      <c r="A1077" s="1812" t="s">
        <v>294</v>
      </c>
      <c r="B1077" s="1812"/>
      <c r="C1077" s="1812"/>
      <c r="D1077" s="1812"/>
      <c r="E1077" s="1812"/>
      <c r="F1077" s="1812"/>
      <c r="G1077" s="1812"/>
      <c r="H1077" s="1812"/>
      <c r="I1077" s="1812"/>
      <c r="J1077" s="1812"/>
      <c r="K1077" s="1812"/>
      <c r="L1077" s="1812"/>
      <c r="M1077" s="1812"/>
      <c r="N1077" s="1812"/>
      <c r="O1077" s="1812"/>
      <c r="P1077" s="1812"/>
      <c r="Q1077" s="1812"/>
    </row>
    <row r="1078" spans="1:17" ht="13.5" thickBot="1" x14ac:dyDescent="0.25">
      <c r="A1078" s="408"/>
      <c r="B1078" s="408"/>
      <c r="C1078" s="408"/>
      <c r="D1078" s="408"/>
      <c r="E1078" s="1813" t="s">
        <v>254</v>
      </c>
      <c r="F1078" s="1813"/>
      <c r="G1078" s="1813"/>
      <c r="H1078" s="1813"/>
      <c r="I1078" s="408">
        <v>3.2</v>
      </c>
      <c r="J1078" s="408" t="s">
        <v>253</v>
      </c>
      <c r="K1078" s="408" t="s">
        <v>255</v>
      </c>
      <c r="L1078" s="409">
        <v>458.8</v>
      </c>
      <c r="M1078" s="408"/>
      <c r="N1078" s="408"/>
      <c r="O1078" s="408"/>
      <c r="P1078" s="408"/>
      <c r="Q1078" s="408"/>
    </row>
    <row r="1079" spans="1:17" x14ac:dyDescent="0.2">
      <c r="A1079" s="1814" t="s">
        <v>1</v>
      </c>
      <c r="B1079" s="1817" t="s">
        <v>0</v>
      </c>
      <c r="C1079" s="1820" t="s">
        <v>2</v>
      </c>
      <c r="D1079" s="1820" t="s">
        <v>3</v>
      </c>
      <c r="E1079" s="1820" t="s">
        <v>11</v>
      </c>
      <c r="F1079" s="1824" t="s">
        <v>12</v>
      </c>
      <c r="G1079" s="1825"/>
      <c r="H1079" s="1825"/>
      <c r="I1079" s="1826"/>
      <c r="J1079" s="1820" t="s">
        <v>4</v>
      </c>
      <c r="K1079" s="1820" t="s">
        <v>13</v>
      </c>
      <c r="L1079" s="1820" t="s">
        <v>5</v>
      </c>
      <c r="M1079" s="1820" t="s">
        <v>6</v>
      </c>
      <c r="N1079" s="1820" t="s">
        <v>14</v>
      </c>
      <c r="O1079" s="1820" t="s">
        <v>15</v>
      </c>
      <c r="P1079" s="1827" t="s">
        <v>22</v>
      </c>
      <c r="Q1079" s="1829" t="s">
        <v>23</v>
      </c>
    </row>
    <row r="1080" spans="1:17" ht="33.75" x14ac:dyDescent="0.2">
      <c r="A1080" s="1815"/>
      <c r="B1080" s="1818"/>
      <c r="C1080" s="1821"/>
      <c r="D1080" s="1823"/>
      <c r="E1080" s="1823"/>
      <c r="F1080" s="1090" t="s">
        <v>16</v>
      </c>
      <c r="G1080" s="1090" t="s">
        <v>17</v>
      </c>
      <c r="H1080" s="1090" t="s">
        <v>18</v>
      </c>
      <c r="I1080" s="1090" t="s">
        <v>19</v>
      </c>
      <c r="J1080" s="1823"/>
      <c r="K1080" s="1823"/>
      <c r="L1080" s="1823"/>
      <c r="M1080" s="1823"/>
      <c r="N1080" s="1823"/>
      <c r="O1080" s="1823"/>
      <c r="P1080" s="1828"/>
      <c r="Q1080" s="1830"/>
    </row>
    <row r="1081" spans="1:17" ht="12" thickBot="1" x14ac:dyDescent="0.25">
      <c r="A1081" s="1816"/>
      <c r="B1081" s="1819"/>
      <c r="C1081" s="1822"/>
      <c r="D1081" s="28" t="s">
        <v>7</v>
      </c>
      <c r="E1081" s="28" t="s">
        <v>8</v>
      </c>
      <c r="F1081" s="28" t="s">
        <v>9</v>
      </c>
      <c r="G1081" s="28" t="s">
        <v>9</v>
      </c>
      <c r="H1081" s="28" t="s">
        <v>9</v>
      </c>
      <c r="I1081" s="28" t="s">
        <v>9</v>
      </c>
      <c r="J1081" s="28" t="s">
        <v>20</v>
      </c>
      <c r="K1081" s="28" t="s">
        <v>9</v>
      </c>
      <c r="L1081" s="28" t="s">
        <v>20</v>
      </c>
      <c r="M1081" s="28" t="s">
        <v>21</v>
      </c>
      <c r="N1081" s="28" t="s">
        <v>270</v>
      </c>
      <c r="O1081" s="28" t="s">
        <v>271</v>
      </c>
      <c r="P1081" s="637" t="s">
        <v>24</v>
      </c>
      <c r="Q1081" s="638" t="s">
        <v>272</v>
      </c>
    </row>
    <row r="1082" spans="1:17" x14ac:dyDescent="0.2">
      <c r="A1082" s="1798" t="s">
        <v>300</v>
      </c>
      <c r="B1082" s="41">
        <v>1</v>
      </c>
      <c r="C1082" s="320" t="s">
        <v>383</v>
      </c>
      <c r="D1082" s="283">
        <v>36</v>
      </c>
      <c r="E1082" s="283" t="s">
        <v>36</v>
      </c>
      <c r="F1082" s="1359">
        <v>13.834</v>
      </c>
      <c r="G1082" s="1359">
        <v>2.278</v>
      </c>
      <c r="H1082" s="1359">
        <v>5.4</v>
      </c>
      <c r="I1082" s="1359">
        <v>6.1559999999999997</v>
      </c>
      <c r="J1082" s="1359">
        <v>1482.56</v>
      </c>
      <c r="K1082" s="1359">
        <v>6.1559999999999997</v>
      </c>
      <c r="L1082" s="259">
        <v>1482.56</v>
      </c>
      <c r="M1082" s="285">
        <f>K1082/L1082</f>
        <v>4.1522771422404488E-3</v>
      </c>
      <c r="N1082" s="392">
        <v>77.7</v>
      </c>
      <c r="O1082" s="287">
        <f>M1082*N1082</f>
        <v>0.32263193395208289</v>
      </c>
      <c r="P1082" s="287">
        <f>M1082*60*1000</f>
        <v>249.1366285344269</v>
      </c>
      <c r="Q1082" s="288">
        <f>P1082*N1082/1000</f>
        <v>19.357916037124969</v>
      </c>
    </row>
    <row r="1083" spans="1:17" x14ac:dyDescent="0.2">
      <c r="A1083" s="1799"/>
      <c r="B1083" s="38">
        <v>2</v>
      </c>
      <c r="C1083" s="323" t="s">
        <v>382</v>
      </c>
      <c r="D1083" s="289">
        <v>27</v>
      </c>
      <c r="E1083" s="289" t="s">
        <v>36</v>
      </c>
      <c r="F1083" s="1360">
        <v>12.426</v>
      </c>
      <c r="G1083" s="1360">
        <v>1.9219999999999999</v>
      </c>
      <c r="H1083" s="1360">
        <v>4.32</v>
      </c>
      <c r="I1083" s="1360">
        <v>6.1820000000000004</v>
      </c>
      <c r="J1083" s="1360">
        <v>1344.29</v>
      </c>
      <c r="K1083" s="1360">
        <v>6.1820000000000004</v>
      </c>
      <c r="L1083" s="216">
        <v>1344.29</v>
      </c>
      <c r="M1083" s="217">
        <f t="shared" ref="M1083:M1091" si="266">K1083/L1083</f>
        <v>4.5987100997552611E-3</v>
      </c>
      <c r="N1083" s="1661">
        <v>77.7</v>
      </c>
      <c r="O1083" s="291">
        <f t="shared" ref="O1083:O1101" si="267">M1083*N1083</f>
        <v>0.35731977475098381</v>
      </c>
      <c r="P1083" s="287">
        <f t="shared" ref="P1083:P1101" si="268">M1083*60*1000</f>
        <v>275.92260598531567</v>
      </c>
      <c r="Q1083" s="292">
        <f t="shared" ref="Q1083:Q1101" si="269">P1083*N1083/1000</f>
        <v>21.439186485059029</v>
      </c>
    </row>
    <row r="1084" spans="1:17" x14ac:dyDescent="0.2">
      <c r="A1084" s="1799"/>
      <c r="B1084" s="38">
        <v>3</v>
      </c>
      <c r="C1084" s="323" t="s">
        <v>511</v>
      </c>
      <c r="D1084" s="289">
        <v>18</v>
      </c>
      <c r="E1084" s="289" t="s">
        <v>36</v>
      </c>
      <c r="F1084" s="1360">
        <v>9</v>
      </c>
      <c r="G1084" s="1360">
        <v>1.3260000000000001</v>
      </c>
      <c r="H1084" s="1360">
        <v>3.04</v>
      </c>
      <c r="I1084" s="1360">
        <v>4.633</v>
      </c>
      <c r="J1084" s="1360">
        <v>901.35</v>
      </c>
      <c r="K1084" s="1360">
        <v>4.633</v>
      </c>
      <c r="L1084" s="216">
        <v>901.35</v>
      </c>
      <c r="M1084" s="217">
        <f t="shared" si="266"/>
        <v>5.1400676762633829E-3</v>
      </c>
      <c r="N1084" s="1661">
        <v>77.7</v>
      </c>
      <c r="O1084" s="291">
        <f t="shared" si="267"/>
        <v>0.39938325844566486</v>
      </c>
      <c r="P1084" s="287">
        <f t="shared" si="268"/>
        <v>308.40406057580299</v>
      </c>
      <c r="Q1084" s="292">
        <f t="shared" si="269"/>
        <v>23.96299550673989</v>
      </c>
    </row>
    <row r="1085" spans="1:17" x14ac:dyDescent="0.2">
      <c r="A1085" s="1799"/>
      <c r="B1085" s="11">
        <v>4</v>
      </c>
      <c r="C1085" s="323" t="s">
        <v>937</v>
      </c>
      <c r="D1085" s="289">
        <v>15</v>
      </c>
      <c r="E1085" s="289" t="s">
        <v>36</v>
      </c>
      <c r="F1085" s="1360">
        <v>8.1389999999999993</v>
      </c>
      <c r="G1085" s="1360">
        <v>1.1719999999999999</v>
      </c>
      <c r="H1085" s="1360">
        <v>2.4</v>
      </c>
      <c r="I1085" s="1360">
        <v>4.5659999999999998</v>
      </c>
      <c r="J1085" s="1360">
        <v>826.86</v>
      </c>
      <c r="K1085" s="1360">
        <v>4.5659999999999998</v>
      </c>
      <c r="L1085" s="216">
        <v>826.86</v>
      </c>
      <c r="M1085" s="217">
        <f t="shared" si="266"/>
        <v>5.5220956389231551E-3</v>
      </c>
      <c r="N1085" s="1661">
        <v>77.7</v>
      </c>
      <c r="O1085" s="291">
        <f t="shared" si="267"/>
        <v>0.4290668311443292</v>
      </c>
      <c r="P1085" s="287">
        <f t="shared" si="268"/>
        <v>331.3257383353893</v>
      </c>
      <c r="Q1085" s="292">
        <f t="shared" si="269"/>
        <v>25.744009868659749</v>
      </c>
    </row>
    <row r="1086" spans="1:17" x14ac:dyDescent="0.2">
      <c r="A1086" s="1799"/>
      <c r="B1086" s="11">
        <v>5</v>
      </c>
      <c r="C1086" s="323" t="s">
        <v>562</v>
      </c>
      <c r="D1086" s="289">
        <v>31</v>
      </c>
      <c r="E1086" s="289" t="s">
        <v>36</v>
      </c>
      <c r="F1086" s="1360">
        <v>17.795000000000002</v>
      </c>
      <c r="G1086" s="1360">
        <v>2.52</v>
      </c>
      <c r="H1086" s="1360">
        <v>4.96</v>
      </c>
      <c r="I1086" s="1360">
        <v>10.313000000000001</v>
      </c>
      <c r="J1086" s="1360">
        <v>1737.18</v>
      </c>
      <c r="K1086" s="1360">
        <v>10.313000000000001</v>
      </c>
      <c r="L1086" s="216">
        <v>1737.18</v>
      </c>
      <c r="M1086" s="217">
        <f t="shared" si="266"/>
        <v>5.9366329338352963E-3</v>
      </c>
      <c r="N1086" s="1661">
        <v>77.7</v>
      </c>
      <c r="O1086" s="291">
        <f t="shared" si="267"/>
        <v>0.46127637895900253</v>
      </c>
      <c r="P1086" s="287">
        <f t="shared" si="268"/>
        <v>356.19797603011779</v>
      </c>
      <c r="Q1086" s="292">
        <f t="shared" si="269"/>
        <v>27.676582737540151</v>
      </c>
    </row>
    <row r="1087" spans="1:17" x14ac:dyDescent="0.2">
      <c r="A1087" s="1799"/>
      <c r="B1087" s="11">
        <v>6</v>
      </c>
      <c r="C1087" s="323" t="s">
        <v>633</v>
      </c>
      <c r="D1087" s="289">
        <v>16</v>
      </c>
      <c r="E1087" s="289" t="s">
        <v>36</v>
      </c>
      <c r="F1087" s="1360">
        <v>8.7720000000000002</v>
      </c>
      <c r="G1087" s="1360">
        <v>0.71899999999999997</v>
      </c>
      <c r="H1087" s="1360">
        <v>2.56</v>
      </c>
      <c r="I1087" s="1360">
        <v>5.4930000000000003</v>
      </c>
      <c r="J1087" s="1360">
        <v>824.49</v>
      </c>
      <c r="K1087" s="1360">
        <v>5.4930000000000003</v>
      </c>
      <c r="L1087" s="216">
        <v>824.49</v>
      </c>
      <c r="M1087" s="217">
        <f t="shared" si="266"/>
        <v>6.66230033111378E-3</v>
      </c>
      <c r="N1087" s="1661">
        <v>77.7</v>
      </c>
      <c r="O1087" s="291">
        <f t="shared" si="267"/>
        <v>0.51766073572754068</v>
      </c>
      <c r="P1087" s="287">
        <f t="shared" si="268"/>
        <v>399.73801986682679</v>
      </c>
      <c r="Q1087" s="292">
        <f t="shared" si="269"/>
        <v>31.059644143652445</v>
      </c>
    </row>
    <row r="1088" spans="1:17" x14ac:dyDescent="0.2">
      <c r="A1088" s="1799"/>
      <c r="B1088" s="11">
        <v>7</v>
      </c>
      <c r="C1088" s="323" t="s">
        <v>563</v>
      </c>
      <c r="D1088" s="1662">
        <v>20</v>
      </c>
      <c r="E1088" s="1662" t="s">
        <v>36</v>
      </c>
      <c r="F1088" s="1360">
        <v>12</v>
      </c>
      <c r="G1088" s="1360">
        <v>1.2430000000000001</v>
      </c>
      <c r="H1088" s="1360">
        <v>3.2</v>
      </c>
      <c r="I1088" s="1360">
        <v>7.556</v>
      </c>
      <c r="J1088" s="1663">
        <v>1054.0899999999999</v>
      </c>
      <c r="K1088" s="1360">
        <v>7.556</v>
      </c>
      <c r="L1088" s="1664">
        <v>1054.0899999999999</v>
      </c>
      <c r="M1088" s="217">
        <f t="shared" si="266"/>
        <v>7.1682683641814274E-3</v>
      </c>
      <c r="N1088" s="1661">
        <v>77.7</v>
      </c>
      <c r="O1088" s="291">
        <f t="shared" si="267"/>
        <v>0.55697445189689698</v>
      </c>
      <c r="P1088" s="287">
        <f t="shared" si="268"/>
        <v>430.09610185088565</v>
      </c>
      <c r="Q1088" s="292">
        <f t="shared" si="269"/>
        <v>33.418467113813811</v>
      </c>
    </row>
    <row r="1089" spans="1:17" x14ac:dyDescent="0.2">
      <c r="A1089" s="1799"/>
      <c r="B1089" s="11">
        <v>8</v>
      </c>
      <c r="C1089" s="323" t="s">
        <v>295</v>
      </c>
      <c r="D1089" s="1662">
        <v>30</v>
      </c>
      <c r="E1089" s="1662" t="s">
        <v>36</v>
      </c>
      <c r="F1089" s="1360">
        <v>18.5</v>
      </c>
      <c r="G1089" s="1360">
        <v>2.0960000000000001</v>
      </c>
      <c r="H1089" s="1360">
        <v>4.8</v>
      </c>
      <c r="I1089" s="1360">
        <v>11.603999999999999</v>
      </c>
      <c r="J1089" s="1663">
        <v>1592.21</v>
      </c>
      <c r="K1089" s="1360">
        <v>11.603999999999999</v>
      </c>
      <c r="L1089" s="1664">
        <v>1592.21</v>
      </c>
      <c r="M1089" s="217">
        <f t="shared" si="266"/>
        <v>7.2879833690279545E-3</v>
      </c>
      <c r="N1089" s="1661">
        <v>77.7</v>
      </c>
      <c r="O1089" s="291">
        <f t="shared" si="267"/>
        <v>0.56627630777347204</v>
      </c>
      <c r="P1089" s="287">
        <f t="shared" si="268"/>
        <v>437.27900214167727</v>
      </c>
      <c r="Q1089" s="292">
        <f t="shared" si="269"/>
        <v>33.976578466408327</v>
      </c>
    </row>
    <row r="1090" spans="1:17" x14ac:dyDescent="0.2">
      <c r="A1090" s="1799"/>
      <c r="B1090" s="11">
        <v>9</v>
      </c>
      <c r="C1090" s="323" t="s">
        <v>384</v>
      </c>
      <c r="D1090" s="1662">
        <v>24</v>
      </c>
      <c r="E1090" s="1662" t="s">
        <v>36</v>
      </c>
      <c r="F1090" s="1360">
        <v>14.615</v>
      </c>
      <c r="G1090" s="1360">
        <v>0.71499999999999997</v>
      </c>
      <c r="H1090" s="1360">
        <v>3.8420000000000001</v>
      </c>
      <c r="I1090" s="1360">
        <v>10.058</v>
      </c>
      <c r="J1090" s="1663">
        <v>1118.24</v>
      </c>
      <c r="K1090" s="1360">
        <v>10.058</v>
      </c>
      <c r="L1090" s="1664">
        <v>1118.24</v>
      </c>
      <c r="M1090" s="217">
        <f t="shared" si="266"/>
        <v>8.9944913435398479E-3</v>
      </c>
      <c r="N1090" s="1661">
        <v>77.7</v>
      </c>
      <c r="O1090" s="291">
        <f t="shared" si="267"/>
        <v>0.69887197739304618</v>
      </c>
      <c r="P1090" s="287">
        <f t="shared" si="268"/>
        <v>539.66948061239088</v>
      </c>
      <c r="Q1090" s="292">
        <f t="shared" si="269"/>
        <v>41.932318643582775</v>
      </c>
    </row>
    <row r="1091" spans="1:17" ht="12" thickBot="1" x14ac:dyDescent="0.25">
      <c r="A1091" s="1800"/>
      <c r="B1091" s="30">
        <v>10</v>
      </c>
      <c r="C1091" s="328" t="s">
        <v>634</v>
      </c>
      <c r="D1091" s="1665">
        <v>20</v>
      </c>
      <c r="E1091" s="1665">
        <v>2011</v>
      </c>
      <c r="F1091" s="1361">
        <v>15.779</v>
      </c>
      <c r="G1091" s="1361">
        <v>2.5350000000000001</v>
      </c>
      <c r="H1091" s="1361">
        <v>1.6</v>
      </c>
      <c r="I1091" s="1361">
        <v>11.646000000000001</v>
      </c>
      <c r="J1091" s="1666">
        <v>1113.22</v>
      </c>
      <c r="K1091" s="1361">
        <v>11.646000000000001</v>
      </c>
      <c r="L1091" s="1667">
        <v>1113.22</v>
      </c>
      <c r="M1091" s="344">
        <f t="shared" si="266"/>
        <v>1.0461543989507915E-2</v>
      </c>
      <c r="N1091" s="1668">
        <v>77.7</v>
      </c>
      <c r="O1091" s="352">
        <f t="shared" si="267"/>
        <v>0.81286196798476507</v>
      </c>
      <c r="P1091" s="353">
        <f t="shared" si="268"/>
        <v>627.69263937047492</v>
      </c>
      <c r="Q1091" s="354">
        <f t="shared" si="269"/>
        <v>48.771718079085908</v>
      </c>
    </row>
    <row r="1092" spans="1:17" x14ac:dyDescent="0.2">
      <c r="A1092" s="1801" t="s">
        <v>220</v>
      </c>
      <c r="B1092" s="99">
        <v>1</v>
      </c>
      <c r="C1092" s="300" t="s">
        <v>938</v>
      </c>
      <c r="D1092" s="1669">
        <v>65</v>
      </c>
      <c r="E1092" s="1669" t="s">
        <v>36</v>
      </c>
      <c r="F1092" s="1363">
        <v>30</v>
      </c>
      <c r="G1092" s="1363">
        <v>3.444</v>
      </c>
      <c r="H1092" s="1363">
        <v>10.32</v>
      </c>
      <c r="I1092" s="1362">
        <v>16.239999999999998</v>
      </c>
      <c r="J1092" s="1670">
        <v>2338.13</v>
      </c>
      <c r="K1092" s="1363">
        <v>16.239999999999998</v>
      </c>
      <c r="L1092" s="1671">
        <v>2338.13</v>
      </c>
      <c r="M1092" s="297">
        <f>K1092/L1092</f>
        <v>6.9457215809215047E-3</v>
      </c>
      <c r="N1092" s="1672">
        <v>77.7</v>
      </c>
      <c r="O1092" s="298">
        <f t="shared" si="267"/>
        <v>0.53968256683760096</v>
      </c>
      <c r="P1092" s="298">
        <f t="shared" si="268"/>
        <v>416.74329485529029</v>
      </c>
      <c r="Q1092" s="299">
        <f t="shared" si="269"/>
        <v>32.380954010256055</v>
      </c>
    </row>
    <row r="1093" spans="1:17" x14ac:dyDescent="0.2">
      <c r="A1093" s="1802"/>
      <c r="B1093" s="121">
        <v>2</v>
      </c>
      <c r="C1093" s="300" t="s">
        <v>386</v>
      </c>
      <c r="D1093" s="1669">
        <v>20</v>
      </c>
      <c r="E1093" s="1669" t="s">
        <v>387</v>
      </c>
      <c r="F1093" s="1362">
        <v>13.335999999999999</v>
      </c>
      <c r="G1093" s="1362">
        <v>1.173</v>
      </c>
      <c r="H1093" s="1362">
        <v>3.2</v>
      </c>
      <c r="I1093" s="1362">
        <v>8.9629999999999992</v>
      </c>
      <c r="J1093" s="1673">
        <v>981.33</v>
      </c>
      <c r="K1093" s="1362">
        <v>8.9629999999999992</v>
      </c>
      <c r="L1093" s="1674">
        <v>981.33</v>
      </c>
      <c r="M1093" s="297">
        <f>K1093/L1093</f>
        <v>9.1335228720206239E-3</v>
      </c>
      <c r="N1093" s="1675">
        <v>77.7</v>
      </c>
      <c r="O1093" s="298">
        <f t="shared" si="267"/>
        <v>0.70967472715600255</v>
      </c>
      <c r="P1093" s="298">
        <f t="shared" si="268"/>
        <v>548.01137232123745</v>
      </c>
      <c r="Q1093" s="299">
        <f t="shared" si="269"/>
        <v>42.580483629360145</v>
      </c>
    </row>
    <row r="1094" spans="1:17" x14ac:dyDescent="0.2">
      <c r="A1094" s="1802"/>
      <c r="B1094" s="98">
        <v>3</v>
      </c>
      <c r="C1094" s="360" t="s">
        <v>385</v>
      </c>
      <c r="D1094" s="1669">
        <v>19</v>
      </c>
      <c r="E1094" s="1669" t="s">
        <v>36</v>
      </c>
      <c r="F1094" s="1362">
        <v>14.26097</v>
      </c>
      <c r="G1094" s="1362">
        <v>1.96197</v>
      </c>
      <c r="H1094" s="1362">
        <v>3.04</v>
      </c>
      <c r="I1094" s="1362">
        <v>9.2590000000000003</v>
      </c>
      <c r="J1094" s="1673">
        <v>986.21</v>
      </c>
      <c r="K1094" s="1362">
        <v>9.2590000000000003</v>
      </c>
      <c r="L1094" s="1674">
        <v>986.21</v>
      </c>
      <c r="M1094" s="302">
        <f t="shared" ref="M1094:M1101" si="270">K1094/L1094</f>
        <v>9.3884669593697085E-3</v>
      </c>
      <c r="N1094" s="1675">
        <v>77.7</v>
      </c>
      <c r="O1094" s="298">
        <f t="shared" si="267"/>
        <v>0.72948388274302634</v>
      </c>
      <c r="P1094" s="298">
        <f t="shared" si="268"/>
        <v>563.3080175621825</v>
      </c>
      <c r="Q1094" s="303">
        <f t="shared" si="269"/>
        <v>43.769032964581577</v>
      </c>
    </row>
    <row r="1095" spans="1:17" x14ac:dyDescent="0.2">
      <c r="A1095" s="1802"/>
      <c r="B1095" s="98">
        <v>4</v>
      </c>
      <c r="C1095" s="360" t="s">
        <v>388</v>
      </c>
      <c r="D1095" s="1669">
        <v>30</v>
      </c>
      <c r="E1095" s="1669" t="s">
        <v>36</v>
      </c>
      <c r="F1095" s="1362">
        <v>24.95</v>
      </c>
      <c r="G1095" s="1362">
        <v>2.2949999999999999</v>
      </c>
      <c r="H1095" s="1362">
        <v>4.8</v>
      </c>
      <c r="I1095" s="1362">
        <v>17.855</v>
      </c>
      <c r="J1095" s="1673">
        <v>1626.42</v>
      </c>
      <c r="K1095" s="1362">
        <v>17.855</v>
      </c>
      <c r="L1095" s="1674">
        <v>1626.42</v>
      </c>
      <c r="M1095" s="302">
        <f t="shared" si="270"/>
        <v>1.0978099137984039E-2</v>
      </c>
      <c r="N1095" s="1675">
        <v>77.7</v>
      </c>
      <c r="O1095" s="361">
        <f t="shared" si="267"/>
        <v>0.85299830302135982</v>
      </c>
      <c r="P1095" s="298">
        <f t="shared" si="268"/>
        <v>658.68594827904235</v>
      </c>
      <c r="Q1095" s="303">
        <f t="shared" si="269"/>
        <v>51.179898181281594</v>
      </c>
    </row>
    <row r="1096" spans="1:17" x14ac:dyDescent="0.2">
      <c r="A1096" s="1802"/>
      <c r="B1096" s="98">
        <v>5</v>
      </c>
      <c r="C1096" s="360" t="s">
        <v>389</v>
      </c>
      <c r="D1096" s="1669">
        <v>31</v>
      </c>
      <c r="E1096" s="1669" t="s">
        <v>36</v>
      </c>
      <c r="F1096" s="1362">
        <v>27.044</v>
      </c>
      <c r="G1096" s="1362">
        <v>2.5990000000000002</v>
      </c>
      <c r="H1096" s="1362">
        <v>5.12</v>
      </c>
      <c r="I1096" s="1362">
        <v>19.323</v>
      </c>
      <c r="J1096" s="1673">
        <v>1704.18</v>
      </c>
      <c r="K1096" s="1362">
        <v>19.323</v>
      </c>
      <c r="L1096" s="1674">
        <v>1704.18</v>
      </c>
      <c r="M1096" s="302">
        <f t="shared" si="270"/>
        <v>1.1338590993909095E-2</v>
      </c>
      <c r="N1096" s="1675">
        <v>77.7</v>
      </c>
      <c r="O1096" s="361">
        <f t="shared" si="267"/>
        <v>0.8810085202267367</v>
      </c>
      <c r="P1096" s="298">
        <f t="shared" si="268"/>
        <v>680.31545963454562</v>
      </c>
      <c r="Q1096" s="303">
        <f t="shared" si="269"/>
        <v>52.860511213604191</v>
      </c>
    </row>
    <row r="1097" spans="1:17" x14ac:dyDescent="0.2">
      <c r="A1097" s="1802"/>
      <c r="B1097" s="98">
        <v>6</v>
      </c>
      <c r="C1097" s="360" t="s">
        <v>939</v>
      </c>
      <c r="D1097" s="1669">
        <v>26</v>
      </c>
      <c r="E1097" s="1669" t="s">
        <v>36</v>
      </c>
      <c r="F1097" s="1362">
        <v>21.154</v>
      </c>
      <c r="G1097" s="1362">
        <v>1.887</v>
      </c>
      <c r="H1097" s="1362">
        <v>4.16</v>
      </c>
      <c r="I1097" s="1362">
        <v>15.106999999999999</v>
      </c>
      <c r="J1097" s="1673">
        <v>1314.1</v>
      </c>
      <c r="K1097" s="1362">
        <v>15.106999999999999</v>
      </c>
      <c r="L1097" s="1674">
        <v>1314.1</v>
      </c>
      <c r="M1097" s="302">
        <f t="shared" si="270"/>
        <v>1.1496080967962865E-2</v>
      </c>
      <c r="N1097" s="1675">
        <v>77.7</v>
      </c>
      <c r="O1097" s="361">
        <f t="shared" si="267"/>
        <v>0.89324549121071461</v>
      </c>
      <c r="P1097" s="298">
        <f t="shared" si="268"/>
        <v>689.76485807777192</v>
      </c>
      <c r="Q1097" s="303">
        <f t="shared" si="269"/>
        <v>53.594729472642882</v>
      </c>
    </row>
    <row r="1098" spans="1:17" x14ac:dyDescent="0.2">
      <c r="A1098" s="1802"/>
      <c r="B1098" s="98">
        <v>7</v>
      </c>
      <c r="C1098" s="360" t="s">
        <v>390</v>
      </c>
      <c r="D1098" s="1669">
        <v>18</v>
      </c>
      <c r="E1098" s="1669" t="s">
        <v>36</v>
      </c>
      <c r="F1098" s="1362">
        <v>15.544</v>
      </c>
      <c r="G1098" s="1362">
        <v>1.224</v>
      </c>
      <c r="H1098" s="1362">
        <v>2.72</v>
      </c>
      <c r="I1098" s="1362">
        <v>11.599</v>
      </c>
      <c r="J1098" s="1673">
        <v>967.9</v>
      </c>
      <c r="K1098" s="1362">
        <v>11.599</v>
      </c>
      <c r="L1098" s="1674">
        <v>967.9</v>
      </c>
      <c r="M1098" s="302">
        <f t="shared" si="270"/>
        <v>1.1983675999586735E-2</v>
      </c>
      <c r="N1098" s="1675">
        <v>77.7</v>
      </c>
      <c r="O1098" s="361">
        <f t="shared" si="267"/>
        <v>0.93113162516788939</v>
      </c>
      <c r="P1098" s="298">
        <f t="shared" si="268"/>
        <v>719.02055997520404</v>
      </c>
      <c r="Q1098" s="303">
        <f t="shared" si="269"/>
        <v>55.867897510073355</v>
      </c>
    </row>
    <row r="1099" spans="1:17" x14ac:dyDescent="0.2">
      <c r="A1099" s="1802"/>
      <c r="B1099" s="98">
        <v>8</v>
      </c>
      <c r="C1099" s="360" t="s">
        <v>940</v>
      </c>
      <c r="D1099" s="1669">
        <v>7</v>
      </c>
      <c r="E1099" s="1669" t="s">
        <v>36</v>
      </c>
      <c r="F1099" s="1362">
        <v>9.3260000000000005</v>
      </c>
      <c r="G1099" s="1362">
        <v>1.821</v>
      </c>
      <c r="H1099" s="1362">
        <v>1.76</v>
      </c>
      <c r="I1099" s="1362">
        <v>5.7439999999999998</v>
      </c>
      <c r="J1099" s="1673">
        <v>442.92</v>
      </c>
      <c r="K1099" s="1362">
        <v>5.7439999999999998</v>
      </c>
      <c r="L1099" s="1674">
        <v>442.92</v>
      </c>
      <c r="M1099" s="302">
        <f t="shared" si="270"/>
        <v>1.2968481892892621E-2</v>
      </c>
      <c r="N1099" s="1675">
        <v>77.7</v>
      </c>
      <c r="O1099" s="361">
        <f t="shared" si="267"/>
        <v>1.0076510430777568</v>
      </c>
      <c r="P1099" s="298">
        <f t="shared" si="268"/>
        <v>778.10891357355729</v>
      </c>
      <c r="Q1099" s="303">
        <f t="shared" si="269"/>
        <v>60.459062584665404</v>
      </c>
    </row>
    <row r="1100" spans="1:17" x14ac:dyDescent="0.2">
      <c r="A1100" s="1803"/>
      <c r="B1100" s="101">
        <v>9</v>
      </c>
      <c r="C1100" s="360" t="s">
        <v>635</v>
      </c>
      <c r="D1100" s="1669">
        <v>19</v>
      </c>
      <c r="E1100" s="1669" t="s">
        <v>36</v>
      </c>
      <c r="F1100" s="1362">
        <v>16.911999999999999</v>
      </c>
      <c r="G1100" s="1362">
        <v>1.5289999999999999</v>
      </c>
      <c r="H1100" s="1362">
        <v>3.04</v>
      </c>
      <c r="I1100" s="1362">
        <v>12.342000000000001</v>
      </c>
      <c r="J1100" s="1673">
        <v>888.3</v>
      </c>
      <c r="K1100" s="1362">
        <v>12.342000000000001</v>
      </c>
      <c r="L1100" s="1674">
        <v>888.3</v>
      </c>
      <c r="M1100" s="302">
        <f t="shared" si="270"/>
        <v>1.3893954745018576E-2</v>
      </c>
      <c r="N1100" s="1675">
        <v>77.7</v>
      </c>
      <c r="O1100" s="361">
        <f t="shared" si="267"/>
        <v>1.0795602836879434</v>
      </c>
      <c r="P1100" s="298">
        <f t="shared" si="268"/>
        <v>833.63728470111448</v>
      </c>
      <c r="Q1100" s="303">
        <f t="shared" si="269"/>
        <v>64.773617021276607</v>
      </c>
    </row>
    <row r="1101" spans="1:17" ht="12" thickBot="1" x14ac:dyDescent="0.25">
      <c r="A1101" s="1804"/>
      <c r="B1101" s="100">
        <v>10</v>
      </c>
      <c r="C1101" s="362" t="s">
        <v>395</v>
      </c>
      <c r="D1101" s="1676">
        <v>18</v>
      </c>
      <c r="E1101" s="1676" t="s">
        <v>36</v>
      </c>
      <c r="F1101" s="1364">
        <v>1.63</v>
      </c>
      <c r="G1101" s="1364">
        <v>0.10199999999999999</v>
      </c>
      <c r="H1101" s="1364">
        <v>0.02</v>
      </c>
      <c r="I1101" s="1364">
        <v>1.508</v>
      </c>
      <c r="J1101" s="1677">
        <v>107.98</v>
      </c>
      <c r="K1101" s="1364">
        <v>1.508</v>
      </c>
      <c r="L1101" s="1678">
        <v>107.98</v>
      </c>
      <c r="M1101" s="365">
        <f t="shared" si="270"/>
        <v>1.3965549175773291E-2</v>
      </c>
      <c r="N1101" s="1679">
        <v>77.7</v>
      </c>
      <c r="O1101" s="366">
        <f t="shared" si="267"/>
        <v>1.0851231709575848</v>
      </c>
      <c r="P1101" s="366">
        <f t="shared" si="268"/>
        <v>837.93295054639748</v>
      </c>
      <c r="Q1101" s="367">
        <f t="shared" si="269"/>
        <v>65.107390257455094</v>
      </c>
    </row>
    <row r="1102" spans="1:17" x14ac:dyDescent="0.2">
      <c r="A1102" s="1805" t="s">
        <v>296</v>
      </c>
      <c r="B1102" s="57">
        <v>1</v>
      </c>
      <c r="C1102" s="329" t="s">
        <v>564</v>
      </c>
      <c r="D1102" s="1680">
        <v>6</v>
      </c>
      <c r="E1102" s="1680" t="s">
        <v>36</v>
      </c>
      <c r="F1102" s="1365">
        <v>5.4829999999999997</v>
      </c>
      <c r="G1102" s="1365">
        <v>0.71399999999999997</v>
      </c>
      <c r="H1102" s="1365">
        <v>0.06</v>
      </c>
      <c r="I1102" s="1365">
        <v>4.7089999999999996</v>
      </c>
      <c r="J1102" s="1681">
        <v>325.38</v>
      </c>
      <c r="K1102" s="1365">
        <v>4.7089999999999996</v>
      </c>
      <c r="L1102" s="1682">
        <v>325.38</v>
      </c>
      <c r="M1102" s="306">
        <f>K1102/L1102</f>
        <v>1.4472309299895505E-2</v>
      </c>
      <c r="N1102" s="1578">
        <v>77.7</v>
      </c>
      <c r="O1102" s="307">
        <f>M1102*N1102</f>
        <v>1.1244984326018808</v>
      </c>
      <c r="P1102" s="307">
        <f>M1102*60*1000</f>
        <v>868.33855799373032</v>
      </c>
      <c r="Q1102" s="308">
        <f>P1102*N1102/1000</f>
        <v>67.469905956112854</v>
      </c>
    </row>
    <row r="1103" spans="1:17" x14ac:dyDescent="0.2">
      <c r="A1103" s="1806"/>
      <c r="B1103" s="53">
        <v>2</v>
      </c>
      <c r="C1103" s="330" t="s">
        <v>391</v>
      </c>
      <c r="D1103" s="1683">
        <v>8</v>
      </c>
      <c r="E1103" s="1683" t="s">
        <v>36</v>
      </c>
      <c r="F1103" s="1366">
        <v>6.798</v>
      </c>
      <c r="G1103" s="1366">
        <v>0.40799999999999997</v>
      </c>
      <c r="H1103" s="1366">
        <v>0.08</v>
      </c>
      <c r="I1103" s="1366">
        <v>6.31</v>
      </c>
      <c r="J1103" s="1684">
        <v>414.27</v>
      </c>
      <c r="K1103" s="1366">
        <v>6.31</v>
      </c>
      <c r="L1103" s="1685">
        <v>414.27</v>
      </c>
      <c r="M1103" s="221">
        <f t="shared" ref="M1103:M1111" si="271">K1103/L1103</f>
        <v>1.523161223356748E-2</v>
      </c>
      <c r="N1103" s="1686">
        <v>77.7</v>
      </c>
      <c r="O1103" s="223">
        <f t="shared" ref="O1103:O1111" si="272">M1103*N1103</f>
        <v>1.1834962705481933</v>
      </c>
      <c r="P1103" s="307">
        <f t="shared" ref="P1103:P1111" si="273">M1103*60*1000</f>
        <v>913.89673401404877</v>
      </c>
      <c r="Q1103" s="224">
        <f t="shared" ref="Q1103:Q1111" si="274">P1103*N1103/1000</f>
        <v>71.009776232891596</v>
      </c>
    </row>
    <row r="1104" spans="1:17" x14ac:dyDescent="0.2">
      <c r="A1104" s="1806"/>
      <c r="B1104" s="53">
        <v>3</v>
      </c>
      <c r="C1104" s="330" t="s">
        <v>941</v>
      </c>
      <c r="D1104" s="1683">
        <v>36</v>
      </c>
      <c r="E1104" s="1683" t="s">
        <v>36</v>
      </c>
      <c r="F1104" s="1366">
        <v>32.224999999999994</v>
      </c>
      <c r="G1104" s="1366">
        <v>2.1589999999999998</v>
      </c>
      <c r="H1104" s="1366">
        <v>5.76</v>
      </c>
      <c r="I1104" s="1366">
        <v>24.303999999999998</v>
      </c>
      <c r="J1104" s="1684">
        <v>1527.82</v>
      </c>
      <c r="K1104" s="1366">
        <v>24.303999999999998</v>
      </c>
      <c r="L1104" s="1685">
        <v>1527.82</v>
      </c>
      <c r="M1104" s="221">
        <f t="shared" si="271"/>
        <v>1.5907633098139834E-2</v>
      </c>
      <c r="N1104" s="1686">
        <v>77.7</v>
      </c>
      <c r="O1104" s="223">
        <f t="shared" si="272"/>
        <v>1.2360230917254651</v>
      </c>
      <c r="P1104" s="307">
        <f t="shared" si="273"/>
        <v>954.45798588839</v>
      </c>
      <c r="Q1104" s="224">
        <f t="shared" si="274"/>
        <v>74.16138550352791</v>
      </c>
    </row>
    <row r="1105" spans="1:17" x14ac:dyDescent="0.2">
      <c r="A1105" s="1806"/>
      <c r="B1105" s="53">
        <v>4</v>
      </c>
      <c r="C1105" s="330" t="s">
        <v>512</v>
      </c>
      <c r="D1105" s="1683">
        <v>5</v>
      </c>
      <c r="E1105" s="1683" t="s">
        <v>36</v>
      </c>
      <c r="F1105" s="1366">
        <v>5.8509999999999991</v>
      </c>
      <c r="G1105" s="1366">
        <v>0.35699999999999998</v>
      </c>
      <c r="H1105" s="1366">
        <v>1.2</v>
      </c>
      <c r="I1105" s="1366">
        <v>4.2939999999999996</v>
      </c>
      <c r="J1105" s="1684">
        <v>265.25</v>
      </c>
      <c r="K1105" s="1366">
        <v>4.2939999999999996</v>
      </c>
      <c r="L1105" s="1685">
        <v>265.25</v>
      </c>
      <c r="M1105" s="221">
        <f t="shared" si="271"/>
        <v>1.6188501413760603E-2</v>
      </c>
      <c r="N1105" s="1686">
        <v>77.7</v>
      </c>
      <c r="O1105" s="223">
        <f t="shared" si="272"/>
        <v>1.257846559849199</v>
      </c>
      <c r="P1105" s="307">
        <f t="shared" si="273"/>
        <v>971.31008482563618</v>
      </c>
      <c r="Q1105" s="224">
        <f t="shared" si="274"/>
        <v>75.470793590951928</v>
      </c>
    </row>
    <row r="1106" spans="1:17" x14ac:dyDescent="0.2">
      <c r="A1106" s="1806"/>
      <c r="B1106" s="53">
        <v>5</v>
      </c>
      <c r="C1106" s="330" t="s">
        <v>392</v>
      </c>
      <c r="D1106" s="1683">
        <v>4</v>
      </c>
      <c r="E1106" s="1683" t="s">
        <v>36</v>
      </c>
      <c r="F1106" s="1366">
        <v>3.0350000000000001</v>
      </c>
      <c r="G1106" s="1366">
        <v>0</v>
      </c>
      <c r="H1106" s="1366">
        <v>0</v>
      </c>
      <c r="I1106" s="1366">
        <v>3.0350000000000001</v>
      </c>
      <c r="J1106" s="1684">
        <v>183.78</v>
      </c>
      <c r="K1106" s="1366">
        <v>3.0350000000000001</v>
      </c>
      <c r="L1106" s="1685">
        <v>183.78</v>
      </c>
      <c r="M1106" s="221">
        <f t="shared" si="271"/>
        <v>1.6514310588747416E-2</v>
      </c>
      <c r="N1106" s="1686">
        <v>77.7</v>
      </c>
      <c r="O1106" s="223">
        <f t="shared" si="272"/>
        <v>1.2831619327456742</v>
      </c>
      <c r="P1106" s="307">
        <f t="shared" si="273"/>
        <v>990.85863532484495</v>
      </c>
      <c r="Q1106" s="224">
        <f t="shared" si="274"/>
        <v>76.989715964740469</v>
      </c>
    </row>
    <row r="1107" spans="1:17" x14ac:dyDescent="0.2">
      <c r="A1107" s="1806"/>
      <c r="B1107" s="53">
        <v>6</v>
      </c>
      <c r="C1107" s="330" t="s">
        <v>942</v>
      </c>
      <c r="D1107" s="1683">
        <v>43</v>
      </c>
      <c r="E1107" s="1683" t="s">
        <v>36</v>
      </c>
      <c r="F1107" s="1366">
        <v>35.216999999999999</v>
      </c>
      <c r="G1107" s="1366">
        <v>1.4690000000000001</v>
      </c>
      <c r="H1107" s="1366">
        <v>4.32</v>
      </c>
      <c r="I1107" s="1366">
        <v>29.428000000000001</v>
      </c>
      <c r="J1107" s="1684">
        <v>1713.13</v>
      </c>
      <c r="K1107" s="1366">
        <v>29.428000000000001</v>
      </c>
      <c r="L1107" s="1685">
        <v>1713.13</v>
      </c>
      <c r="M1107" s="221">
        <f t="shared" si="271"/>
        <v>1.7177914110429446E-2</v>
      </c>
      <c r="N1107" s="1686">
        <v>77.7</v>
      </c>
      <c r="O1107" s="223">
        <f t="shared" si="272"/>
        <v>1.3347239263803681</v>
      </c>
      <c r="P1107" s="307">
        <f t="shared" si="273"/>
        <v>1030.6748466257668</v>
      </c>
      <c r="Q1107" s="224">
        <f t="shared" si="274"/>
        <v>80.083435582822091</v>
      </c>
    </row>
    <row r="1108" spans="1:17" x14ac:dyDescent="0.2">
      <c r="A1108" s="1806"/>
      <c r="B1108" s="53">
        <v>7</v>
      </c>
      <c r="C1108" s="330" t="s">
        <v>398</v>
      </c>
      <c r="D1108" s="1683">
        <v>4</v>
      </c>
      <c r="E1108" s="1683" t="s">
        <v>36</v>
      </c>
      <c r="F1108" s="1366">
        <v>4.4139999999999997</v>
      </c>
      <c r="G1108" s="1366">
        <v>0</v>
      </c>
      <c r="H1108" s="1366">
        <v>0</v>
      </c>
      <c r="I1108" s="1366">
        <v>4.4139999999999997</v>
      </c>
      <c r="J1108" s="1684">
        <v>253.29</v>
      </c>
      <c r="K1108" s="1366">
        <v>4.4139999999999997</v>
      </c>
      <c r="L1108" s="1685">
        <v>253.29</v>
      </c>
      <c r="M1108" s="221">
        <f t="shared" si="271"/>
        <v>1.7426665087449167E-2</v>
      </c>
      <c r="N1108" s="1686">
        <v>77.7</v>
      </c>
      <c r="O1108" s="223">
        <f t="shared" si="272"/>
        <v>1.3540518772948003</v>
      </c>
      <c r="P1108" s="307">
        <f t="shared" si="273"/>
        <v>1045.5999052469499</v>
      </c>
      <c r="Q1108" s="224">
        <f t="shared" si="274"/>
        <v>81.243112637688014</v>
      </c>
    </row>
    <row r="1109" spans="1:17" x14ac:dyDescent="0.2">
      <c r="A1109" s="1806"/>
      <c r="B1109" s="53">
        <v>8</v>
      </c>
      <c r="C1109" s="330" t="s">
        <v>393</v>
      </c>
      <c r="D1109" s="1683">
        <v>18</v>
      </c>
      <c r="E1109" s="1683" t="s">
        <v>36</v>
      </c>
      <c r="F1109" s="1366">
        <v>20.610999999999997</v>
      </c>
      <c r="G1109" s="1366">
        <v>1.4019999999999999</v>
      </c>
      <c r="H1109" s="1366">
        <v>2.88</v>
      </c>
      <c r="I1109" s="1366">
        <v>16.327999999999999</v>
      </c>
      <c r="J1109" s="1684">
        <v>902.29</v>
      </c>
      <c r="K1109" s="1366">
        <v>16.327999999999999</v>
      </c>
      <c r="L1109" s="1685">
        <v>902.29</v>
      </c>
      <c r="M1109" s="221">
        <f t="shared" si="271"/>
        <v>1.8096177503906727E-2</v>
      </c>
      <c r="N1109" s="1686">
        <v>77.7</v>
      </c>
      <c r="O1109" s="223">
        <f t="shared" si="272"/>
        <v>1.4060729920535526</v>
      </c>
      <c r="P1109" s="307">
        <f t="shared" si="273"/>
        <v>1085.7706502344035</v>
      </c>
      <c r="Q1109" s="224">
        <f t="shared" si="274"/>
        <v>84.364379523213159</v>
      </c>
    </row>
    <row r="1110" spans="1:17" x14ac:dyDescent="0.2">
      <c r="A1110" s="1806"/>
      <c r="B1110" s="53">
        <v>9</v>
      </c>
      <c r="C1110" s="330" t="s">
        <v>394</v>
      </c>
      <c r="D1110" s="1683">
        <v>31</v>
      </c>
      <c r="E1110" s="1683" t="s">
        <v>36</v>
      </c>
      <c r="F1110" s="1366">
        <v>27.512</v>
      </c>
      <c r="G1110" s="1366">
        <v>2.6240000000000001</v>
      </c>
      <c r="H1110" s="1366">
        <v>3.6</v>
      </c>
      <c r="I1110" s="1366">
        <v>21.248000000000001</v>
      </c>
      <c r="J1110" s="1684">
        <v>1135.42</v>
      </c>
      <c r="K1110" s="1366">
        <v>21.248000000000001</v>
      </c>
      <c r="L1110" s="1685">
        <v>1135.42</v>
      </c>
      <c r="M1110" s="221">
        <f t="shared" si="271"/>
        <v>1.8713779922847933E-2</v>
      </c>
      <c r="N1110" s="1686">
        <v>77.7</v>
      </c>
      <c r="O1110" s="223">
        <f t="shared" si="272"/>
        <v>1.4540607000052845</v>
      </c>
      <c r="P1110" s="307">
        <f t="shared" si="273"/>
        <v>1122.826795370876</v>
      </c>
      <c r="Q1110" s="224">
        <f t="shared" si="274"/>
        <v>87.243642000317067</v>
      </c>
    </row>
    <row r="1111" spans="1:17" ht="12" thickBot="1" x14ac:dyDescent="0.25">
      <c r="A1111" s="1806"/>
      <c r="B1111" s="53">
        <v>10</v>
      </c>
      <c r="C1111" s="332" t="s">
        <v>396</v>
      </c>
      <c r="D1111" s="1687">
        <v>6</v>
      </c>
      <c r="E1111" s="1687" t="s">
        <v>36</v>
      </c>
      <c r="F1111" s="1367">
        <v>4.1790000000000003</v>
      </c>
      <c r="G1111" s="1367">
        <v>0</v>
      </c>
      <c r="H1111" s="1367">
        <v>0</v>
      </c>
      <c r="I1111" s="1367">
        <v>4.1790000000000003</v>
      </c>
      <c r="J1111" s="1688">
        <v>212.89</v>
      </c>
      <c r="K1111" s="1367">
        <v>4.1790000000000003</v>
      </c>
      <c r="L1111" s="1689">
        <v>212.89</v>
      </c>
      <c r="M1111" s="346">
        <f t="shared" si="271"/>
        <v>1.962985579407206E-2</v>
      </c>
      <c r="N1111" s="1690">
        <v>77.7</v>
      </c>
      <c r="O1111" s="333">
        <f t="shared" si="272"/>
        <v>1.525239795199399</v>
      </c>
      <c r="P1111" s="333">
        <f t="shared" si="273"/>
        <v>1177.7913476443237</v>
      </c>
      <c r="Q1111" s="334">
        <f t="shared" si="274"/>
        <v>91.514387711963948</v>
      </c>
    </row>
    <row r="1112" spans="1:17" x14ac:dyDescent="0.2">
      <c r="A1112" s="1843" t="s">
        <v>229</v>
      </c>
      <c r="B1112" s="35">
        <v>1</v>
      </c>
      <c r="C1112" s="310" t="s">
        <v>397</v>
      </c>
      <c r="D1112" s="1691">
        <v>14</v>
      </c>
      <c r="E1112" s="1691" t="s">
        <v>36</v>
      </c>
      <c r="F1112" s="1368">
        <v>13.872</v>
      </c>
      <c r="G1112" s="1368">
        <v>0.56100000000000005</v>
      </c>
      <c r="H1112" s="1368">
        <v>0.14000000000000001</v>
      </c>
      <c r="I1112" s="1368">
        <v>13.172000000000001</v>
      </c>
      <c r="J1112" s="1692">
        <v>635.91</v>
      </c>
      <c r="K1112" s="1368">
        <v>13.172000000000001</v>
      </c>
      <c r="L1112" s="1693">
        <v>635.91</v>
      </c>
      <c r="M1112" s="314">
        <f>K1112/L1112</f>
        <v>2.071362299696498E-2</v>
      </c>
      <c r="N1112" s="1694">
        <v>77.7</v>
      </c>
      <c r="O1112" s="315">
        <f>M1112*N1112</f>
        <v>1.6094485068641791</v>
      </c>
      <c r="P1112" s="315">
        <f>M1112*60*1000</f>
        <v>1242.8173798178987</v>
      </c>
      <c r="Q1112" s="316">
        <f>P1112*N1112/1000</f>
        <v>96.566910411850728</v>
      </c>
    </row>
    <row r="1113" spans="1:17" x14ac:dyDescent="0.2">
      <c r="A1113" s="1809"/>
      <c r="B1113" s="17">
        <v>2</v>
      </c>
      <c r="C1113" s="336" t="s">
        <v>400</v>
      </c>
      <c r="D1113" s="1695">
        <v>15</v>
      </c>
      <c r="E1113" s="1695" t="s">
        <v>36</v>
      </c>
      <c r="F1113" s="1369">
        <v>11.835000000000001</v>
      </c>
      <c r="G1113" s="1369">
        <v>0.877</v>
      </c>
      <c r="H1113" s="1369">
        <v>0.14000000000000001</v>
      </c>
      <c r="I1113" s="1369">
        <v>10.819000000000001</v>
      </c>
      <c r="J1113" s="1696">
        <v>502.04</v>
      </c>
      <c r="K1113" s="1369">
        <v>10.819000000000001</v>
      </c>
      <c r="L1113" s="1697">
        <v>502.04</v>
      </c>
      <c r="M1113" s="225">
        <f t="shared" ref="M1113:M1121" si="275">K1113/L1113</f>
        <v>2.1550075691179987E-2</v>
      </c>
      <c r="N1113" s="1698">
        <v>77.7</v>
      </c>
      <c r="O1113" s="227">
        <f t="shared" ref="O1113:O1121" si="276">M1113*N1113</f>
        <v>1.6744408812046849</v>
      </c>
      <c r="P1113" s="315">
        <f t="shared" ref="P1113:P1121" si="277">M1113*60*1000</f>
        <v>1293.004541470799</v>
      </c>
      <c r="Q1113" s="228">
        <f t="shared" ref="Q1113:Q1121" si="278">P1113*N1113/1000</f>
        <v>100.4664528722811</v>
      </c>
    </row>
    <row r="1114" spans="1:17" x14ac:dyDescent="0.2">
      <c r="A1114" s="1809"/>
      <c r="B1114" s="17">
        <v>3</v>
      </c>
      <c r="C1114" s="336" t="s">
        <v>943</v>
      </c>
      <c r="D1114" s="1695">
        <v>8</v>
      </c>
      <c r="E1114" s="1695" t="s">
        <v>36</v>
      </c>
      <c r="F1114" s="1369">
        <v>8.0860000000000003</v>
      </c>
      <c r="G1114" s="1369">
        <v>0</v>
      </c>
      <c r="H1114" s="1369">
        <v>0</v>
      </c>
      <c r="I1114" s="1369">
        <v>8.0860000000000003</v>
      </c>
      <c r="J1114" s="1696">
        <v>366.13</v>
      </c>
      <c r="K1114" s="1369">
        <v>8.0860000000000003</v>
      </c>
      <c r="L1114" s="1697">
        <v>366.13</v>
      </c>
      <c r="M1114" s="225">
        <f t="shared" si="275"/>
        <v>2.2085051757572447E-2</v>
      </c>
      <c r="N1114" s="1698">
        <v>77.7</v>
      </c>
      <c r="O1114" s="227">
        <f t="shared" si="276"/>
        <v>1.7160085215633791</v>
      </c>
      <c r="P1114" s="315">
        <f t="shared" si="277"/>
        <v>1325.1031054543466</v>
      </c>
      <c r="Q1114" s="228">
        <f t="shared" si="278"/>
        <v>102.96051129380272</v>
      </c>
    </row>
    <row r="1115" spans="1:17" x14ac:dyDescent="0.2">
      <c r="A1115" s="1810"/>
      <c r="B1115" s="17">
        <v>4</v>
      </c>
      <c r="C1115" s="336" t="s">
        <v>401</v>
      </c>
      <c r="D1115" s="1695">
        <v>6</v>
      </c>
      <c r="E1115" s="1695" t="s">
        <v>36</v>
      </c>
      <c r="F1115" s="1369">
        <v>5.3890000000000002</v>
      </c>
      <c r="G1115" s="1369">
        <v>0</v>
      </c>
      <c r="H1115" s="1369">
        <v>0</v>
      </c>
      <c r="I1115" s="1369">
        <v>5.3890000000000002</v>
      </c>
      <c r="J1115" s="1696">
        <v>234.73</v>
      </c>
      <c r="K1115" s="1369">
        <v>5.3890000000000002</v>
      </c>
      <c r="L1115" s="1697">
        <v>234.73</v>
      </c>
      <c r="M1115" s="225">
        <f t="shared" si="275"/>
        <v>2.2958292506283819E-2</v>
      </c>
      <c r="N1115" s="1698">
        <v>77.7</v>
      </c>
      <c r="O1115" s="227">
        <f t="shared" si="276"/>
        <v>1.7838593277382528</v>
      </c>
      <c r="P1115" s="315">
        <f t="shared" si="277"/>
        <v>1377.497550377029</v>
      </c>
      <c r="Q1115" s="228">
        <f t="shared" si="278"/>
        <v>107.03155966429516</v>
      </c>
    </row>
    <row r="1116" spans="1:17" x14ac:dyDescent="0.2">
      <c r="A1116" s="1810"/>
      <c r="B1116" s="17">
        <v>5</v>
      </c>
      <c r="C1116" s="336" t="s">
        <v>636</v>
      </c>
      <c r="D1116" s="1695">
        <v>9</v>
      </c>
      <c r="E1116" s="1695" t="s">
        <v>36</v>
      </c>
      <c r="F1116" s="1369">
        <v>14.539000000000001</v>
      </c>
      <c r="G1116" s="1369">
        <v>1.1220000000000001</v>
      </c>
      <c r="H1116" s="1369">
        <v>1.44</v>
      </c>
      <c r="I1116" s="1369">
        <v>11.976000000000001</v>
      </c>
      <c r="J1116" s="1696">
        <v>515.76</v>
      </c>
      <c r="K1116" s="1369">
        <v>11.976000000000001</v>
      </c>
      <c r="L1116" s="1697">
        <v>515.76</v>
      </c>
      <c r="M1116" s="225">
        <f t="shared" si="275"/>
        <v>2.3220102373196837E-2</v>
      </c>
      <c r="N1116" s="1698">
        <v>77.7</v>
      </c>
      <c r="O1116" s="227">
        <f t="shared" si="276"/>
        <v>1.8042019543973944</v>
      </c>
      <c r="P1116" s="315">
        <f t="shared" si="277"/>
        <v>1393.2061423918103</v>
      </c>
      <c r="Q1116" s="228">
        <f t="shared" si="278"/>
        <v>108.25211726384367</v>
      </c>
    </row>
    <row r="1117" spans="1:17" x14ac:dyDescent="0.2">
      <c r="A1117" s="1810"/>
      <c r="B1117" s="17">
        <v>6</v>
      </c>
      <c r="C1117" s="336" t="s">
        <v>637</v>
      </c>
      <c r="D1117" s="1695">
        <v>7</v>
      </c>
      <c r="E1117" s="1695" t="s">
        <v>36</v>
      </c>
      <c r="F1117" s="1369">
        <v>10.795</v>
      </c>
      <c r="G1117" s="1369">
        <v>0.58599999999999997</v>
      </c>
      <c r="H1117" s="1369">
        <v>1.1200000000000001</v>
      </c>
      <c r="I1117" s="1369">
        <v>9.0890000000000004</v>
      </c>
      <c r="J1117" s="1696">
        <v>387.52</v>
      </c>
      <c r="K1117" s="1369">
        <v>9.0890000000000004</v>
      </c>
      <c r="L1117" s="1697">
        <v>387.52</v>
      </c>
      <c r="M1117" s="225">
        <f t="shared" si="275"/>
        <v>2.3454273327828245E-2</v>
      </c>
      <c r="N1117" s="1698">
        <v>77.7</v>
      </c>
      <c r="O1117" s="227">
        <f t="shared" si="276"/>
        <v>1.8223970375722547</v>
      </c>
      <c r="P1117" s="315">
        <f t="shared" si="277"/>
        <v>1407.2563996696947</v>
      </c>
      <c r="Q1117" s="228">
        <f t="shared" si="278"/>
        <v>109.34382225433529</v>
      </c>
    </row>
    <row r="1118" spans="1:17" x14ac:dyDescent="0.2">
      <c r="A1118" s="1810"/>
      <c r="B1118" s="17">
        <v>7</v>
      </c>
      <c r="C1118" s="336" t="s">
        <v>565</v>
      </c>
      <c r="D1118" s="1695">
        <v>5</v>
      </c>
      <c r="E1118" s="1695" t="s">
        <v>36</v>
      </c>
      <c r="F1118" s="1369">
        <v>4.7480000000000002</v>
      </c>
      <c r="G1118" s="1369">
        <v>0</v>
      </c>
      <c r="H1118" s="1369">
        <v>0</v>
      </c>
      <c r="I1118" s="1369">
        <v>4.7480000000000002</v>
      </c>
      <c r="J1118" s="1696">
        <v>190.21</v>
      </c>
      <c r="K1118" s="1369">
        <v>4.7480000000000002</v>
      </c>
      <c r="L1118" s="1697">
        <v>190.21</v>
      </c>
      <c r="M1118" s="225">
        <f t="shared" si="275"/>
        <v>2.4961884233215919E-2</v>
      </c>
      <c r="N1118" s="1698">
        <v>77.7</v>
      </c>
      <c r="O1118" s="227">
        <f t="shared" si="276"/>
        <v>1.939538404920877</v>
      </c>
      <c r="P1118" s="315">
        <f t="shared" si="277"/>
        <v>1497.7130539929551</v>
      </c>
      <c r="Q1118" s="228">
        <f t="shared" si="278"/>
        <v>116.37230429525262</v>
      </c>
    </row>
    <row r="1119" spans="1:17" x14ac:dyDescent="0.2">
      <c r="A1119" s="1810"/>
      <c r="B1119" s="17">
        <v>8</v>
      </c>
      <c r="C1119" s="336" t="s">
        <v>944</v>
      </c>
      <c r="D1119" s="1695">
        <v>3</v>
      </c>
      <c r="E1119" s="1695" t="s">
        <v>36</v>
      </c>
      <c r="F1119" s="1369">
        <v>3.7160000000000002</v>
      </c>
      <c r="G1119" s="1369">
        <v>0</v>
      </c>
      <c r="H1119" s="1369">
        <v>0</v>
      </c>
      <c r="I1119" s="1369">
        <v>3.7160000000000002</v>
      </c>
      <c r="J1119" s="1696">
        <v>145.55000000000001</v>
      </c>
      <c r="K1119" s="1369">
        <v>3.7160000000000002</v>
      </c>
      <c r="L1119" s="1697">
        <v>145.55000000000001</v>
      </c>
      <c r="M1119" s="225">
        <f t="shared" si="275"/>
        <v>2.5530745448299554E-2</v>
      </c>
      <c r="N1119" s="1698">
        <v>77.7</v>
      </c>
      <c r="O1119" s="227">
        <f t="shared" si="276"/>
        <v>1.9837389213328755</v>
      </c>
      <c r="P1119" s="315">
        <f t="shared" si="277"/>
        <v>1531.8447268979733</v>
      </c>
      <c r="Q1119" s="228">
        <f t="shared" si="278"/>
        <v>119.02433527997252</v>
      </c>
    </row>
    <row r="1120" spans="1:17" x14ac:dyDescent="0.2">
      <c r="A1120" s="1810"/>
      <c r="B1120" s="17">
        <v>9</v>
      </c>
      <c r="C1120" s="336" t="s">
        <v>399</v>
      </c>
      <c r="D1120" s="1695">
        <v>4</v>
      </c>
      <c r="E1120" s="1695" t="s">
        <v>36</v>
      </c>
      <c r="F1120" s="1369">
        <v>4.7679999999999998</v>
      </c>
      <c r="G1120" s="1369">
        <v>0.10199999999999999</v>
      </c>
      <c r="H1120" s="1369">
        <v>0.6</v>
      </c>
      <c r="I1120" s="1369">
        <v>4.0259999999999998</v>
      </c>
      <c r="J1120" s="1695">
        <v>151.85</v>
      </c>
      <c r="K1120" s="1369">
        <v>4.0259999999999998</v>
      </c>
      <c r="L1120" s="1699">
        <v>151.85</v>
      </c>
      <c r="M1120" s="225">
        <f t="shared" si="275"/>
        <v>2.6513006256173855E-2</v>
      </c>
      <c r="N1120" s="377">
        <v>77.7</v>
      </c>
      <c r="O1120" s="227">
        <f t="shared" si="276"/>
        <v>2.0600605861047088</v>
      </c>
      <c r="P1120" s="315">
        <f t="shared" si="277"/>
        <v>1590.7803753704313</v>
      </c>
      <c r="Q1120" s="228">
        <f t="shared" si="278"/>
        <v>123.60363516628252</v>
      </c>
    </row>
    <row r="1121" spans="1:17" ht="12" thickBot="1" x14ac:dyDescent="0.25">
      <c r="A1121" s="1811"/>
      <c r="B1121" s="18">
        <v>10</v>
      </c>
      <c r="C1121" s="337" t="s">
        <v>402</v>
      </c>
      <c r="D1121" s="1700">
        <v>5</v>
      </c>
      <c r="E1121" s="1700" t="s">
        <v>36</v>
      </c>
      <c r="F1121" s="1701">
        <v>6.9580000000000002</v>
      </c>
      <c r="G1121" s="1701">
        <v>0.20399999999999999</v>
      </c>
      <c r="H1121" s="1701">
        <v>0.8</v>
      </c>
      <c r="I1121" s="1701">
        <v>5.9539999999999997</v>
      </c>
      <c r="J1121" s="1700">
        <v>220.11</v>
      </c>
      <c r="K1121" s="1701">
        <v>5.9539999999999997</v>
      </c>
      <c r="L1121" s="1702">
        <v>220.11</v>
      </c>
      <c r="M1121" s="342">
        <f t="shared" si="275"/>
        <v>2.705011130798237E-2</v>
      </c>
      <c r="N1121" s="382">
        <v>77.7</v>
      </c>
      <c r="O1121" s="338">
        <f t="shared" si="276"/>
        <v>2.1017936486302302</v>
      </c>
      <c r="P1121" s="338">
        <f t="shared" si="277"/>
        <v>1623.0066784789424</v>
      </c>
      <c r="Q1121" s="339">
        <f t="shared" si="278"/>
        <v>126.10761891781382</v>
      </c>
    </row>
    <row r="1124" spans="1:17" ht="15" x14ac:dyDescent="0.2">
      <c r="A1124" s="1812" t="s">
        <v>364</v>
      </c>
      <c r="B1124" s="1812"/>
      <c r="C1124" s="1812"/>
      <c r="D1124" s="1812"/>
      <c r="E1124" s="1812"/>
      <c r="F1124" s="1812"/>
      <c r="G1124" s="1812"/>
      <c r="H1124" s="1812"/>
      <c r="I1124" s="1812"/>
      <c r="J1124" s="1812"/>
      <c r="K1124" s="1812"/>
      <c r="L1124" s="1812"/>
      <c r="M1124" s="1812"/>
      <c r="N1124" s="1812"/>
      <c r="O1124" s="1812"/>
      <c r="P1124" s="1812"/>
      <c r="Q1124" s="1812"/>
    </row>
    <row r="1125" spans="1:17" ht="13.5" thickBot="1" x14ac:dyDescent="0.25">
      <c r="A1125" s="408"/>
      <c r="B1125" s="408"/>
      <c r="C1125" s="408"/>
      <c r="D1125" s="408"/>
      <c r="E1125" s="1813" t="s">
        <v>254</v>
      </c>
      <c r="F1125" s="1813"/>
      <c r="G1125" s="1813"/>
      <c r="H1125" s="1813"/>
      <c r="I1125" s="408">
        <v>2.8</v>
      </c>
      <c r="J1125" s="408" t="s">
        <v>253</v>
      </c>
      <c r="K1125" s="408" t="s">
        <v>255</v>
      </c>
      <c r="L1125" s="409">
        <v>471.2</v>
      </c>
      <c r="M1125" s="408"/>
      <c r="N1125" s="408"/>
      <c r="O1125" s="408"/>
      <c r="P1125" s="408"/>
      <c r="Q1125" s="408"/>
    </row>
    <row r="1126" spans="1:17" x14ac:dyDescent="0.2">
      <c r="A1126" s="1814" t="s">
        <v>1</v>
      </c>
      <c r="B1126" s="1817" t="s">
        <v>0</v>
      </c>
      <c r="C1126" s="1820" t="s">
        <v>2</v>
      </c>
      <c r="D1126" s="1820" t="s">
        <v>3</v>
      </c>
      <c r="E1126" s="1820" t="s">
        <v>11</v>
      </c>
      <c r="F1126" s="1824" t="s">
        <v>12</v>
      </c>
      <c r="G1126" s="1825"/>
      <c r="H1126" s="1825"/>
      <c r="I1126" s="1826"/>
      <c r="J1126" s="1820" t="s">
        <v>4</v>
      </c>
      <c r="K1126" s="1820" t="s">
        <v>13</v>
      </c>
      <c r="L1126" s="1820" t="s">
        <v>5</v>
      </c>
      <c r="M1126" s="1820" t="s">
        <v>6</v>
      </c>
      <c r="N1126" s="1820" t="s">
        <v>14</v>
      </c>
      <c r="O1126" s="1820" t="s">
        <v>15</v>
      </c>
      <c r="P1126" s="1827" t="s">
        <v>22</v>
      </c>
      <c r="Q1126" s="1829" t="s">
        <v>23</v>
      </c>
    </row>
    <row r="1127" spans="1:17" ht="33.75" x14ac:dyDescent="0.2">
      <c r="A1127" s="1815"/>
      <c r="B1127" s="1818"/>
      <c r="C1127" s="1821"/>
      <c r="D1127" s="1823"/>
      <c r="E1127" s="1823"/>
      <c r="F1127" s="750" t="s">
        <v>16</v>
      </c>
      <c r="G1127" s="750" t="s">
        <v>17</v>
      </c>
      <c r="H1127" s="750" t="s">
        <v>18</v>
      </c>
      <c r="I1127" s="750" t="s">
        <v>19</v>
      </c>
      <c r="J1127" s="1823"/>
      <c r="K1127" s="1823"/>
      <c r="L1127" s="1823"/>
      <c r="M1127" s="1823"/>
      <c r="N1127" s="1823"/>
      <c r="O1127" s="1823"/>
      <c r="P1127" s="1828"/>
      <c r="Q1127" s="1830"/>
    </row>
    <row r="1128" spans="1:17" ht="12" thickBot="1" x14ac:dyDescent="0.25">
      <c r="A1128" s="1816"/>
      <c r="B1128" s="1819"/>
      <c r="C1128" s="1822"/>
      <c r="D1128" s="28" t="s">
        <v>7</v>
      </c>
      <c r="E1128" s="28" t="s">
        <v>8</v>
      </c>
      <c r="F1128" s="28" t="s">
        <v>9</v>
      </c>
      <c r="G1128" s="28" t="s">
        <v>9</v>
      </c>
      <c r="H1128" s="28" t="s">
        <v>9</v>
      </c>
      <c r="I1128" s="28" t="s">
        <v>9</v>
      </c>
      <c r="J1128" s="28" t="s">
        <v>20</v>
      </c>
      <c r="K1128" s="28" t="s">
        <v>9</v>
      </c>
      <c r="L1128" s="28" t="s">
        <v>20</v>
      </c>
      <c r="M1128" s="28" t="s">
        <v>21</v>
      </c>
      <c r="N1128" s="28" t="s">
        <v>270</v>
      </c>
      <c r="O1128" s="28" t="s">
        <v>271</v>
      </c>
      <c r="P1128" s="637" t="s">
        <v>24</v>
      </c>
      <c r="Q1128" s="638" t="s">
        <v>272</v>
      </c>
    </row>
    <row r="1129" spans="1:17" x14ac:dyDescent="0.2">
      <c r="A1129" s="1848" t="s">
        <v>228</v>
      </c>
      <c r="B1129" s="41">
        <v>1</v>
      </c>
      <c r="C1129" s="320" t="s">
        <v>554</v>
      </c>
      <c r="D1129" s="283">
        <v>12</v>
      </c>
      <c r="E1129" s="283">
        <v>1961</v>
      </c>
      <c r="F1129" s="1105">
        <v>6</v>
      </c>
      <c r="G1129" s="1105">
        <v>0.7</v>
      </c>
      <c r="H1129" s="1105">
        <v>1.9</v>
      </c>
      <c r="I1129" s="1105">
        <v>3.4</v>
      </c>
      <c r="J1129" s="1105">
        <v>555</v>
      </c>
      <c r="K1129" s="1105">
        <v>3.4</v>
      </c>
      <c r="L1129" s="1105">
        <v>555</v>
      </c>
      <c r="M1129" s="1106">
        <f>K1129/L1129</f>
        <v>6.126126126126126E-3</v>
      </c>
      <c r="N1129" s="392">
        <v>58.64</v>
      </c>
      <c r="O1129" s="1574">
        <f>M1129*N1129</f>
        <v>0.35923603603603604</v>
      </c>
      <c r="P1129" s="1574">
        <f>M1129*60*1000</f>
        <v>367.56756756756761</v>
      </c>
      <c r="Q1129" s="1575">
        <f>P1129*N1129/1000</f>
        <v>21.554162162162164</v>
      </c>
    </row>
    <row r="1130" spans="1:17" x14ac:dyDescent="0.2">
      <c r="A1130" s="1849"/>
      <c r="B1130" s="38">
        <v>2</v>
      </c>
      <c r="C1130" s="323" t="s">
        <v>506</v>
      </c>
      <c r="D1130" s="289">
        <v>14</v>
      </c>
      <c r="E1130" s="289">
        <v>1981</v>
      </c>
      <c r="F1130" s="1107">
        <v>8.1999999999999993</v>
      </c>
      <c r="G1130" s="1107">
        <v>0.8</v>
      </c>
      <c r="H1130" s="1107">
        <v>2.2000000000000002</v>
      </c>
      <c r="I1130" s="1107">
        <v>5.0999999999999996</v>
      </c>
      <c r="J1130" s="1107">
        <v>752</v>
      </c>
      <c r="K1130" s="1107">
        <v>5.0999999999999996</v>
      </c>
      <c r="L1130" s="1107">
        <v>752</v>
      </c>
      <c r="M1130" s="1108">
        <f t="shared" ref="M1130:M1131" si="279">K1130/L1130</f>
        <v>6.7819148936170207E-3</v>
      </c>
      <c r="N1130" s="392">
        <v>58.64</v>
      </c>
      <c r="O1130" s="1576">
        <f t="shared" ref="O1130:O1131" si="280">M1130*N1130</f>
        <v>0.39769148936170212</v>
      </c>
      <c r="P1130" s="1574">
        <f t="shared" ref="P1130:P1131" si="281">M1130*60*1000</f>
        <v>406.91489361702128</v>
      </c>
      <c r="Q1130" s="1577">
        <f t="shared" ref="Q1130:Q1131" si="282">P1130*N1130/1000</f>
        <v>23.861489361702127</v>
      </c>
    </row>
    <row r="1131" spans="1:17" x14ac:dyDescent="0.2">
      <c r="A1131" s="1849"/>
      <c r="B1131" s="38">
        <v>3</v>
      </c>
      <c r="C1131" s="323" t="s">
        <v>691</v>
      </c>
      <c r="D1131" s="289">
        <v>13</v>
      </c>
      <c r="E1131" s="289">
        <v>1983</v>
      </c>
      <c r="F1131" s="1107">
        <v>7.1</v>
      </c>
      <c r="G1131" s="1107">
        <v>0.7</v>
      </c>
      <c r="H1131" s="1107">
        <v>2.1</v>
      </c>
      <c r="I1131" s="1107">
        <v>4.3</v>
      </c>
      <c r="J1131" s="1107">
        <v>551</v>
      </c>
      <c r="K1131" s="1107">
        <v>4.3</v>
      </c>
      <c r="L1131" s="1107">
        <v>551</v>
      </c>
      <c r="M1131" s="1108">
        <f t="shared" si="279"/>
        <v>7.8039927404718688E-3</v>
      </c>
      <c r="N1131" s="392">
        <v>58.64</v>
      </c>
      <c r="O1131" s="1576">
        <f t="shared" si="280"/>
        <v>0.45762613430127042</v>
      </c>
      <c r="P1131" s="1574">
        <f t="shared" si="281"/>
        <v>468.23956442831212</v>
      </c>
      <c r="Q1131" s="1577">
        <f t="shared" si="282"/>
        <v>27.457568058076223</v>
      </c>
    </row>
    <row r="1132" spans="1:17" x14ac:dyDescent="0.2">
      <c r="A1132" s="1849"/>
      <c r="B1132" s="11">
        <v>4</v>
      </c>
      <c r="C1132" s="323"/>
      <c r="D1132" s="289"/>
      <c r="E1132" s="289"/>
      <c r="F1132" s="259"/>
      <c r="G1132" s="216"/>
      <c r="H1132" s="216"/>
      <c r="I1132" s="216"/>
      <c r="J1132" s="216"/>
      <c r="K1132" s="290"/>
      <c r="L1132" s="216"/>
      <c r="M1132" s="217"/>
      <c r="N1132" s="324"/>
      <c r="O1132" s="291"/>
      <c r="P1132" s="287"/>
      <c r="Q1132" s="292"/>
    </row>
    <row r="1133" spans="1:17" x14ac:dyDescent="0.2">
      <c r="A1133" s="1849"/>
      <c r="B1133" s="11">
        <v>5</v>
      </c>
      <c r="C1133" s="323"/>
      <c r="D1133" s="289"/>
      <c r="E1133" s="289"/>
      <c r="F1133" s="259"/>
      <c r="G1133" s="216"/>
      <c r="H1133" s="216"/>
      <c r="I1133" s="216"/>
      <c r="J1133" s="216"/>
      <c r="K1133" s="290"/>
      <c r="L1133" s="216"/>
      <c r="M1133" s="217"/>
      <c r="N1133" s="324"/>
      <c r="O1133" s="291"/>
      <c r="P1133" s="287"/>
      <c r="Q1133" s="292"/>
    </row>
    <row r="1134" spans="1:17" x14ac:dyDescent="0.2">
      <c r="A1134" s="1849"/>
      <c r="B1134" s="11">
        <v>6</v>
      </c>
      <c r="C1134" s="323"/>
      <c r="D1134" s="289"/>
      <c r="E1134" s="289"/>
      <c r="F1134" s="259"/>
      <c r="G1134" s="216"/>
      <c r="H1134" s="216"/>
      <c r="I1134" s="216"/>
      <c r="J1134" s="216"/>
      <c r="K1134" s="290"/>
      <c r="L1134" s="216"/>
      <c r="M1134" s="217"/>
      <c r="N1134" s="324"/>
      <c r="O1134" s="291"/>
      <c r="P1134" s="287"/>
      <c r="Q1134" s="292"/>
    </row>
    <row r="1135" spans="1:17" x14ac:dyDescent="0.2">
      <c r="A1135" s="1849"/>
      <c r="B1135" s="11">
        <v>7</v>
      </c>
      <c r="C1135" s="323"/>
      <c r="D1135" s="289"/>
      <c r="E1135" s="289"/>
      <c r="F1135" s="259"/>
      <c r="G1135" s="216"/>
      <c r="H1135" s="216"/>
      <c r="I1135" s="216"/>
      <c r="J1135" s="216"/>
      <c r="K1135" s="290"/>
      <c r="L1135" s="216"/>
      <c r="M1135" s="217"/>
      <c r="N1135" s="324"/>
      <c r="O1135" s="291"/>
      <c r="P1135" s="287"/>
      <c r="Q1135" s="292"/>
    </row>
    <row r="1136" spans="1:17" x14ac:dyDescent="0.2">
      <c r="A1136" s="1849"/>
      <c r="B1136" s="11">
        <v>8</v>
      </c>
      <c r="C1136" s="323"/>
      <c r="D1136" s="289"/>
      <c r="E1136" s="289"/>
      <c r="F1136" s="259"/>
      <c r="G1136" s="216"/>
      <c r="H1136" s="216"/>
      <c r="I1136" s="216"/>
      <c r="J1136" s="216"/>
      <c r="K1136" s="290"/>
      <c r="L1136" s="216"/>
      <c r="M1136" s="217"/>
      <c r="N1136" s="324"/>
      <c r="O1136" s="291"/>
      <c r="P1136" s="287"/>
      <c r="Q1136" s="292"/>
    </row>
    <row r="1137" spans="1:17" x14ac:dyDescent="0.2">
      <c r="A1137" s="1849"/>
      <c r="B1137" s="11">
        <v>9</v>
      </c>
      <c r="C1137" s="323"/>
      <c r="D1137" s="289"/>
      <c r="E1137" s="289"/>
      <c r="F1137" s="259"/>
      <c r="G1137" s="216"/>
      <c r="H1137" s="216"/>
      <c r="I1137" s="216"/>
      <c r="J1137" s="216"/>
      <c r="K1137" s="290"/>
      <c r="L1137" s="216"/>
      <c r="M1137" s="217"/>
      <c r="N1137" s="324"/>
      <c r="O1137" s="291"/>
      <c r="P1137" s="287"/>
      <c r="Q1137" s="292"/>
    </row>
    <row r="1138" spans="1:17" ht="12" thickBot="1" x14ac:dyDescent="0.25">
      <c r="A1138" s="1850"/>
      <c r="B1138" s="30">
        <v>10</v>
      </c>
      <c r="C1138" s="328"/>
      <c r="D1138" s="351"/>
      <c r="E1138" s="351"/>
      <c r="F1138" s="610"/>
      <c r="G1138" s="411"/>
      <c r="H1138" s="411"/>
      <c r="I1138" s="411"/>
      <c r="J1138" s="411"/>
      <c r="K1138" s="412"/>
      <c r="L1138" s="411"/>
      <c r="M1138" s="344"/>
      <c r="N1138" s="345"/>
      <c r="O1138" s="352"/>
      <c r="P1138" s="353"/>
      <c r="Q1138" s="354"/>
    </row>
    <row r="1139" spans="1:17" x14ac:dyDescent="0.2">
      <c r="A1139" s="1851" t="s">
        <v>220</v>
      </c>
      <c r="B1139" s="1125">
        <v>1</v>
      </c>
      <c r="C1139" s="1126" t="s">
        <v>692</v>
      </c>
      <c r="D1139" s="1127">
        <v>48</v>
      </c>
      <c r="E1139" s="1127">
        <v>1979</v>
      </c>
      <c r="F1139" s="1128">
        <v>44.3</v>
      </c>
      <c r="G1139" s="1128">
        <v>3.6</v>
      </c>
      <c r="H1139" s="1128">
        <v>7.7</v>
      </c>
      <c r="I1139" s="1129">
        <v>33.1</v>
      </c>
      <c r="J1139" s="1128">
        <v>2401</v>
      </c>
      <c r="K1139" s="1128">
        <v>33.1</v>
      </c>
      <c r="L1139" s="1128">
        <v>2401</v>
      </c>
      <c r="M1139" s="1130">
        <v>1.3785922532278219E-2</v>
      </c>
      <c r="N1139" s="1131">
        <v>58.64</v>
      </c>
      <c r="O1139" s="1132">
        <v>0.80840649729279479</v>
      </c>
      <c r="P1139" s="1132">
        <v>827.15535193669314</v>
      </c>
      <c r="Q1139" s="1133">
        <v>48.504389837567686</v>
      </c>
    </row>
    <row r="1140" spans="1:17" x14ac:dyDescent="0.2">
      <c r="A1140" s="1852"/>
      <c r="B1140" s="1134">
        <v>2</v>
      </c>
      <c r="C1140" s="1126" t="s">
        <v>602</v>
      </c>
      <c r="D1140" s="1127">
        <v>16</v>
      </c>
      <c r="E1140" s="1127">
        <v>1991</v>
      </c>
      <c r="F1140" s="1129">
        <v>16</v>
      </c>
      <c r="G1140" s="1129">
        <v>1.3</v>
      </c>
      <c r="H1140" s="1129">
        <v>2.6</v>
      </c>
      <c r="I1140" s="1129">
        <v>12.1</v>
      </c>
      <c r="J1140" s="1129">
        <v>912</v>
      </c>
      <c r="K1140" s="1129">
        <v>12.1</v>
      </c>
      <c r="L1140" s="1129">
        <v>912</v>
      </c>
      <c r="M1140" s="1130">
        <v>1.3267543859649122E-2</v>
      </c>
      <c r="N1140" s="1135">
        <v>58.64</v>
      </c>
      <c r="O1140" s="1132">
        <v>0.77800877192982454</v>
      </c>
      <c r="P1140" s="1132">
        <v>796.0526315789474</v>
      </c>
      <c r="Q1140" s="1133">
        <v>46.680526315789471</v>
      </c>
    </row>
    <row r="1141" spans="1:17" x14ac:dyDescent="0.2">
      <c r="A1141" s="1852"/>
      <c r="B1141" s="1136">
        <v>3</v>
      </c>
      <c r="C1141" s="1126" t="s">
        <v>693</v>
      </c>
      <c r="D1141" s="1127">
        <v>40</v>
      </c>
      <c r="E1141" s="1127">
        <v>1969</v>
      </c>
      <c r="F1141" s="1129">
        <v>33.799999999999997</v>
      </c>
      <c r="G1141" s="1129">
        <v>2.6</v>
      </c>
      <c r="H1141" s="1129">
        <v>6.4</v>
      </c>
      <c r="I1141" s="1129">
        <v>24.8</v>
      </c>
      <c r="J1141" s="1129">
        <v>1908</v>
      </c>
      <c r="K1141" s="1129">
        <v>24.8</v>
      </c>
      <c r="L1141" s="1129">
        <v>1908</v>
      </c>
      <c r="M1141" s="1137">
        <v>1.29979035639413E-2</v>
      </c>
      <c r="N1141" s="1135">
        <v>58.64</v>
      </c>
      <c r="O1141" s="1132">
        <v>0.76219706498951778</v>
      </c>
      <c r="P1141" s="1132">
        <v>779.87421383647802</v>
      </c>
      <c r="Q1141" s="1138">
        <v>45.731823899371072</v>
      </c>
    </row>
    <row r="1142" spans="1:17" x14ac:dyDescent="0.2">
      <c r="A1142" s="1852"/>
      <c r="B1142" s="1136">
        <v>4</v>
      </c>
      <c r="C1142" s="1126"/>
      <c r="D1142" s="1127"/>
      <c r="E1142" s="1139"/>
      <c r="F1142" s="1140"/>
      <c r="G1142" s="1141"/>
      <c r="H1142" s="1140"/>
      <c r="I1142" s="1140"/>
      <c r="J1142" s="1140"/>
      <c r="K1142" s="1142"/>
      <c r="L1142" s="1140"/>
      <c r="M1142" s="1143"/>
      <c r="N1142" s="1144"/>
      <c r="O1142" s="1145"/>
      <c r="P1142" s="1146"/>
      <c r="Q1142" s="1147"/>
    </row>
    <row r="1143" spans="1:17" x14ac:dyDescent="0.2">
      <c r="A1143" s="1852"/>
      <c r="B1143" s="1136">
        <v>5</v>
      </c>
      <c r="C1143" s="1126"/>
      <c r="D1143" s="1127"/>
      <c r="E1143" s="1139"/>
      <c r="F1143" s="1140"/>
      <c r="G1143" s="1141"/>
      <c r="H1143" s="1140"/>
      <c r="I1143" s="1140"/>
      <c r="J1143" s="1140"/>
      <c r="K1143" s="1142"/>
      <c r="L1143" s="1140"/>
      <c r="M1143" s="1143"/>
      <c r="N1143" s="1144"/>
      <c r="O1143" s="1145"/>
      <c r="P1143" s="1146"/>
      <c r="Q1143" s="1147"/>
    </row>
    <row r="1144" spans="1:17" x14ac:dyDescent="0.2">
      <c r="A1144" s="1852"/>
      <c r="B1144" s="1136">
        <v>6</v>
      </c>
      <c r="C1144" s="1126"/>
      <c r="D1144" s="1127"/>
      <c r="E1144" s="1139"/>
      <c r="F1144" s="1140"/>
      <c r="G1144" s="1141"/>
      <c r="H1144" s="1140"/>
      <c r="I1144" s="1140"/>
      <c r="J1144" s="1140"/>
      <c r="K1144" s="1142"/>
      <c r="L1144" s="1140"/>
      <c r="M1144" s="1143"/>
      <c r="N1144" s="1144"/>
      <c r="O1144" s="1145"/>
      <c r="P1144" s="1146"/>
      <c r="Q1144" s="1147"/>
    </row>
    <row r="1145" spans="1:17" x14ac:dyDescent="0.2">
      <c r="A1145" s="1852"/>
      <c r="B1145" s="1136">
        <v>7</v>
      </c>
      <c r="C1145" s="1126"/>
      <c r="D1145" s="1127"/>
      <c r="E1145" s="1139"/>
      <c r="F1145" s="1140"/>
      <c r="G1145" s="1141"/>
      <c r="H1145" s="1140"/>
      <c r="I1145" s="1140"/>
      <c r="J1145" s="1140"/>
      <c r="K1145" s="1142"/>
      <c r="L1145" s="1140"/>
      <c r="M1145" s="1143"/>
      <c r="N1145" s="1144"/>
      <c r="O1145" s="1145"/>
      <c r="P1145" s="1146"/>
      <c r="Q1145" s="1147"/>
    </row>
    <row r="1146" spans="1:17" x14ac:dyDescent="0.2">
      <c r="A1146" s="1852"/>
      <c r="B1146" s="1136">
        <v>8</v>
      </c>
      <c r="C1146" s="1126"/>
      <c r="D1146" s="1127"/>
      <c r="E1146" s="1139"/>
      <c r="F1146" s="1140"/>
      <c r="G1146" s="1141"/>
      <c r="H1146" s="1140"/>
      <c r="I1146" s="1140"/>
      <c r="J1146" s="1140"/>
      <c r="K1146" s="1142"/>
      <c r="L1146" s="1140"/>
      <c r="M1146" s="1143"/>
      <c r="N1146" s="1144"/>
      <c r="O1146" s="1145"/>
      <c r="P1146" s="1146"/>
      <c r="Q1146" s="1147"/>
    </row>
    <row r="1147" spans="1:17" x14ac:dyDescent="0.2">
      <c r="A1147" s="1853"/>
      <c r="B1147" s="1148">
        <v>9</v>
      </c>
      <c r="C1147" s="1126"/>
      <c r="D1147" s="1127"/>
      <c r="E1147" s="1139"/>
      <c r="F1147" s="1140"/>
      <c r="G1147" s="1141"/>
      <c r="H1147" s="1140"/>
      <c r="I1147" s="1140"/>
      <c r="J1147" s="1140"/>
      <c r="K1147" s="1142"/>
      <c r="L1147" s="1140"/>
      <c r="M1147" s="1143"/>
      <c r="N1147" s="1144"/>
      <c r="O1147" s="1145"/>
      <c r="P1147" s="1146"/>
      <c r="Q1147" s="1147"/>
    </row>
    <row r="1148" spans="1:17" ht="12" thickBot="1" x14ac:dyDescent="0.25">
      <c r="A1148" s="1854"/>
      <c r="B1148" s="1149">
        <v>10</v>
      </c>
      <c r="C1148" s="1150"/>
      <c r="D1148" s="1151"/>
      <c r="E1148" s="1151"/>
      <c r="F1148" s="1152"/>
      <c r="G1148" s="1153"/>
      <c r="H1148" s="1153"/>
      <c r="I1148" s="1153"/>
      <c r="J1148" s="1153"/>
      <c r="K1148" s="1154"/>
      <c r="L1148" s="1153"/>
      <c r="M1148" s="1155"/>
      <c r="N1148" s="1156"/>
      <c r="O1148" s="1157"/>
      <c r="P1148" s="1157"/>
      <c r="Q1148" s="1158"/>
    </row>
    <row r="1149" spans="1:17" x14ac:dyDescent="0.2">
      <c r="A1149" s="1855" t="s">
        <v>221</v>
      </c>
      <c r="B1149" s="110">
        <v>1</v>
      </c>
      <c r="C1149" s="1094" t="s">
        <v>603</v>
      </c>
      <c r="D1149" s="1095">
        <v>6</v>
      </c>
      <c r="E1149" s="1095">
        <v>1980</v>
      </c>
      <c r="F1149" s="1115">
        <v>8.5</v>
      </c>
      <c r="G1149" s="1115">
        <v>0.8</v>
      </c>
      <c r="H1149" s="1115">
        <v>0.9</v>
      </c>
      <c r="I1149" s="1116">
        <v>6.8</v>
      </c>
      <c r="J1149" s="1115">
        <v>275</v>
      </c>
      <c r="K1149" s="1115">
        <v>6.8</v>
      </c>
      <c r="L1149" s="1115">
        <v>275</v>
      </c>
      <c r="M1149" s="1117">
        <v>2.4727272727272726E-2</v>
      </c>
      <c r="N1149" s="1118">
        <v>58.64</v>
      </c>
      <c r="O1149" s="1093">
        <v>1.4500072727272726</v>
      </c>
      <c r="P1149" s="1093">
        <v>1483.6363636363637</v>
      </c>
      <c r="Q1149" s="1304">
        <v>87.000436363636368</v>
      </c>
    </row>
    <row r="1150" spans="1:17" x14ac:dyDescent="0.2">
      <c r="A1150" s="1856"/>
      <c r="B1150" s="105">
        <v>2</v>
      </c>
      <c r="C1150" s="1094" t="s">
        <v>555</v>
      </c>
      <c r="D1150" s="1095">
        <v>9</v>
      </c>
      <c r="E1150" s="1095">
        <v>1980</v>
      </c>
      <c r="F1150" s="1116">
        <v>12.5</v>
      </c>
      <c r="G1150" s="1116">
        <v>0.4</v>
      </c>
      <c r="H1150" s="1116">
        <v>1.4</v>
      </c>
      <c r="I1150" s="1116">
        <v>10.7</v>
      </c>
      <c r="J1150" s="1116">
        <v>412</v>
      </c>
      <c r="K1150" s="1116">
        <v>10.7</v>
      </c>
      <c r="L1150" s="1116">
        <v>412</v>
      </c>
      <c r="M1150" s="1117">
        <v>2.5970873786407764E-2</v>
      </c>
      <c r="N1150" s="1118">
        <v>58.64</v>
      </c>
      <c r="O1150" s="1093">
        <v>1.5229320388349512</v>
      </c>
      <c r="P1150" s="1093">
        <v>1558.2524271844657</v>
      </c>
      <c r="Q1150" s="1304">
        <v>91.375922330097069</v>
      </c>
    </row>
    <row r="1151" spans="1:17" x14ac:dyDescent="0.2">
      <c r="A1151" s="1856"/>
      <c r="B1151" s="105">
        <v>3</v>
      </c>
      <c r="C1151" s="1094" t="s">
        <v>694</v>
      </c>
      <c r="D1151" s="1095">
        <v>13</v>
      </c>
      <c r="E1151" s="1095">
        <v>1984</v>
      </c>
      <c r="F1151" s="1116">
        <v>21.6</v>
      </c>
      <c r="G1151" s="1116">
        <v>1.5</v>
      </c>
      <c r="H1151" s="1116">
        <v>2.1</v>
      </c>
      <c r="I1151" s="1116">
        <v>18</v>
      </c>
      <c r="J1151" s="1116">
        <v>830</v>
      </c>
      <c r="K1151" s="1116">
        <v>18</v>
      </c>
      <c r="L1151" s="1116">
        <v>830</v>
      </c>
      <c r="M1151" s="1119">
        <v>2.1686746987951807E-2</v>
      </c>
      <c r="N1151" s="1118">
        <v>58.64</v>
      </c>
      <c r="O1151" s="1093">
        <v>1.271710843373494</v>
      </c>
      <c r="P1151" s="1093">
        <v>1301.2048192771083</v>
      </c>
      <c r="Q1151" s="1098">
        <v>76.302650602409628</v>
      </c>
    </row>
    <row r="1152" spans="1:17" x14ac:dyDescent="0.2">
      <c r="A1152" s="1856"/>
      <c r="B1152" s="105">
        <v>4</v>
      </c>
      <c r="C1152" s="1094"/>
      <c r="D1152" s="1095"/>
      <c r="E1152" s="1095"/>
      <c r="F1152" s="1120"/>
      <c r="G1152" s="1120"/>
      <c r="H1152" s="1120"/>
      <c r="I1152" s="1120"/>
      <c r="J1152" s="1120"/>
      <c r="K1152" s="1121"/>
      <c r="L1152" s="1120"/>
      <c r="M1152" s="1097"/>
      <c r="N1152" s="1096"/>
      <c r="O1152" s="1122"/>
      <c r="P1152" s="1093"/>
      <c r="Q1152" s="1098"/>
    </row>
    <row r="1153" spans="1:17" x14ac:dyDescent="0.2">
      <c r="A1153" s="1856"/>
      <c r="B1153" s="105">
        <v>5</v>
      </c>
      <c r="C1153" s="1094"/>
      <c r="D1153" s="1095"/>
      <c r="E1153" s="1095"/>
      <c r="F1153" s="1120"/>
      <c r="G1153" s="1120"/>
      <c r="H1153" s="1120"/>
      <c r="I1153" s="1120"/>
      <c r="J1153" s="1120"/>
      <c r="K1153" s="1121"/>
      <c r="L1153" s="1120"/>
      <c r="M1153" s="1097"/>
      <c r="N1153" s="1096"/>
      <c r="O1153" s="1122"/>
      <c r="P1153" s="1093"/>
      <c r="Q1153" s="1098"/>
    </row>
    <row r="1154" spans="1:17" x14ac:dyDescent="0.2">
      <c r="A1154" s="1856"/>
      <c r="B1154" s="105">
        <v>6</v>
      </c>
      <c r="C1154" s="1094"/>
      <c r="D1154" s="1095"/>
      <c r="E1154" s="1095"/>
      <c r="F1154" s="1120"/>
      <c r="G1154" s="1120"/>
      <c r="H1154" s="1120"/>
      <c r="I1154" s="1120"/>
      <c r="J1154" s="1120"/>
      <c r="K1154" s="1121"/>
      <c r="L1154" s="1120"/>
      <c r="M1154" s="1097"/>
      <c r="N1154" s="1096"/>
      <c r="O1154" s="1122"/>
      <c r="P1154" s="1093"/>
      <c r="Q1154" s="1098"/>
    </row>
    <row r="1155" spans="1:17" x14ac:dyDescent="0.2">
      <c r="A1155" s="1856"/>
      <c r="B1155" s="105">
        <v>7</v>
      </c>
      <c r="C1155" s="1094"/>
      <c r="D1155" s="1095"/>
      <c r="E1155" s="1095"/>
      <c r="F1155" s="1120"/>
      <c r="G1155" s="1120"/>
      <c r="H1155" s="1120"/>
      <c r="I1155" s="1120"/>
      <c r="J1155" s="1120"/>
      <c r="K1155" s="1121"/>
      <c r="L1155" s="1120"/>
      <c r="M1155" s="1097"/>
      <c r="N1155" s="1096"/>
      <c r="O1155" s="1122"/>
      <c r="P1155" s="1093"/>
      <c r="Q1155" s="1098"/>
    </row>
    <row r="1156" spans="1:17" x14ac:dyDescent="0.2">
      <c r="A1156" s="1856"/>
      <c r="B1156" s="105">
        <v>8</v>
      </c>
      <c r="C1156" s="1094"/>
      <c r="D1156" s="1095"/>
      <c r="E1156" s="1095"/>
      <c r="F1156" s="1120"/>
      <c r="G1156" s="1120"/>
      <c r="H1156" s="1120"/>
      <c r="I1156" s="1120"/>
      <c r="J1156" s="1120"/>
      <c r="K1156" s="1121"/>
      <c r="L1156" s="1120"/>
      <c r="M1156" s="1097"/>
      <c r="N1156" s="1096"/>
      <c r="O1156" s="1122"/>
      <c r="P1156" s="1093"/>
      <c r="Q1156" s="1098"/>
    </row>
    <row r="1157" spans="1:17" x14ac:dyDescent="0.2">
      <c r="A1157" s="1856"/>
      <c r="B1157" s="105">
        <v>9</v>
      </c>
      <c r="C1157" s="1094"/>
      <c r="D1157" s="1095"/>
      <c r="E1157" s="1095"/>
      <c r="F1157" s="1120"/>
      <c r="G1157" s="1120"/>
      <c r="H1157" s="1120"/>
      <c r="I1157" s="1120"/>
      <c r="J1157" s="1120"/>
      <c r="K1157" s="1121"/>
      <c r="L1157" s="1120"/>
      <c r="M1157" s="1097"/>
      <c r="N1157" s="1096"/>
      <c r="O1157" s="1122"/>
      <c r="P1157" s="1093"/>
      <c r="Q1157" s="1098"/>
    </row>
    <row r="1158" spans="1:17" ht="12" thickBot="1" x14ac:dyDescent="0.25">
      <c r="A1158" s="1857"/>
      <c r="B1158" s="106">
        <v>10</v>
      </c>
      <c r="C1158" s="1099"/>
      <c r="D1158" s="1100"/>
      <c r="E1158" s="1100"/>
      <c r="F1158" s="1123"/>
      <c r="G1158" s="1123"/>
      <c r="H1158" s="1123"/>
      <c r="I1158" s="1123"/>
      <c r="J1158" s="1123"/>
      <c r="K1158" s="1124"/>
      <c r="L1158" s="1123"/>
      <c r="M1158" s="1102"/>
      <c r="N1158" s="1101"/>
      <c r="O1158" s="1103"/>
      <c r="P1158" s="1103"/>
      <c r="Q1158" s="1104"/>
    </row>
    <row r="1159" spans="1:17" x14ac:dyDescent="0.2">
      <c r="A1159" s="1858" t="s">
        <v>229</v>
      </c>
      <c r="B1159" s="35">
        <v>1</v>
      </c>
      <c r="C1159" s="815"/>
      <c r="D1159" s="816"/>
      <c r="E1159" s="816"/>
      <c r="F1159" s="1109"/>
      <c r="G1159" s="1109"/>
      <c r="H1159" s="1109"/>
      <c r="I1159" s="1109"/>
      <c r="J1159" s="1109"/>
      <c r="K1159" s="1109"/>
      <c r="L1159" s="1110"/>
      <c r="M1159" s="1111"/>
      <c r="N1159" s="1112"/>
      <c r="O1159" s="817"/>
      <c r="P1159" s="817"/>
      <c r="Q1159" s="1314"/>
    </row>
    <row r="1160" spans="1:17" x14ac:dyDescent="0.2">
      <c r="A1160" s="1858"/>
      <c r="B1160" s="35">
        <v>2</v>
      </c>
      <c r="C1160" s="818"/>
      <c r="D1160" s="819"/>
      <c r="E1160" s="819"/>
      <c r="F1160" s="1113"/>
      <c r="G1160" s="1113"/>
      <c r="H1160" s="1113"/>
      <c r="I1160" s="1113"/>
      <c r="J1160" s="1113"/>
      <c r="K1160" s="1113"/>
      <c r="L1160" s="1113"/>
      <c r="M1160" s="1114"/>
      <c r="N1160" s="1112"/>
      <c r="O1160" s="823"/>
      <c r="P1160" s="817"/>
      <c r="Q1160" s="824"/>
    </row>
    <row r="1161" spans="1:17" x14ac:dyDescent="0.2">
      <c r="A1161" s="1858"/>
      <c r="B1161" s="35">
        <v>3</v>
      </c>
      <c r="C1161" s="818"/>
      <c r="D1161" s="819"/>
      <c r="E1161" s="819"/>
      <c r="F1161" s="1113"/>
      <c r="G1161" s="1113"/>
      <c r="H1161" s="1113"/>
      <c r="I1161" s="1113"/>
      <c r="J1161" s="1113"/>
      <c r="K1161" s="1113"/>
      <c r="L1161" s="1113"/>
      <c r="M1161" s="1114"/>
      <c r="N1161" s="1112"/>
      <c r="O1161" s="823"/>
      <c r="P1161" s="817"/>
      <c r="Q1161" s="824"/>
    </row>
    <row r="1162" spans="1:17" x14ac:dyDescent="0.2">
      <c r="A1162" s="1859"/>
      <c r="B1162" s="17">
        <v>4</v>
      </c>
      <c r="C1162" s="818"/>
      <c r="D1162" s="819"/>
      <c r="E1162" s="819"/>
      <c r="F1162" s="820"/>
      <c r="G1162" s="820"/>
      <c r="H1162" s="820"/>
      <c r="I1162" s="820"/>
      <c r="J1162" s="820"/>
      <c r="K1162" s="821"/>
      <c r="L1162" s="820"/>
      <c r="M1162" s="822"/>
      <c r="N1162" s="641"/>
      <c r="O1162" s="823"/>
      <c r="P1162" s="817"/>
      <c r="Q1162" s="824"/>
    </row>
    <row r="1163" spans="1:17" x14ac:dyDescent="0.2">
      <c r="A1163" s="1859"/>
      <c r="B1163" s="17">
        <v>5</v>
      </c>
      <c r="C1163" s="818"/>
      <c r="D1163" s="819"/>
      <c r="E1163" s="819"/>
      <c r="F1163" s="820"/>
      <c r="G1163" s="820"/>
      <c r="H1163" s="820"/>
      <c r="I1163" s="820"/>
      <c r="J1163" s="820"/>
      <c r="K1163" s="821"/>
      <c r="L1163" s="820"/>
      <c r="M1163" s="822"/>
      <c r="N1163" s="641"/>
      <c r="O1163" s="823"/>
      <c r="P1163" s="817"/>
      <c r="Q1163" s="824"/>
    </row>
    <row r="1164" spans="1:17" x14ac:dyDescent="0.2">
      <c r="A1164" s="1859"/>
      <c r="B1164" s="17">
        <v>6</v>
      </c>
      <c r="C1164" s="818"/>
      <c r="D1164" s="819"/>
      <c r="E1164" s="819"/>
      <c r="F1164" s="820"/>
      <c r="G1164" s="820"/>
      <c r="H1164" s="820"/>
      <c r="I1164" s="820"/>
      <c r="J1164" s="820"/>
      <c r="K1164" s="821"/>
      <c r="L1164" s="820"/>
      <c r="M1164" s="822"/>
      <c r="N1164" s="641"/>
      <c r="O1164" s="823"/>
      <c r="P1164" s="817"/>
      <c r="Q1164" s="824"/>
    </row>
    <row r="1165" spans="1:17" x14ac:dyDescent="0.2">
      <c r="A1165" s="1859"/>
      <c r="B1165" s="17">
        <v>7</v>
      </c>
      <c r="C1165" s="818"/>
      <c r="D1165" s="819"/>
      <c r="E1165" s="819"/>
      <c r="F1165" s="820"/>
      <c r="G1165" s="820"/>
      <c r="H1165" s="820"/>
      <c r="I1165" s="820"/>
      <c r="J1165" s="820"/>
      <c r="K1165" s="821"/>
      <c r="L1165" s="820"/>
      <c r="M1165" s="822"/>
      <c r="N1165" s="641"/>
      <c r="O1165" s="823"/>
      <c r="P1165" s="817"/>
      <c r="Q1165" s="824"/>
    </row>
    <row r="1166" spans="1:17" x14ac:dyDescent="0.2">
      <c r="A1166" s="1859"/>
      <c r="B1166" s="17">
        <v>8</v>
      </c>
      <c r="C1166" s="818"/>
      <c r="D1166" s="819"/>
      <c r="E1166" s="819"/>
      <c r="F1166" s="820"/>
      <c r="G1166" s="820"/>
      <c r="H1166" s="820"/>
      <c r="I1166" s="820"/>
      <c r="J1166" s="820"/>
      <c r="K1166" s="821"/>
      <c r="L1166" s="820"/>
      <c r="M1166" s="822"/>
      <c r="N1166" s="641"/>
      <c r="O1166" s="823"/>
      <c r="P1166" s="817"/>
      <c r="Q1166" s="824"/>
    </row>
    <row r="1167" spans="1:17" x14ac:dyDescent="0.2">
      <c r="A1167" s="1859"/>
      <c r="B1167" s="17">
        <v>9</v>
      </c>
      <c r="C1167" s="818"/>
      <c r="D1167" s="819"/>
      <c r="E1167" s="819"/>
      <c r="F1167" s="818"/>
      <c r="G1167" s="818"/>
      <c r="H1167" s="818"/>
      <c r="I1167" s="818"/>
      <c r="J1167" s="818"/>
      <c r="K1167" s="819"/>
      <c r="L1167" s="818"/>
      <c r="M1167" s="822"/>
      <c r="N1167" s="641"/>
      <c r="O1167" s="823"/>
      <c r="P1167" s="817"/>
      <c r="Q1167" s="824"/>
    </row>
    <row r="1168" spans="1:17" ht="12" thickBot="1" x14ac:dyDescent="0.25">
      <c r="A1168" s="1860"/>
      <c r="B1168" s="18">
        <v>10</v>
      </c>
      <c r="C1168" s="825"/>
      <c r="D1168" s="826"/>
      <c r="E1168" s="826"/>
      <c r="F1168" s="825"/>
      <c r="G1168" s="825"/>
      <c r="H1168" s="825"/>
      <c r="I1168" s="825"/>
      <c r="J1168" s="825"/>
      <c r="K1168" s="826"/>
      <c r="L1168" s="825"/>
      <c r="M1168" s="827"/>
      <c r="N1168" s="825"/>
      <c r="O1168" s="828"/>
      <c r="P1168" s="828"/>
      <c r="Q1168" s="829"/>
    </row>
    <row r="1171" spans="1:17" ht="15" x14ac:dyDescent="0.2">
      <c r="A1171" s="1812" t="s">
        <v>513</v>
      </c>
      <c r="B1171" s="1812"/>
      <c r="C1171" s="1812"/>
      <c r="D1171" s="1812"/>
      <c r="E1171" s="1812"/>
      <c r="F1171" s="1812"/>
      <c r="G1171" s="1812"/>
      <c r="H1171" s="1812"/>
      <c r="I1171" s="1812"/>
      <c r="J1171" s="1812"/>
      <c r="K1171" s="1812"/>
      <c r="L1171" s="1812"/>
      <c r="M1171" s="1812"/>
      <c r="N1171" s="1812"/>
      <c r="O1171" s="1812"/>
      <c r="P1171" s="1812"/>
      <c r="Q1171" s="1812"/>
    </row>
    <row r="1172" spans="1:17" ht="13.5" thickBot="1" x14ac:dyDescent="0.25">
      <c r="A1172" s="408"/>
      <c r="B1172" s="408"/>
      <c r="C1172" s="408"/>
      <c r="D1172" s="408"/>
      <c r="E1172" s="1813" t="s">
        <v>254</v>
      </c>
      <c r="F1172" s="1813"/>
      <c r="G1172" s="1813"/>
      <c r="H1172" s="1813"/>
      <c r="I1172" s="408">
        <v>3.2</v>
      </c>
      <c r="J1172" s="408" t="s">
        <v>253</v>
      </c>
      <c r="K1172" s="408" t="s">
        <v>255</v>
      </c>
      <c r="L1172" s="409">
        <v>459</v>
      </c>
      <c r="M1172" s="408"/>
      <c r="N1172" s="408"/>
      <c r="O1172" s="408"/>
      <c r="P1172" s="408"/>
      <c r="Q1172" s="408"/>
    </row>
    <row r="1173" spans="1:17" x14ac:dyDescent="0.2">
      <c r="A1173" s="1814" t="s">
        <v>1</v>
      </c>
      <c r="B1173" s="1817" t="s">
        <v>0</v>
      </c>
      <c r="C1173" s="1820" t="s">
        <v>2</v>
      </c>
      <c r="D1173" s="1820" t="s">
        <v>3</v>
      </c>
      <c r="E1173" s="1820" t="s">
        <v>11</v>
      </c>
      <c r="F1173" s="1824" t="s">
        <v>12</v>
      </c>
      <c r="G1173" s="1825"/>
      <c r="H1173" s="1825"/>
      <c r="I1173" s="1826"/>
      <c r="J1173" s="1820" t="s">
        <v>4</v>
      </c>
      <c r="K1173" s="1820" t="s">
        <v>13</v>
      </c>
      <c r="L1173" s="1820" t="s">
        <v>5</v>
      </c>
      <c r="M1173" s="1820" t="s">
        <v>6</v>
      </c>
      <c r="N1173" s="1820" t="s">
        <v>14</v>
      </c>
      <c r="O1173" s="1820" t="s">
        <v>15</v>
      </c>
      <c r="P1173" s="1827" t="s">
        <v>22</v>
      </c>
      <c r="Q1173" s="1829" t="s">
        <v>23</v>
      </c>
    </row>
    <row r="1174" spans="1:17" ht="33.75" x14ac:dyDescent="0.2">
      <c r="A1174" s="1815"/>
      <c r="B1174" s="1818"/>
      <c r="C1174" s="1821"/>
      <c r="D1174" s="1823"/>
      <c r="E1174" s="1823"/>
      <c r="F1174" s="1090" t="s">
        <v>16</v>
      </c>
      <c r="G1174" s="1090" t="s">
        <v>17</v>
      </c>
      <c r="H1174" s="1090" t="s">
        <v>18</v>
      </c>
      <c r="I1174" s="1090" t="s">
        <v>19</v>
      </c>
      <c r="J1174" s="1823"/>
      <c r="K1174" s="1823"/>
      <c r="L1174" s="1823"/>
      <c r="M1174" s="1823"/>
      <c r="N1174" s="1823"/>
      <c r="O1174" s="1823"/>
      <c r="P1174" s="1828"/>
      <c r="Q1174" s="1830"/>
    </row>
    <row r="1175" spans="1:17" ht="12" thickBot="1" x14ac:dyDescent="0.25">
      <c r="A1175" s="1816"/>
      <c r="B1175" s="1819"/>
      <c r="C1175" s="1822"/>
      <c r="D1175" s="28" t="s">
        <v>7</v>
      </c>
      <c r="E1175" s="28" t="s">
        <v>8</v>
      </c>
      <c r="F1175" s="28" t="s">
        <v>9</v>
      </c>
      <c r="G1175" s="28" t="s">
        <v>9</v>
      </c>
      <c r="H1175" s="28" t="s">
        <v>9</v>
      </c>
      <c r="I1175" s="28" t="s">
        <v>9</v>
      </c>
      <c r="J1175" s="28" t="s">
        <v>20</v>
      </c>
      <c r="K1175" s="28" t="s">
        <v>9</v>
      </c>
      <c r="L1175" s="28" t="s">
        <v>20</v>
      </c>
      <c r="M1175" s="28" t="s">
        <v>21</v>
      </c>
      <c r="N1175" s="28" t="s">
        <v>270</v>
      </c>
      <c r="O1175" s="28" t="s">
        <v>271</v>
      </c>
      <c r="P1175" s="637" t="s">
        <v>24</v>
      </c>
      <c r="Q1175" s="638" t="s">
        <v>272</v>
      </c>
    </row>
    <row r="1176" spans="1:17" x14ac:dyDescent="0.2">
      <c r="A1176" s="1798" t="s">
        <v>300</v>
      </c>
      <c r="B1176" s="41">
        <v>1</v>
      </c>
      <c r="C1176" s="320" t="s">
        <v>570</v>
      </c>
      <c r="D1176" s="283">
        <v>45</v>
      </c>
      <c r="E1176" s="283">
        <v>1973</v>
      </c>
      <c r="F1176" s="259">
        <f>G1176+H1176+I1176</f>
        <v>20.816924999999998</v>
      </c>
      <c r="G1176" s="259">
        <v>3.9307500000000002</v>
      </c>
      <c r="H1176" s="259">
        <v>7.2</v>
      </c>
      <c r="I1176" s="259">
        <v>9.6861749999999986</v>
      </c>
      <c r="J1176" s="259">
        <v>2141</v>
      </c>
      <c r="K1176" s="348">
        <f>I1176</f>
        <v>9.6861749999999986</v>
      </c>
      <c r="L1176" s="259">
        <f>J1176</f>
        <v>2141</v>
      </c>
      <c r="M1176" s="285">
        <f>K1176/L1176</f>
        <v>4.5241359177954224E-3</v>
      </c>
      <c r="N1176" s="321">
        <v>51.884</v>
      </c>
      <c r="O1176" s="287">
        <f>M1176*N1176</f>
        <v>0.2347302679588977</v>
      </c>
      <c r="P1176" s="287">
        <f>M1176*60*1000</f>
        <v>271.44815506772534</v>
      </c>
      <c r="Q1176" s="288">
        <f>P1176*N1176/1000</f>
        <v>14.083816077533863</v>
      </c>
    </row>
    <row r="1177" spans="1:17" x14ac:dyDescent="0.2">
      <c r="A1177" s="1799"/>
      <c r="B1177" s="38">
        <v>2</v>
      </c>
      <c r="C1177" s="323" t="s">
        <v>571</v>
      </c>
      <c r="D1177" s="289">
        <v>45</v>
      </c>
      <c r="E1177" s="289">
        <v>1990</v>
      </c>
      <c r="F1177" s="324">
        <f t="shared" ref="F1177:F1215" si="283">G1177+H1177+I1177</f>
        <v>23.967005</v>
      </c>
      <c r="G1177" s="216">
        <v>3.8573770000000001</v>
      </c>
      <c r="H1177" s="216">
        <v>7.2</v>
      </c>
      <c r="I1177" s="216">
        <v>12.909628</v>
      </c>
      <c r="J1177" s="216">
        <v>2333.65</v>
      </c>
      <c r="K1177" s="350">
        <f t="shared" ref="K1177:L1215" si="284">I1177</f>
        <v>12.909628</v>
      </c>
      <c r="L1177" s="216">
        <f t="shared" si="284"/>
        <v>2333.65</v>
      </c>
      <c r="M1177" s="217">
        <f t="shared" ref="M1177:M1185" si="285">K1177/L1177</f>
        <v>5.5319469500567774E-3</v>
      </c>
      <c r="N1177" s="324">
        <v>51.884</v>
      </c>
      <c r="O1177" s="291">
        <f t="shared" ref="O1177:O1195" si="286">M1177*N1177</f>
        <v>0.28701953555674586</v>
      </c>
      <c r="P1177" s="287">
        <f t="shared" ref="P1177:P1195" si="287">M1177*60*1000</f>
        <v>331.91681700340666</v>
      </c>
      <c r="Q1177" s="292">
        <f t="shared" ref="Q1177:Q1195" si="288">P1177*N1177/1000</f>
        <v>17.22117213340475</v>
      </c>
    </row>
    <row r="1178" spans="1:17" x14ac:dyDescent="0.2">
      <c r="A1178" s="1799"/>
      <c r="B1178" s="38">
        <v>3</v>
      </c>
      <c r="C1178" s="323" t="s">
        <v>569</v>
      </c>
      <c r="D1178" s="289">
        <v>39</v>
      </c>
      <c r="E1178" s="289">
        <v>1992</v>
      </c>
      <c r="F1178" s="324">
        <f t="shared" si="283"/>
        <v>22.112998000000001</v>
      </c>
      <c r="G1178" s="216">
        <v>3.09219</v>
      </c>
      <c r="H1178" s="216">
        <v>6.4</v>
      </c>
      <c r="I1178" s="216">
        <v>12.620808</v>
      </c>
      <c r="J1178" s="216">
        <v>2267.6400000000003</v>
      </c>
      <c r="K1178" s="350">
        <f t="shared" si="284"/>
        <v>12.620808</v>
      </c>
      <c r="L1178" s="216">
        <f t="shared" si="284"/>
        <v>2267.6400000000003</v>
      </c>
      <c r="M1178" s="217">
        <f t="shared" si="285"/>
        <v>5.5656135894586439E-3</v>
      </c>
      <c r="N1178" s="324">
        <v>51.884</v>
      </c>
      <c r="O1178" s="291">
        <f t="shared" si="286"/>
        <v>0.28876629547547228</v>
      </c>
      <c r="P1178" s="287">
        <f t="shared" si="287"/>
        <v>333.93681536751865</v>
      </c>
      <c r="Q1178" s="292">
        <f t="shared" si="288"/>
        <v>17.325977728528336</v>
      </c>
    </row>
    <row r="1179" spans="1:17" x14ac:dyDescent="0.2">
      <c r="A1179" s="1799"/>
      <c r="B1179" s="11">
        <v>4</v>
      </c>
      <c r="C1179" s="323" t="s">
        <v>572</v>
      </c>
      <c r="D1179" s="289">
        <v>32</v>
      </c>
      <c r="E1179" s="289">
        <v>1965</v>
      </c>
      <c r="F1179" s="324">
        <f t="shared" si="283"/>
        <v>14.82297</v>
      </c>
      <c r="G1179" s="216">
        <v>2.3060399999999999</v>
      </c>
      <c r="H1179" s="216">
        <v>5.12</v>
      </c>
      <c r="I1179" s="216">
        <v>7.3969299999999993</v>
      </c>
      <c r="J1179" s="216">
        <v>1301.47</v>
      </c>
      <c r="K1179" s="350">
        <f t="shared" si="284"/>
        <v>7.3969299999999993</v>
      </c>
      <c r="L1179" s="216">
        <f t="shared" si="284"/>
        <v>1301.47</v>
      </c>
      <c r="M1179" s="217">
        <f t="shared" si="285"/>
        <v>5.6835194049805211E-3</v>
      </c>
      <c r="N1179" s="324">
        <v>51.884</v>
      </c>
      <c r="O1179" s="291">
        <f t="shared" si="286"/>
        <v>0.29488372080800934</v>
      </c>
      <c r="P1179" s="287">
        <f t="shared" si="287"/>
        <v>341.01116429883126</v>
      </c>
      <c r="Q1179" s="292">
        <f t="shared" si="288"/>
        <v>17.693023248480561</v>
      </c>
    </row>
    <row r="1180" spans="1:17" x14ac:dyDescent="0.2">
      <c r="A1180" s="1799"/>
      <c r="B1180" s="11">
        <v>5</v>
      </c>
      <c r="C1180" s="323" t="s">
        <v>574</v>
      </c>
      <c r="D1180" s="289">
        <v>45</v>
      </c>
      <c r="E1180" s="289">
        <v>1974</v>
      </c>
      <c r="F1180" s="324">
        <f t="shared" si="283"/>
        <v>26.500004000000001</v>
      </c>
      <c r="G1180" s="216">
        <v>4.5072599999999996</v>
      </c>
      <c r="H1180" s="216">
        <v>7.2</v>
      </c>
      <c r="I1180" s="216">
        <v>14.792744000000001</v>
      </c>
      <c r="J1180" s="216">
        <v>2308.86</v>
      </c>
      <c r="K1180" s="350">
        <f t="shared" si="284"/>
        <v>14.792744000000001</v>
      </c>
      <c r="L1180" s="216">
        <f t="shared" si="284"/>
        <v>2308.86</v>
      </c>
      <c r="M1180" s="217">
        <f t="shared" si="285"/>
        <v>6.4069471514080541E-3</v>
      </c>
      <c r="N1180" s="324">
        <v>51.884</v>
      </c>
      <c r="O1180" s="291">
        <f t="shared" si="286"/>
        <v>0.33241804600365549</v>
      </c>
      <c r="P1180" s="287">
        <f t="shared" si="287"/>
        <v>384.41682908448325</v>
      </c>
      <c r="Q1180" s="292">
        <f t="shared" si="288"/>
        <v>19.945082760219329</v>
      </c>
    </row>
    <row r="1181" spans="1:17" x14ac:dyDescent="0.2">
      <c r="A1181" s="1799"/>
      <c r="B1181" s="11">
        <v>6</v>
      </c>
      <c r="C1181" s="323" t="s">
        <v>573</v>
      </c>
      <c r="D1181" s="289">
        <v>32</v>
      </c>
      <c r="E1181" s="289">
        <v>1962</v>
      </c>
      <c r="F1181" s="324">
        <f t="shared" si="283"/>
        <v>15.555981000000001</v>
      </c>
      <c r="G1181" s="216">
        <v>2.3060399999999999</v>
      </c>
      <c r="H1181" s="216">
        <v>5.12</v>
      </c>
      <c r="I1181" s="216">
        <v>8.1299410000000005</v>
      </c>
      <c r="J1181" s="216">
        <v>1250.07</v>
      </c>
      <c r="K1181" s="350">
        <f t="shared" si="284"/>
        <v>8.1299410000000005</v>
      </c>
      <c r="L1181" s="216">
        <f t="shared" si="284"/>
        <v>1250.07</v>
      </c>
      <c r="M1181" s="217">
        <f t="shared" si="285"/>
        <v>6.5035885990384545E-3</v>
      </c>
      <c r="N1181" s="324">
        <v>51.884</v>
      </c>
      <c r="O1181" s="291">
        <f t="shared" si="286"/>
        <v>0.3374321908725112</v>
      </c>
      <c r="P1181" s="287">
        <f t="shared" si="287"/>
        <v>390.21531594230731</v>
      </c>
      <c r="Q1181" s="292">
        <f t="shared" si="288"/>
        <v>20.245931452350671</v>
      </c>
    </row>
    <row r="1182" spans="1:17" x14ac:dyDescent="0.2">
      <c r="A1182" s="1799"/>
      <c r="B1182" s="11">
        <v>7</v>
      </c>
      <c r="C1182" s="323" t="s">
        <v>945</v>
      </c>
      <c r="D1182" s="289">
        <v>32</v>
      </c>
      <c r="E1182" s="289">
        <v>1964</v>
      </c>
      <c r="F1182" s="324">
        <f t="shared" si="283"/>
        <v>15.353967000000001</v>
      </c>
      <c r="G1182" s="216">
        <v>1.755735</v>
      </c>
      <c r="H1182" s="216">
        <v>5.12</v>
      </c>
      <c r="I1182" s="216">
        <v>8.4782320000000002</v>
      </c>
      <c r="J1182" s="216">
        <v>1222.47</v>
      </c>
      <c r="K1182" s="350">
        <f t="shared" si="284"/>
        <v>8.4782320000000002</v>
      </c>
      <c r="L1182" s="216">
        <f t="shared" si="284"/>
        <v>1222.47</v>
      </c>
      <c r="M1182" s="217">
        <f t="shared" si="285"/>
        <v>6.9353292923343725E-3</v>
      </c>
      <c r="N1182" s="324">
        <v>51.884</v>
      </c>
      <c r="O1182" s="291">
        <f t="shared" si="286"/>
        <v>0.35983262500347657</v>
      </c>
      <c r="P1182" s="287">
        <f t="shared" si="287"/>
        <v>416.11975754006238</v>
      </c>
      <c r="Q1182" s="292">
        <f t="shared" si="288"/>
        <v>21.589957500208598</v>
      </c>
    </row>
    <row r="1183" spans="1:17" x14ac:dyDescent="0.2">
      <c r="A1183" s="1799"/>
      <c r="B1183" s="11">
        <v>8</v>
      </c>
      <c r="C1183" s="323" t="s">
        <v>946</v>
      </c>
      <c r="D1183" s="289">
        <v>32</v>
      </c>
      <c r="E1183" s="289">
        <v>1962</v>
      </c>
      <c r="F1183" s="324">
        <f t="shared" si="283"/>
        <v>16.268971000000001</v>
      </c>
      <c r="G1183" s="216">
        <v>2.5156800000000001</v>
      </c>
      <c r="H1183" s="216">
        <v>5.0529999999999999</v>
      </c>
      <c r="I1183" s="216">
        <v>8.700291</v>
      </c>
      <c r="J1183" s="216">
        <v>1236.8699999999999</v>
      </c>
      <c r="K1183" s="350">
        <f t="shared" si="284"/>
        <v>8.700291</v>
      </c>
      <c r="L1183" s="216">
        <f t="shared" si="284"/>
        <v>1236.8699999999999</v>
      </c>
      <c r="M1183" s="217">
        <f t="shared" si="285"/>
        <v>7.0341191879502302E-3</v>
      </c>
      <c r="N1183" s="324">
        <v>51.884</v>
      </c>
      <c r="O1183" s="291">
        <f t="shared" si="286"/>
        <v>0.36495823994760973</v>
      </c>
      <c r="P1183" s="287">
        <f t="shared" si="287"/>
        <v>422.04715127701382</v>
      </c>
      <c r="Q1183" s="292">
        <f t="shared" si="288"/>
        <v>21.897494396856587</v>
      </c>
    </row>
    <row r="1184" spans="1:17" x14ac:dyDescent="0.2">
      <c r="A1184" s="1799"/>
      <c r="B1184" s="11">
        <v>9</v>
      </c>
      <c r="C1184" s="323" t="s">
        <v>947</v>
      </c>
      <c r="D1184" s="289">
        <v>32</v>
      </c>
      <c r="E1184" s="289">
        <v>1962</v>
      </c>
      <c r="F1184" s="324">
        <f t="shared" si="283"/>
        <v>15.794993000000002</v>
      </c>
      <c r="G1184" s="216">
        <v>1.6247100000000001</v>
      </c>
      <c r="H1184" s="216">
        <v>5.0529999999999999</v>
      </c>
      <c r="I1184" s="216">
        <v>9.1172830000000005</v>
      </c>
      <c r="J1184" s="216">
        <v>1246.02</v>
      </c>
      <c r="K1184" s="350">
        <f t="shared" si="284"/>
        <v>9.1172830000000005</v>
      </c>
      <c r="L1184" s="216">
        <f t="shared" si="284"/>
        <v>1246.02</v>
      </c>
      <c r="M1184" s="217">
        <f t="shared" si="285"/>
        <v>7.3171241232082955E-3</v>
      </c>
      <c r="N1184" s="324">
        <v>51.884</v>
      </c>
      <c r="O1184" s="291">
        <f t="shared" si="286"/>
        <v>0.37964166800853921</v>
      </c>
      <c r="P1184" s="287">
        <f t="shared" si="287"/>
        <v>439.02744739249772</v>
      </c>
      <c r="Q1184" s="292">
        <f t="shared" si="288"/>
        <v>22.778500080512352</v>
      </c>
    </row>
    <row r="1185" spans="1:17" ht="12" thickBot="1" x14ac:dyDescent="0.25">
      <c r="A1185" s="1800"/>
      <c r="B1185" s="30">
        <v>10</v>
      </c>
      <c r="C1185" s="328" t="s">
        <v>948</v>
      </c>
      <c r="D1185" s="351">
        <v>32</v>
      </c>
      <c r="E1185" s="351">
        <v>1961</v>
      </c>
      <c r="F1185" s="345">
        <f t="shared" si="283"/>
        <v>19.000999</v>
      </c>
      <c r="G1185" s="411">
        <v>3.5638800000000002</v>
      </c>
      <c r="H1185" s="411">
        <v>4.9859999999999998</v>
      </c>
      <c r="I1185" s="411">
        <v>10.451119</v>
      </c>
      <c r="J1185" s="411">
        <v>1204.29</v>
      </c>
      <c r="K1185" s="393">
        <f t="shared" si="284"/>
        <v>10.451119</v>
      </c>
      <c r="L1185" s="411">
        <f t="shared" si="284"/>
        <v>1204.29</v>
      </c>
      <c r="M1185" s="344">
        <f t="shared" si="285"/>
        <v>8.6782411213245977E-3</v>
      </c>
      <c r="N1185" s="345">
        <v>51.884</v>
      </c>
      <c r="O1185" s="352">
        <f t="shared" si="286"/>
        <v>0.45026186233880544</v>
      </c>
      <c r="P1185" s="353">
        <f t="shared" si="287"/>
        <v>520.69446727947593</v>
      </c>
      <c r="Q1185" s="354">
        <f t="shared" si="288"/>
        <v>27.015711740328332</v>
      </c>
    </row>
    <row r="1186" spans="1:17" x14ac:dyDescent="0.2">
      <c r="A1186" s="1801" t="s">
        <v>220</v>
      </c>
      <c r="B1186" s="99">
        <v>1</v>
      </c>
      <c r="C1186" s="300" t="s">
        <v>577</v>
      </c>
      <c r="D1186" s="293">
        <v>60</v>
      </c>
      <c r="E1186" s="293">
        <v>1966</v>
      </c>
      <c r="F1186" s="357">
        <f t="shared" si="283"/>
        <v>42.277000000000001</v>
      </c>
      <c r="G1186" s="295">
        <v>5.0418419999999999</v>
      </c>
      <c r="H1186" s="295">
        <v>9.4659999999999993</v>
      </c>
      <c r="I1186" s="294">
        <v>27.769158000000001</v>
      </c>
      <c r="J1186" s="295">
        <v>2733.17</v>
      </c>
      <c r="K1186" s="1179">
        <f t="shared" si="284"/>
        <v>27.769158000000001</v>
      </c>
      <c r="L1186" s="295">
        <f t="shared" si="284"/>
        <v>2733.17</v>
      </c>
      <c r="M1186" s="297">
        <f>K1186/L1186</f>
        <v>1.0160055174028692E-2</v>
      </c>
      <c r="N1186" s="358">
        <v>51.884</v>
      </c>
      <c r="O1186" s="298">
        <f t="shared" si="286"/>
        <v>0.52714430264930467</v>
      </c>
      <c r="P1186" s="298">
        <f t="shared" si="287"/>
        <v>609.60331044172153</v>
      </c>
      <c r="Q1186" s="299">
        <f t="shared" si="288"/>
        <v>31.628658158958281</v>
      </c>
    </row>
    <row r="1187" spans="1:17" x14ac:dyDescent="0.2">
      <c r="A1187" s="1802"/>
      <c r="B1187" s="121">
        <v>2</v>
      </c>
      <c r="C1187" s="300" t="s">
        <v>949</v>
      </c>
      <c r="D1187" s="293">
        <v>32</v>
      </c>
      <c r="E1187" s="293">
        <v>1981</v>
      </c>
      <c r="F1187" s="359">
        <f t="shared" si="283"/>
        <v>27.165999999999997</v>
      </c>
      <c r="G1187" s="294">
        <v>3.45906</v>
      </c>
      <c r="H1187" s="294">
        <v>5.12</v>
      </c>
      <c r="I1187" s="294">
        <v>18.586939999999998</v>
      </c>
      <c r="J1187" s="294">
        <v>1792.76</v>
      </c>
      <c r="K1187" s="954">
        <f t="shared" si="284"/>
        <v>18.586939999999998</v>
      </c>
      <c r="L1187" s="294">
        <f t="shared" si="284"/>
        <v>1792.76</v>
      </c>
      <c r="M1187" s="297">
        <f>K1187/L1187</f>
        <v>1.0367779290033245E-2</v>
      </c>
      <c r="N1187" s="359">
        <v>51.884</v>
      </c>
      <c r="O1187" s="298">
        <f t="shared" si="286"/>
        <v>0.53792186068408487</v>
      </c>
      <c r="P1187" s="298">
        <f t="shared" si="287"/>
        <v>622.06675740199466</v>
      </c>
      <c r="Q1187" s="299">
        <f t="shared" si="288"/>
        <v>32.275311641045093</v>
      </c>
    </row>
    <row r="1188" spans="1:17" x14ac:dyDescent="0.2">
      <c r="A1188" s="1802"/>
      <c r="B1188" s="98">
        <v>3</v>
      </c>
      <c r="C1188" s="360" t="s">
        <v>950</v>
      </c>
      <c r="D1188" s="293">
        <v>60</v>
      </c>
      <c r="E1188" s="293">
        <v>1967</v>
      </c>
      <c r="F1188" s="359">
        <f t="shared" si="283"/>
        <v>42.125993000000001</v>
      </c>
      <c r="G1188" s="294">
        <v>4.0360940000000003</v>
      </c>
      <c r="H1188" s="294">
        <v>9.6</v>
      </c>
      <c r="I1188" s="294">
        <v>28.489899000000001</v>
      </c>
      <c r="J1188" s="294">
        <v>2715.0099999999998</v>
      </c>
      <c r="K1188" s="954">
        <f t="shared" si="284"/>
        <v>28.489899000000001</v>
      </c>
      <c r="L1188" s="294">
        <f t="shared" si="284"/>
        <v>2715.0099999999998</v>
      </c>
      <c r="M1188" s="302">
        <f t="shared" ref="M1188:M1195" si="289">K1188/L1188</f>
        <v>1.0493478477059018E-2</v>
      </c>
      <c r="N1188" s="359">
        <v>51.884</v>
      </c>
      <c r="O1188" s="298">
        <f t="shared" si="286"/>
        <v>0.54444363730373013</v>
      </c>
      <c r="P1188" s="298">
        <f t="shared" si="287"/>
        <v>629.60870862354113</v>
      </c>
      <c r="Q1188" s="303">
        <f t="shared" si="288"/>
        <v>32.666618238223805</v>
      </c>
    </row>
    <row r="1189" spans="1:17" x14ac:dyDescent="0.2">
      <c r="A1189" s="1802"/>
      <c r="B1189" s="98">
        <v>4</v>
      </c>
      <c r="C1189" s="360" t="s">
        <v>951</v>
      </c>
      <c r="D1189" s="293">
        <v>26</v>
      </c>
      <c r="E1189" s="293">
        <v>1966</v>
      </c>
      <c r="F1189" s="359">
        <f t="shared" si="283"/>
        <v>18.584913</v>
      </c>
      <c r="G1189" s="294">
        <v>1.2919069999999999</v>
      </c>
      <c r="H1189" s="294">
        <v>3.89</v>
      </c>
      <c r="I1189" s="294">
        <v>13.403006</v>
      </c>
      <c r="J1189" s="294">
        <v>1267.43</v>
      </c>
      <c r="K1189" s="954">
        <f t="shared" si="284"/>
        <v>13.403006</v>
      </c>
      <c r="L1189" s="294">
        <f t="shared" si="284"/>
        <v>1267.43</v>
      </c>
      <c r="M1189" s="302">
        <f t="shared" si="289"/>
        <v>1.0574947728868654E-2</v>
      </c>
      <c r="N1189" s="359">
        <v>51.884</v>
      </c>
      <c r="O1189" s="361">
        <f t="shared" si="286"/>
        <v>0.5486705879646212</v>
      </c>
      <c r="P1189" s="298">
        <f t="shared" si="287"/>
        <v>634.49686373211921</v>
      </c>
      <c r="Q1189" s="303">
        <f t="shared" si="288"/>
        <v>32.920235277877275</v>
      </c>
    </row>
    <row r="1190" spans="1:17" x14ac:dyDescent="0.2">
      <c r="A1190" s="1802"/>
      <c r="B1190" s="98">
        <v>5</v>
      </c>
      <c r="C1190" s="360" t="s">
        <v>952</v>
      </c>
      <c r="D1190" s="293">
        <v>12</v>
      </c>
      <c r="E1190" s="293">
        <v>1975</v>
      </c>
      <c r="F1190" s="359">
        <f t="shared" si="283"/>
        <v>9.7329989999999995</v>
      </c>
      <c r="G1190" s="294">
        <v>1.36266</v>
      </c>
      <c r="H1190" s="294">
        <v>1.92</v>
      </c>
      <c r="I1190" s="294">
        <v>6.4503389999999996</v>
      </c>
      <c r="J1190" s="294">
        <v>608.16</v>
      </c>
      <c r="K1190" s="954">
        <f t="shared" si="284"/>
        <v>6.4503389999999996</v>
      </c>
      <c r="L1190" s="294">
        <f t="shared" si="284"/>
        <v>608.16</v>
      </c>
      <c r="M1190" s="302">
        <f t="shared" si="289"/>
        <v>1.0606319060773481E-2</v>
      </c>
      <c r="N1190" s="359">
        <v>51.884</v>
      </c>
      <c r="O1190" s="361">
        <f t="shared" si="286"/>
        <v>0.55029825814917133</v>
      </c>
      <c r="P1190" s="298">
        <f t="shared" si="287"/>
        <v>636.37914364640892</v>
      </c>
      <c r="Q1190" s="303">
        <f t="shared" si="288"/>
        <v>33.01789548895028</v>
      </c>
    </row>
    <row r="1191" spans="1:17" x14ac:dyDescent="0.2">
      <c r="A1191" s="1802"/>
      <c r="B1191" s="98">
        <v>6</v>
      </c>
      <c r="C1191" s="360" t="s">
        <v>575</v>
      </c>
      <c r="D1191" s="293">
        <v>55</v>
      </c>
      <c r="E1191" s="293">
        <v>1989</v>
      </c>
      <c r="F1191" s="359">
        <f t="shared" si="283"/>
        <v>38.020001000000001</v>
      </c>
      <c r="G1191" s="294">
        <v>3.7211099999999999</v>
      </c>
      <c r="H1191" s="294">
        <v>8.8000000000000007</v>
      </c>
      <c r="I1191" s="294">
        <v>25.498891</v>
      </c>
      <c r="J1191" s="294">
        <v>2335.17</v>
      </c>
      <c r="K1191" s="954">
        <f t="shared" si="284"/>
        <v>25.498891</v>
      </c>
      <c r="L1191" s="294">
        <f t="shared" si="284"/>
        <v>2335.17</v>
      </c>
      <c r="M1191" s="302">
        <f t="shared" si="289"/>
        <v>1.0919500935692049E-2</v>
      </c>
      <c r="N1191" s="359">
        <v>51.884</v>
      </c>
      <c r="O1191" s="361">
        <f t="shared" si="286"/>
        <v>0.5665473865474463</v>
      </c>
      <c r="P1191" s="298">
        <f t="shared" si="287"/>
        <v>655.17005614152288</v>
      </c>
      <c r="Q1191" s="303">
        <f t="shared" si="288"/>
        <v>33.992843192846777</v>
      </c>
    </row>
    <row r="1192" spans="1:17" x14ac:dyDescent="0.2">
      <c r="A1192" s="1802"/>
      <c r="B1192" s="98">
        <v>7</v>
      </c>
      <c r="C1192" s="360" t="s">
        <v>638</v>
      </c>
      <c r="D1192" s="293">
        <v>45</v>
      </c>
      <c r="E1192" s="293">
        <v>1991</v>
      </c>
      <c r="F1192" s="359">
        <f t="shared" si="283"/>
        <v>36.416998</v>
      </c>
      <c r="G1192" s="294">
        <v>3.3018299999999998</v>
      </c>
      <c r="H1192" s="294">
        <v>7.2</v>
      </c>
      <c r="I1192" s="294">
        <v>25.915168000000001</v>
      </c>
      <c r="J1192" s="294">
        <v>2327.9699999999998</v>
      </c>
      <c r="K1192" s="954">
        <f t="shared" si="284"/>
        <v>25.915168000000001</v>
      </c>
      <c r="L1192" s="294">
        <f t="shared" si="284"/>
        <v>2327.9699999999998</v>
      </c>
      <c r="M1192" s="302">
        <f t="shared" si="289"/>
        <v>1.1132088471930481E-2</v>
      </c>
      <c r="N1192" s="359">
        <v>51.884</v>
      </c>
      <c r="O1192" s="361">
        <f t="shared" si="286"/>
        <v>0.57757727827764105</v>
      </c>
      <c r="P1192" s="298">
        <f t="shared" si="287"/>
        <v>667.92530831582883</v>
      </c>
      <c r="Q1192" s="303">
        <f t="shared" si="288"/>
        <v>34.654636696658464</v>
      </c>
    </row>
    <row r="1193" spans="1:17" x14ac:dyDescent="0.2">
      <c r="A1193" s="1802"/>
      <c r="B1193" s="98">
        <v>8</v>
      </c>
      <c r="C1193" s="360" t="s">
        <v>578</v>
      </c>
      <c r="D1193" s="293">
        <v>100</v>
      </c>
      <c r="E1193" s="293">
        <v>1971</v>
      </c>
      <c r="F1193" s="359">
        <f t="shared" si="283"/>
        <v>72.070999</v>
      </c>
      <c r="G1193" s="294">
        <v>6.158175</v>
      </c>
      <c r="H1193" s="294">
        <v>16</v>
      </c>
      <c r="I1193" s="294">
        <v>49.912824000000001</v>
      </c>
      <c r="J1193" s="294">
        <v>4404.2199999999993</v>
      </c>
      <c r="K1193" s="954">
        <f t="shared" si="284"/>
        <v>49.912824000000001</v>
      </c>
      <c r="L1193" s="294">
        <f t="shared" si="284"/>
        <v>4404.2199999999993</v>
      </c>
      <c r="M1193" s="302">
        <f t="shared" si="289"/>
        <v>1.1332954302918566E-2</v>
      </c>
      <c r="N1193" s="359">
        <v>51.884</v>
      </c>
      <c r="O1193" s="361">
        <f t="shared" si="286"/>
        <v>0.58799900105262692</v>
      </c>
      <c r="P1193" s="298">
        <f t="shared" si="287"/>
        <v>679.977258175114</v>
      </c>
      <c r="Q1193" s="303">
        <f t="shared" si="288"/>
        <v>35.279940063157611</v>
      </c>
    </row>
    <row r="1194" spans="1:17" x14ac:dyDescent="0.2">
      <c r="A1194" s="1803"/>
      <c r="B1194" s="101">
        <v>9</v>
      </c>
      <c r="C1194" s="360" t="s">
        <v>576</v>
      </c>
      <c r="D1194" s="293">
        <v>60</v>
      </c>
      <c r="E1194" s="293">
        <v>1972</v>
      </c>
      <c r="F1194" s="359">
        <f t="shared" si="283"/>
        <v>44.477006000000003</v>
      </c>
      <c r="G1194" s="294">
        <v>3.8521350000000001</v>
      </c>
      <c r="H1194" s="294">
        <v>9.6</v>
      </c>
      <c r="I1194" s="294">
        <v>31.024871000000001</v>
      </c>
      <c r="J1194" s="294">
        <v>2732.36</v>
      </c>
      <c r="K1194" s="954">
        <f t="shared" si="284"/>
        <v>31.024871000000001</v>
      </c>
      <c r="L1194" s="294">
        <f t="shared" si="284"/>
        <v>2732.36</v>
      </c>
      <c r="M1194" s="302">
        <f t="shared" si="289"/>
        <v>1.1354605908445446E-2</v>
      </c>
      <c r="N1194" s="359">
        <v>51.884</v>
      </c>
      <c r="O1194" s="361">
        <f t="shared" si="286"/>
        <v>0.58912237295378356</v>
      </c>
      <c r="P1194" s="298">
        <f t="shared" si="287"/>
        <v>681.27635450672676</v>
      </c>
      <c r="Q1194" s="303">
        <f t="shared" si="288"/>
        <v>35.347342377227008</v>
      </c>
    </row>
    <row r="1195" spans="1:17" ht="12" thickBot="1" x14ac:dyDescent="0.25">
      <c r="A1195" s="1804"/>
      <c r="B1195" s="100">
        <v>10</v>
      </c>
      <c r="C1195" s="362" t="s">
        <v>953</v>
      </c>
      <c r="D1195" s="363">
        <v>45</v>
      </c>
      <c r="E1195" s="363">
        <v>1979</v>
      </c>
      <c r="F1195" s="364">
        <f t="shared" si="283"/>
        <v>37.067999999999998</v>
      </c>
      <c r="G1195" s="394">
        <v>2.8559999999999999</v>
      </c>
      <c r="H1195" s="394">
        <v>7.2</v>
      </c>
      <c r="I1195" s="394">
        <v>27.012</v>
      </c>
      <c r="J1195" s="394">
        <v>2326.9499999999998</v>
      </c>
      <c r="K1195" s="955">
        <f t="shared" si="284"/>
        <v>27.012</v>
      </c>
      <c r="L1195" s="394">
        <f t="shared" si="284"/>
        <v>2326.9499999999998</v>
      </c>
      <c r="M1195" s="365">
        <f t="shared" si="289"/>
        <v>1.1608328498678528E-2</v>
      </c>
      <c r="N1195" s="364">
        <v>51.884</v>
      </c>
      <c r="O1195" s="366">
        <f t="shared" si="286"/>
        <v>0.6022865158254368</v>
      </c>
      <c r="P1195" s="366">
        <f t="shared" si="287"/>
        <v>696.49970992071178</v>
      </c>
      <c r="Q1195" s="367">
        <f t="shared" si="288"/>
        <v>36.137190949526207</v>
      </c>
    </row>
    <row r="1196" spans="1:17" x14ac:dyDescent="0.2">
      <c r="A1196" s="1805" t="s">
        <v>296</v>
      </c>
      <c r="B1196" s="57">
        <v>1</v>
      </c>
      <c r="C1196" s="329" t="s">
        <v>954</v>
      </c>
      <c r="D1196" s="368">
        <v>45</v>
      </c>
      <c r="E1196" s="368">
        <v>1987</v>
      </c>
      <c r="F1196" s="809">
        <f t="shared" si="283"/>
        <v>41.585996999999999</v>
      </c>
      <c r="G1196" s="220">
        <v>3.5376750000000001</v>
      </c>
      <c r="H1196" s="220">
        <v>7.2</v>
      </c>
      <c r="I1196" s="220">
        <v>30.848322</v>
      </c>
      <c r="J1196" s="220">
        <v>2331.75</v>
      </c>
      <c r="K1196" s="369">
        <f t="shared" si="284"/>
        <v>30.848322</v>
      </c>
      <c r="L1196" s="305">
        <f t="shared" si="284"/>
        <v>2331.75</v>
      </c>
      <c r="M1196" s="306">
        <f>K1196/L1196</f>
        <v>1.3229686715985848E-2</v>
      </c>
      <c r="N1196" s="331">
        <v>51.884</v>
      </c>
      <c r="O1196" s="307">
        <f>M1196*N1196</f>
        <v>0.68640906557220971</v>
      </c>
      <c r="P1196" s="307">
        <f>M1196*60*1000</f>
        <v>793.78120295915085</v>
      </c>
      <c r="Q1196" s="308">
        <f>P1196*N1196/1000</f>
        <v>41.184543934332588</v>
      </c>
    </row>
    <row r="1197" spans="1:17" x14ac:dyDescent="0.2">
      <c r="A1197" s="1806"/>
      <c r="B1197" s="53">
        <v>2</v>
      </c>
      <c r="C1197" s="330" t="s">
        <v>955</v>
      </c>
      <c r="D1197" s="370">
        <v>20</v>
      </c>
      <c r="E1197" s="370">
        <v>1970</v>
      </c>
      <c r="F1197" s="340">
        <f t="shared" si="283"/>
        <v>17.240000999999999</v>
      </c>
      <c r="G1197" s="222">
        <v>1.36266</v>
      </c>
      <c r="H1197" s="222">
        <v>3.2</v>
      </c>
      <c r="I1197" s="222">
        <v>12.677341</v>
      </c>
      <c r="J1197" s="222">
        <v>955.92</v>
      </c>
      <c r="K1197" s="372">
        <f t="shared" si="284"/>
        <v>12.677341</v>
      </c>
      <c r="L1197" s="222">
        <f t="shared" si="284"/>
        <v>955.92</v>
      </c>
      <c r="M1197" s="221">
        <f t="shared" ref="M1197:M1205" si="290">K1197/L1197</f>
        <v>1.3261926730270317E-2</v>
      </c>
      <c r="N1197" s="340">
        <v>51.884</v>
      </c>
      <c r="O1197" s="223">
        <f t="shared" ref="O1197:O1205" si="291">M1197*N1197</f>
        <v>0.68808180647334516</v>
      </c>
      <c r="P1197" s="307">
        <f t="shared" ref="P1197:P1205" si="292">M1197*60*1000</f>
        <v>795.71560381621896</v>
      </c>
      <c r="Q1197" s="224">
        <f t="shared" ref="Q1197:Q1205" si="293">P1197*N1197/1000</f>
        <v>41.284908388400702</v>
      </c>
    </row>
    <row r="1198" spans="1:17" x14ac:dyDescent="0.2">
      <c r="A1198" s="1806"/>
      <c r="B1198" s="53">
        <v>3</v>
      </c>
      <c r="C1198" s="330" t="s">
        <v>956</v>
      </c>
      <c r="D1198" s="370">
        <v>75</v>
      </c>
      <c r="E1198" s="370">
        <v>1973</v>
      </c>
      <c r="F1198" s="340">
        <f t="shared" si="283"/>
        <v>72.635007000000002</v>
      </c>
      <c r="G1198" s="222">
        <v>7.2325799999999996</v>
      </c>
      <c r="H1198" s="222">
        <v>12</v>
      </c>
      <c r="I1198" s="222">
        <v>53.402427000000003</v>
      </c>
      <c r="J1198" s="222">
        <v>4007.78</v>
      </c>
      <c r="K1198" s="372">
        <f t="shared" si="284"/>
        <v>53.402427000000003</v>
      </c>
      <c r="L1198" s="222">
        <f t="shared" si="284"/>
        <v>4007.78</v>
      </c>
      <c r="M1198" s="221">
        <f t="shared" si="290"/>
        <v>1.3324690227507497E-2</v>
      </c>
      <c r="N1198" s="340">
        <v>51.884</v>
      </c>
      <c r="O1198" s="223">
        <f t="shared" si="291"/>
        <v>0.691338227763999</v>
      </c>
      <c r="P1198" s="307">
        <f t="shared" si="292"/>
        <v>799.48141365044989</v>
      </c>
      <c r="Q1198" s="224">
        <f t="shared" si="293"/>
        <v>41.480293665839945</v>
      </c>
    </row>
    <row r="1199" spans="1:17" x14ac:dyDescent="0.2">
      <c r="A1199" s="1806"/>
      <c r="B1199" s="53">
        <v>4</v>
      </c>
      <c r="C1199" s="330" t="s">
        <v>957</v>
      </c>
      <c r="D1199" s="370">
        <v>45</v>
      </c>
      <c r="E1199" s="370">
        <v>1978</v>
      </c>
      <c r="F1199" s="340">
        <f t="shared" si="283"/>
        <v>42.425004000000001</v>
      </c>
      <c r="G1199" s="222">
        <v>4.0617749999999999</v>
      </c>
      <c r="H1199" s="222">
        <v>7.2</v>
      </c>
      <c r="I1199" s="222">
        <v>31.163229000000001</v>
      </c>
      <c r="J1199" s="222">
        <v>2335.06</v>
      </c>
      <c r="K1199" s="372">
        <f t="shared" si="284"/>
        <v>31.163229000000001</v>
      </c>
      <c r="L1199" s="222">
        <f t="shared" si="284"/>
        <v>2335.06</v>
      </c>
      <c r="M1199" s="221">
        <f t="shared" si="290"/>
        <v>1.3345793684102337E-2</v>
      </c>
      <c r="N1199" s="340">
        <v>51.884</v>
      </c>
      <c r="O1199" s="223">
        <f t="shared" si="291"/>
        <v>0.69243315950596562</v>
      </c>
      <c r="P1199" s="307">
        <f t="shared" si="292"/>
        <v>800.74762104614024</v>
      </c>
      <c r="Q1199" s="224">
        <f t="shared" si="293"/>
        <v>41.545989570357939</v>
      </c>
    </row>
    <row r="1200" spans="1:17" x14ac:dyDescent="0.2">
      <c r="A1200" s="1806"/>
      <c r="B1200" s="53">
        <v>5</v>
      </c>
      <c r="C1200" s="330" t="s">
        <v>958</v>
      </c>
      <c r="D1200" s="370">
        <v>37</v>
      </c>
      <c r="E1200" s="370">
        <v>1986</v>
      </c>
      <c r="F1200" s="340">
        <f t="shared" si="283"/>
        <v>39.799000999999997</v>
      </c>
      <c r="G1200" s="222">
        <v>3.1445479999999999</v>
      </c>
      <c r="H1200" s="222">
        <v>5.92</v>
      </c>
      <c r="I1200" s="222">
        <v>30.734452999999998</v>
      </c>
      <c r="J1200" s="222">
        <v>2297.1</v>
      </c>
      <c r="K1200" s="372">
        <f t="shared" si="284"/>
        <v>30.734452999999998</v>
      </c>
      <c r="L1200" s="222">
        <f t="shared" si="284"/>
        <v>2297.1</v>
      </c>
      <c r="M1200" s="221">
        <f t="shared" si="290"/>
        <v>1.3379675678028819E-2</v>
      </c>
      <c r="N1200" s="340">
        <v>51.884</v>
      </c>
      <c r="O1200" s="223">
        <f t="shared" si="291"/>
        <v>0.69419109287884728</v>
      </c>
      <c r="P1200" s="307">
        <f t="shared" si="292"/>
        <v>802.78054068172924</v>
      </c>
      <c r="Q1200" s="224">
        <f t="shared" si="293"/>
        <v>41.651465572730842</v>
      </c>
    </row>
    <row r="1201" spans="1:17" x14ac:dyDescent="0.2">
      <c r="A1201" s="1806"/>
      <c r="B1201" s="53">
        <v>6</v>
      </c>
      <c r="C1201" s="330" t="s">
        <v>959</v>
      </c>
      <c r="D1201" s="370">
        <v>45</v>
      </c>
      <c r="E1201" s="370">
        <v>1970</v>
      </c>
      <c r="F1201" s="340">
        <f t="shared" si="283"/>
        <v>35.802998000000002</v>
      </c>
      <c r="G1201" s="222">
        <v>2.6991149999999999</v>
      </c>
      <c r="H1201" s="222">
        <v>7.2</v>
      </c>
      <c r="I1201" s="222">
        <v>25.903883</v>
      </c>
      <c r="J1201" s="222">
        <v>1924.65</v>
      </c>
      <c r="K1201" s="372">
        <f t="shared" si="284"/>
        <v>25.903883</v>
      </c>
      <c r="L1201" s="222">
        <f t="shared" si="284"/>
        <v>1924.65</v>
      </c>
      <c r="M1201" s="221">
        <f t="shared" si="290"/>
        <v>1.345900969007352E-2</v>
      </c>
      <c r="N1201" s="340">
        <v>51.884</v>
      </c>
      <c r="O1201" s="223">
        <f t="shared" si="291"/>
        <v>0.69830725875977451</v>
      </c>
      <c r="P1201" s="307">
        <f t="shared" si="292"/>
        <v>807.54058140441123</v>
      </c>
      <c r="Q1201" s="224">
        <f t="shared" si="293"/>
        <v>41.898435525586471</v>
      </c>
    </row>
    <row r="1202" spans="1:17" x14ac:dyDescent="0.2">
      <c r="A1202" s="1806"/>
      <c r="B1202" s="53">
        <v>7</v>
      </c>
      <c r="C1202" s="330" t="s">
        <v>960</v>
      </c>
      <c r="D1202" s="370">
        <v>12</v>
      </c>
      <c r="E1202" s="370">
        <v>1995</v>
      </c>
      <c r="F1202" s="340">
        <f t="shared" si="283"/>
        <v>12.052</v>
      </c>
      <c r="G1202" s="222">
        <v>0.73373999999999995</v>
      </c>
      <c r="H1202" s="222">
        <v>1.92</v>
      </c>
      <c r="I1202" s="222">
        <v>9.3982600000000005</v>
      </c>
      <c r="J1202" s="222">
        <v>693.74</v>
      </c>
      <c r="K1202" s="372">
        <f t="shared" si="284"/>
        <v>9.3982600000000005</v>
      </c>
      <c r="L1202" s="222">
        <f t="shared" si="284"/>
        <v>693.74</v>
      </c>
      <c r="M1202" s="221">
        <f t="shared" si="290"/>
        <v>1.354723671692565E-2</v>
      </c>
      <c r="N1202" s="340">
        <v>51.884</v>
      </c>
      <c r="O1202" s="223">
        <f t="shared" si="291"/>
        <v>0.70288482982097045</v>
      </c>
      <c r="P1202" s="307">
        <f t="shared" si="292"/>
        <v>812.83420301553895</v>
      </c>
      <c r="Q1202" s="224">
        <f t="shared" si="293"/>
        <v>42.173089789258221</v>
      </c>
    </row>
    <row r="1203" spans="1:17" x14ac:dyDescent="0.2">
      <c r="A1203" s="1806"/>
      <c r="B1203" s="53">
        <v>8</v>
      </c>
      <c r="C1203" s="330" t="s">
        <v>961</v>
      </c>
      <c r="D1203" s="370">
        <v>50</v>
      </c>
      <c r="E1203" s="370">
        <v>1979</v>
      </c>
      <c r="F1203" s="340">
        <f t="shared" si="283"/>
        <v>53.326002000000003</v>
      </c>
      <c r="G1203" s="222">
        <v>5.0313600000000003</v>
      </c>
      <c r="H1203" s="222">
        <v>8</v>
      </c>
      <c r="I1203" s="222">
        <v>40.294642000000003</v>
      </c>
      <c r="J1203" s="222">
        <v>2967.15</v>
      </c>
      <c r="K1203" s="372">
        <f t="shared" si="284"/>
        <v>40.294642000000003</v>
      </c>
      <c r="L1203" s="222">
        <f t="shared" si="284"/>
        <v>2967.15</v>
      </c>
      <c r="M1203" s="221">
        <f t="shared" si="290"/>
        <v>1.3580251082688776E-2</v>
      </c>
      <c r="N1203" s="340">
        <v>51.884</v>
      </c>
      <c r="O1203" s="223">
        <f t="shared" si="291"/>
        <v>0.70459774717422441</v>
      </c>
      <c r="P1203" s="307">
        <f t="shared" si="292"/>
        <v>814.81506496132647</v>
      </c>
      <c r="Q1203" s="224">
        <f t="shared" si="293"/>
        <v>42.275864830453465</v>
      </c>
    </row>
    <row r="1204" spans="1:17" x14ac:dyDescent="0.2">
      <c r="A1204" s="1806"/>
      <c r="B1204" s="53">
        <v>9</v>
      </c>
      <c r="C1204" s="330" t="s">
        <v>962</v>
      </c>
      <c r="D1204" s="370">
        <v>60</v>
      </c>
      <c r="E1204" s="370">
        <v>1986</v>
      </c>
      <c r="F1204" s="340">
        <f t="shared" si="283"/>
        <v>45.535999000000004</v>
      </c>
      <c r="G1204" s="222">
        <v>3.9150269999999998</v>
      </c>
      <c r="H1204" s="222">
        <v>9.3989999999999991</v>
      </c>
      <c r="I1204" s="222">
        <v>32.221972000000001</v>
      </c>
      <c r="J1204" s="222">
        <v>2341.37</v>
      </c>
      <c r="K1204" s="372">
        <f t="shared" si="284"/>
        <v>32.221972000000001</v>
      </c>
      <c r="L1204" s="222">
        <f t="shared" si="284"/>
        <v>2341.37</v>
      </c>
      <c r="M1204" s="221">
        <f t="shared" si="290"/>
        <v>1.3762016255440192E-2</v>
      </c>
      <c r="N1204" s="340">
        <v>51.884</v>
      </c>
      <c r="O1204" s="223">
        <f t="shared" si="291"/>
        <v>0.7140284513972589</v>
      </c>
      <c r="P1204" s="307">
        <f t="shared" si="292"/>
        <v>825.72097532641158</v>
      </c>
      <c r="Q1204" s="224">
        <f t="shared" si="293"/>
        <v>42.841707083835537</v>
      </c>
    </row>
    <row r="1205" spans="1:17" ht="12" thickBot="1" x14ac:dyDescent="0.25">
      <c r="A1205" s="1806"/>
      <c r="B1205" s="53">
        <v>10</v>
      </c>
      <c r="C1205" s="332" t="s">
        <v>963</v>
      </c>
      <c r="D1205" s="373">
        <v>30</v>
      </c>
      <c r="E1205" s="373">
        <v>1989</v>
      </c>
      <c r="F1205" s="347">
        <f t="shared" si="283"/>
        <v>30.086998999999999</v>
      </c>
      <c r="G1205" s="391">
        <v>3.0135749999999999</v>
      </c>
      <c r="H1205" s="391">
        <v>4.8</v>
      </c>
      <c r="I1205" s="391">
        <v>22.273423999999999</v>
      </c>
      <c r="J1205" s="391">
        <v>1616.71</v>
      </c>
      <c r="K1205" s="374">
        <f t="shared" si="284"/>
        <v>22.273423999999999</v>
      </c>
      <c r="L1205" s="391">
        <f t="shared" si="284"/>
        <v>1616.71</v>
      </c>
      <c r="M1205" s="346">
        <f t="shared" si="290"/>
        <v>1.3777006389519455E-2</v>
      </c>
      <c r="N1205" s="347">
        <v>51.884</v>
      </c>
      <c r="O1205" s="333">
        <f t="shared" si="291"/>
        <v>0.7148061995138274</v>
      </c>
      <c r="P1205" s="333">
        <f t="shared" si="292"/>
        <v>826.62038337116724</v>
      </c>
      <c r="Q1205" s="334">
        <f t="shared" si="293"/>
        <v>42.888371970829638</v>
      </c>
    </row>
    <row r="1206" spans="1:17" x14ac:dyDescent="0.2">
      <c r="A1206" s="1843" t="s">
        <v>229</v>
      </c>
      <c r="B1206" s="35">
        <v>1</v>
      </c>
      <c r="C1206" s="310" t="s">
        <v>639</v>
      </c>
      <c r="D1206" s="311">
        <v>14</v>
      </c>
      <c r="E1206" s="311">
        <v>1969</v>
      </c>
      <c r="F1206" s="335">
        <f t="shared" si="283"/>
        <v>17.735001</v>
      </c>
      <c r="G1206" s="264">
        <v>1.1268149999999999</v>
      </c>
      <c r="H1206" s="264">
        <v>1.573</v>
      </c>
      <c r="I1206" s="264">
        <v>15.035185999999999</v>
      </c>
      <c r="J1206" s="264">
        <v>717.57</v>
      </c>
      <c r="K1206" s="376">
        <f t="shared" si="284"/>
        <v>15.035185999999999</v>
      </c>
      <c r="L1206" s="313">
        <f t="shared" si="284"/>
        <v>717.57</v>
      </c>
      <c r="M1206" s="314">
        <f>K1206/L1206</f>
        <v>2.0952918878994382E-2</v>
      </c>
      <c r="N1206" s="286">
        <v>51.884</v>
      </c>
      <c r="O1206" s="315">
        <f>M1206*N1206</f>
        <v>1.0871212431177446</v>
      </c>
      <c r="P1206" s="315">
        <f>M1206*60*1000</f>
        <v>1257.175132739663</v>
      </c>
      <c r="Q1206" s="316">
        <f>P1206*N1206/1000</f>
        <v>65.22727458706467</v>
      </c>
    </row>
    <row r="1207" spans="1:17" x14ac:dyDescent="0.2">
      <c r="A1207" s="1809"/>
      <c r="B1207" s="17">
        <v>2</v>
      </c>
      <c r="C1207" s="336" t="s">
        <v>964</v>
      </c>
      <c r="D1207" s="377">
        <v>20</v>
      </c>
      <c r="E1207" s="377">
        <v>1983</v>
      </c>
      <c r="F1207" s="341">
        <f t="shared" si="283"/>
        <v>26.773998000000002</v>
      </c>
      <c r="G1207" s="226">
        <v>1.2578400000000001</v>
      </c>
      <c r="H1207" s="226">
        <v>3.2</v>
      </c>
      <c r="I1207" s="226">
        <v>22.316158000000001</v>
      </c>
      <c r="J1207" s="226">
        <v>1040.3900000000001</v>
      </c>
      <c r="K1207" s="379">
        <f t="shared" si="284"/>
        <v>22.316158000000001</v>
      </c>
      <c r="L1207" s="226">
        <f t="shared" si="284"/>
        <v>1040.3900000000001</v>
      </c>
      <c r="M1207" s="225">
        <f t="shared" ref="M1207:M1215" si="294">K1207/L1207</f>
        <v>2.1449800555560894E-2</v>
      </c>
      <c r="N1207" s="341">
        <v>51.884</v>
      </c>
      <c r="O1207" s="227">
        <f t="shared" ref="O1207:O1215" si="295">M1207*N1207</f>
        <v>1.1129014520247213</v>
      </c>
      <c r="P1207" s="315">
        <f t="shared" ref="P1207:P1215" si="296">M1207*60*1000</f>
        <v>1286.9880333336537</v>
      </c>
      <c r="Q1207" s="228">
        <f t="shared" ref="Q1207:Q1215" si="297">P1207*N1207/1000</f>
        <v>66.774087121483291</v>
      </c>
    </row>
    <row r="1208" spans="1:17" x14ac:dyDescent="0.2">
      <c r="A1208" s="1809"/>
      <c r="B1208" s="17">
        <v>3</v>
      </c>
      <c r="C1208" s="336" t="s">
        <v>582</v>
      </c>
      <c r="D1208" s="377">
        <v>8</v>
      </c>
      <c r="E1208" s="377">
        <v>1961</v>
      </c>
      <c r="F1208" s="341">
        <f t="shared" si="283"/>
        <v>8.0299999999999994</v>
      </c>
      <c r="G1208" s="226">
        <v>0</v>
      </c>
      <c r="H1208" s="226">
        <v>0</v>
      </c>
      <c r="I1208" s="226">
        <v>8.0299999999999994</v>
      </c>
      <c r="J1208" s="226">
        <v>361.18</v>
      </c>
      <c r="K1208" s="379">
        <f t="shared" si="284"/>
        <v>8.0299999999999994</v>
      </c>
      <c r="L1208" s="226">
        <f t="shared" si="284"/>
        <v>361.18</v>
      </c>
      <c r="M1208" s="225">
        <f t="shared" si="294"/>
        <v>2.2232681765324766E-2</v>
      </c>
      <c r="N1208" s="341">
        <v>51.884</v>
      </c>
      <c r="O1208" s="227">
        <f t="shared" si="295"/>
        <v>1.1535204607121101</v>
      </c>
      <c r="P1208" s="315">
        <f t="shared" si="296"/>
        <v>1333.9609059194859</v>
      </c>
      <c r="Q1208" s="228">
        <f t="shared" si="297"/>
        <v>69.211227642726598</v>
      </c>
    </row>
    <row r="1209" spans="1:17" x14ac:dyDescent="0.2">
      <c r="A1209" s="1810"/>
      <c r="B1209" s="17">
        <v>4</v>
      </c>
      <c r="C1209" s="336" t="s">
        <v>640</v>
      </c>
      <c r="D1209" s="377">
        <v>8</v>
      </c>
      <c r="E1209" s="377">
        <v>1952</v>
      </c>
      <c r="F1209" s="341">
        <f t="shared" si="283"/>
        <v>4.7819989999999999</v>
      </c>
      <c r="G1209" s="226">
        <v>0</v>
      </c>
      <c r="H1209" s="226">
        <v>0</v>
      </c>
      <c r="I1209" s="226">
        <v>4.7819989999999999</v>
      </c>
      <c r="J1209" s="226">
        <v>209.16</v>
      </c>
      <c r="K1209" s="379">
        <f t="shared" si="284"/>
        <v>4.7819989999999999</v>
      </c>
      <c r="L1209" s="226">
        <f t="shared" si="284"/>
        <v>209.16</v>
      </c>
      <c r="M1209" s="225">
        <f t="shared" si="294"/>
        <v>2.2862875310766875E-2</v>
      </c>
      <c r="N1209" s="341">
        <v>51.884</v>
      </c>
      <c r="O1209" s="227">
        <f t="shared" si="295"/>
        <v>1.1862174226238285</v>
      </c>
      <c r="P1209" s="315">
        <f t="shared" si="296"/>
        <v>1371.7725186460125</v>
      </c>
      <c r="Q1209" s="228">
        <f t="shared" si="297"/>
        <v>71.173045357429714</v>
      </c>
    </row>
    <row r="1210" spans="1:17" x14ac:dyDescent="0.2">
      <c r="A1210" s="1810"/>
      <c r="B1210" s="17">
        <v>5</v>
      </c>
      <c r="C1210" s="336" t="s">
        <v>579</v>
      </c>
      <c r="D1210" s="377">
        <v>12</v>
      </c>
      <c r="E1210" s="377">
        <v>1958</v>
      </c>
      <c r="F1210" s="341">
        <f t="shared" si="283"/>
        <v>17.466999999999999</v>
      </c>
      <c r="G1210" s="226">
        <v>0.89097000000000004</v>
      </c>
      <c r="H1210" s="226">
        <v>1.853</v>
      </c>
      <c r="I1210" s="226">
        <v>14.72303</v>
      </c>
      <c r="J1210" s="226">
        <v>641.11</v>
      </c>
      <c r="K1210" s="379">
        <f t="shared" si="284"/>
        <v>14.72303</v>
      </c>
      <c r="L1210" s="226">
        <f t="shared" si="284"/>
        <v>641.11</v>
      </c>
      <c r="M1210" s="225">
        <f t="shared" si="294"/>
        <v>2.2964904618552197E-2</v>
      </c>
      <c r="N1210" s="341">
        <v>51.884</v>
      </c>
      <c r="O1210" s="227">
        <f t="shared" si="295"/>
        <v>1.1915111112289622</v>
      </c>
      <c r="P1210" s="315">
        <f t="shared" si="296"/>
        <v>1377.8942771131317</v>
      </c>
      <c r="Q1210" s="228">
        <f t="shared" si="297"/>
        <v>71.490666673737721</v>
      </c>
    </row>
    <row r="1211" spans="1:17" x14ac:dyDescent="0.2">
      <c r="A1211" s="1810"/>
      <c r="B1211" s="17">
        <v>6</v>
      </c>
      <c r="C1211" s="336" t="s">
        <v>965</v>
      </c>
      <c r="D1211" s="377">
        <v>12</v>
      </c>
      <c r="E1211" s="377">
        <v>1955</v>
      </c>
      <c r="F1211" s="341">
        <f t="shared" si="283"/>
        <v>11.159998999999999</v>
      </c>
      <c r="G1211" s="226">
        <v>0</v>
      </c>
      <c r="H1211" s="226">
        <v>0</v>
      </c>
      <c r="I1211" s="226">
        <v>11.159998999999999</v>
      </c>
      <c r="J1211" s="226">
        <v>475.24</v>
      </c>
      <c r="K1211" s="379">
        <f t="shared" si="284"/>
        <v>11.159998999999999</v>
      </c>
      <c r="L1211" s="226">
        <f t="shared" si="284"/>
        <v>475.24</v>
      </c>
      <c r="M1211" s="225">
        <f t="shared" si="294"/>
        <v>2.3482869707937039E-2</v>
      </c>
      <c r="N1211" s="341">
        <v>51.884</v>
      </c>
      <c r="O1211" s="227">
        <f t="shared" si="295"/>
        <v>1.2183852119266054</v>
      </c>
      <c r="P1211" s="315">
        <f t="shared" si="296"/>
        <v>1408.9721824762223</v>
      </c>
      <c r="Q1211" s="228">
        <f t="shared" si="297"/>
        <v>73.103112715596325</v>
      </c>
    </row>
    <row r="1212" spans="1:17" x14ac:dyDescent="0.2">
      <c r="A1212" s="1810"/>
      <c r="B1212" s="17">
        <v>7</v>
      </c>
      <c r="C1212" s="336" t="s">
        <v>581</v>
      </c>
      <c r="D1212" s="377">
        <v>8</v>
      </c>
      <c r="E1212" s="377">
        <v>1959</v>
      </c>
      <c r="F1212" s="341">
        <f t="shared" si="283"/>
        <v>8.6</v>
      </c>
      <c r="G1212" s="226">
        <v>0</v>
      </c>
      <c r="H1212" s="226">
        <v>0</v>
      </c>
      <c r="I1212" s="226">
        <v>8.6</v>
      </c>
      <c r="J1212" s="226">
        <v>359.86</v>
      </c>
      <c r="K1212" s="379">
        <f t="shared" si="284"/>
        <v>8.6</v>
      </c>
      <c r="L1212" s="226">
        <f t="shared" si="284"/>
        <v>359.86</v>
      </c>
      <c r="M1212" s="225">
        <f t="shared" si="294"/>
        <v>2.3898182626576999E-2</v>
      </c>
      <c r="N1212" s="341">
        <v>51.884</v>
      </c>
      <c r="O1212" s="227">
        <f t="shared" si="295"/>
        <v>1.2399333073973211</v>
      </c>
      <c r="P1212" s="315">
        <f t="shared" si="296"/>
        <v>1433.89095759462</v>
      </c>
      <c r="Q1212" s="228">
        <f t="shared" si="297"/>
        <v>74.395998443839261</v>
      </c>
    </row>
    <row r="1213" spans="1:17" x14ac:dyDescent="0.2">
      <c r="A1213" s="1810"/>
      <c r="B1213" s="17">
        <v>8</v>
      </c>
      <c r="C1213" s="336" t="s">
        <v>583</v>
      </c>
      <c r="D1213" s="377">
        <v>6</v>
      </c>
      <c r="E1213" s="377">
        <v>1936</v>
      </c>
      <c r="F1213" s="341">
        <f t="shared" si="283"/>
        <v>7.944</v>
      </c>
      <c r="G1213" s="226">
        <v>0.89097000000000004</v>
      </c>
      <c r="H1213" s="226">
        <v>0.06</v>
      </c>
      <c r="I1213" s="226">
        <v>6.9930300000000001</v>
      </c>
      <c r="J1213" s="226">
        <v>266.57</v>
      </c>
      <c r="K1213" s="379">
        <f t="shared" si="284"/>
        <v>6.9930300000000001</v>
      </c>
      <c r="L1213" s="226">
        <f t="shared" si="284"/>
        <v>266.57</v>
      </c>
      <c r="M1213" s="225">
        <f t="shared" si="294"/>
        <v>2.6233372097385303E-2</v>
      </c>
      <c r="N1213" s="341">
        <v>51.884</v>
      </c>
      <c r="O1213" s="227">
        <f t="shared" si="295"/>
        <v>1.3610922779007391</v>
      </c>
      <c r="P1213" s="315">
        <f t="shared" si="296"/>
        <v>1574.0023258431181</v>
      </c>
      <c r="Q1213" s="228">
        <f t="shared" si="297"/>
        <v>81.665536674044347</v>
      </c>
    </row>
    <row r="1214" spans="1:17" x14ac:dyDescent="0.2">
      <c r="A1214" s="1810"/>
      <c r="B1214" s="17">
        <v>9</v>
      </c>
      <c r="C1214" s="380" t="s">
        <v>966</v>
      </c>
      <c r="D1214" s="377">
        <v>10</v>
      </c>
      <c r="E1214" s="377">
        <v>1958</v>
      </c>
      <c r="F1214" s="341">
        <f t="shared" si="283"/>
        <v>15.207000000000001</v>
      </c>
      <c r="G1214" s="341">
        <v>0.31446000000000002</v>
      </c>
      <c r="H1214" s="341">
        <v>1.083</v>
      </c>
      <c r="I1214" s="341">
        <v>13.80954</v>
      </c>
      <c r="J1214" s="341">
        <v>525.29999999999995</v>
      </c>
      <c r="K1214" s="379">
        <f t="shared" si="284"/>
        <v>13.80954</v>
      </c>
      <c r="L1214" s="336">
        <f t="shared" si="284"/>
        <v>525.29999999999995</v>
      </c>
      <c r="M1214" s="225">
        <f t="shared" si="294"/>
        <v>2.6288863506567679E-2</v>
      </c>
      <c r="N1214" s="341">
        <v>51.884</v>
      </c>
      <c r="O1214" s="227">
        <f t="shared" si="295"/>
        <v>1.3639713941747575</v>
      </c>
      <c r="P1214" s="315">
        <f t="shared" si="296"/>
        <v>1577.3318103940608</v>
      </c>
      <c r="Q1214" s="228">
        <f t="shared" si="297"/>
        <v>81.838283650485451</v>
      </c>
    </row>
    <row r="1215" spans="1:17" ht="12" thickBot="1" x14ac:dyDescent="0.25">
      <c r="A1215" s="1811"/>
      <c r="B1215" s="18">
        <v>10</v>
      </c>
      <c r="C1215" s="381" t="s">
        <v>580</v>
      </c>
      <c r="D1215" s="382">
        <v>8</v>
      </c>
      <c r="E1215" s="382">
        <v>1961</v>
      </c>
      <c r="F1215" s="343">
        <f t="shared" si="283"/>
        <v>9.5020000000000007</v>
      </c>
      <c r="G1215" s="343">
        <v>0.20963999999999999</v>
      </c>
      <c r="H1215" s="343">
        <v>0.91900000000000004</v>
      </c>
      <c r="I1215" s="343">
        <v>8.3733599999999999</v>
      </c>
      <c r="J1215" s="343">
        <v>316.22000000000003</v>
      </c>
      <c r="K1215" s="639">
        <f t="shared" si="284"/>
        <v>8.3733599999999999</v>
      </c>
      <c r="L1215" s="337">
        <f t="shared" si="284"/>
        <v>316.22000000000003</v>
      </c>
      <c r="M1215" s="342">
        <f t="shared" si="294"/>
        <v>2.647953956106508E-2</v>
      </c>
      <c r="N1215" s="343">
        <v>51.884</v>
      </c>
      <c r="O1215" s="338">
        <f t="shared" si="295"/>
        <v>1.3738644305863006</v>
      </c>
      <c r="P1215" s="338">
        <f t="shared" si="296"/>
        <v>1588.7723736639048</v>
      </c>
      <c r="Q1215" s="339">
        <f t="shared" si="297"/>
        <v>82.43186583517803</v>
      </c>
    </row>
    <row r="1217" spans="1:17" ht="15" x14ac:dyDescent="0.2">
      <c r="A1217" s="1812" t="s">
        <v>543</v>
      </c>
      <c r="B1217" s="1812"/>
      <c r="C1217" s="1812"/>
      <c r="D1217" s="1812"/>
      <c r="E1217" s="1812"/>
      <c r="F1217" s="1812"/>
      <c r="G1217" s="1812"/>
      <c r="H1217" s="1812"/>
      <c r="I1217" s="1812"/>
      <c r="J1217" s="1812"/>
      <c r="K1217" s="1812"/>
      <c r="L1217" s="1812"/>
      <c r="M1217" s="1812"/>
      <c r="N1217" s="1812"/>
      <c r="O1217" s="1812"/>
      <c r="P1217" s="1812"/>
      <c r="Q1217" s="1812"/>
    </row>
    <row r="1218" spans="1:17" ht="13.5" thickBot="1" x14ac:dyDescent="0.25">
      <c r="A1218" s="408"/>
      <c r="B1218" s="408"/>
      <c r="C1218" s="408"/>
      <c r="D1218" s="408"/>
      <c r="E1218" s="1813" t="s">
        <v>254</v>
      </c>
      <c r="F1218" s="1813"/>
      <c r="G1218" s="1813"/>
      <c r="H1218" s="1813"/>
      <c r="I1218" s="408">
        <v>3</v>
      </c>
      <c r="J1218" s="408" t="s">
        <v>253</v>
      </c>
      <c r="K1218" s="408" t="s">
        <v>255</v>
      </c>
      <c r="L1218" s="409">
        <v>465</v>
      </c>
      <c r="M1218" s="408"/>
      <c r="N1218" s="408"/>
      <c r="O1218" s="408"/>
      <c r="P1218" s="408"/>
      <c r="Q1218" s="408"/>
    </row>
    <row r="1219" spans="1:17" x14ac:dyDescent="0.2">
      <c r="A1219" s="1814" t="s">
        <v>1</v>
      </c>
      <c r="B1219" s="1817" t="s">
        <v>0</v>
      </c>
      <c r="C1219" s="1820" t="s">
        <v>2</v>
      </c>
      <c r="D1219" s="1820" t="s">
        <v>3</v>
      </c>
      <c r="E1219" s="1820" t="s">
        <v>11</v>
      </c>
      <c r="F1219" s="1824" t="s">
        <v>12</v>
      </c>
      <c r="G1219" s="1825"/>
      <c r="H1219" s="1825"/>
      <c r="I1219" s="1826"/>
      <c r="J1219" s="1820" t="s">
        <v>4</v>
      </c>
      <c r="K1219" s="1820" t="s">
        <v>13</v>
      </c>
      <c r="L1219" s="1820" t="s">
        <v>5</v>
      </c>
      <c r="M1219" s="1820" t="s">
        <v>6</v>
      </c>
      <c r="N1219" s="1820" t="s">
        <v>14</v>
      </c>
      <c r="O1219" s="1820" t="s">
        <v>15</v>
      </c>
      <c r="P1219" s="1827" t="s">
        <v>22</v>
      </c>
      <c r="Q1219" s="1829" t="s">
        <v>23</v>
      </c>
    </row>
    <row r="1220" spans="1:17" ht="33.75" x14ac:dyDescent="0.2">
      <c r="A1220" s="1815"/>
      <c r="B1220" s="1818"/>
      <c r="C1220" s="1821"/>
      <c r="D1220" s="1823"/>
      <c r="E1220" s="1823"/>
      <c r="F1220" s="1090" t="s">
        <v>16</v>
      </c>
      <c r="G1220" s="1090" t="s">
        <v>17</v>
      </c>
      <c r="H1220" s="1090" t="s">
        <v>18</v>
      </c>
      <c r="I1220" s="1090" t="s">
        <v>19</v>
      </c>
      <c r="J1220" s="1823"/>
      <c r="K1220" s="1823"/>
      <c r="L1220" s="1823"/>
      <c r="M1220" s="1823"/>
      <c r="N1220" s="1823"/>
      <c r="O1220" s="1823"/>
      <c r="P1220" s="1828"/>
      <c r="Q1220" s="1830"/>
    </row>
    <row r="1221" spans="1:17" ht="12" thickBot="1" x14ac:dyDescent="0.25">
      <c r="A1221" s="1816"/>
      <c r="B1221" s="1819"/>
      <c r="C1221" s="1822"/>
      <c r="D1221" s="28" t="s">
        <v>7</v>
      </c>
      <c r="E1221" s="28" t="s">
        <v>8</v>
      </c>
      <c r="F1221" s="28" t="s">
        <v>9</v>
      </c>
      <c r="G1221" s="28" t="s">
        <v>9</v>
      </c>
      <c r="H1221" s="28" t="s">
        <v>9</v>
      </c>
      <c r="I1221" s="28" t="s">
        <v>9</v>
      </c>
      <c r="J1221" s="28" t="s">
        <v>20</v>
      </c>
      <c r="K1221" s="28" t="s">
        <v>9</v>
      </c>
      <c r="L1221" s="28" t="s">
        <v>20</v>
      </c>
      <c r="M1221" s="28" t="s">
        <v>21</v>
      </c>
      <c r="N1221" s="28" t="s">
        <v>270</v>
      </c>
      <c r="O1221" s="28" t="s">
        <v>271</v>
      </c>
      <c r="P1221" s="637" t="s">
        <v>24</v>
      </c>
      <c r="Q1221" s="638" t="s">
        <v>272</v>
      </c>
    </row>
    <row r="1222" spans="1:17" x14ac:dyDescent="0.2">
      <c r="A1222" s="1798" t="s">
        <v>300</v>
      </c>
      <c r="B1222" s="41">
        <v>1</v>
      </c>
      <c r="C1222" s="320" t="s">
        <v>514</v>
      </c>
      <c r="D1222" s="283">
        <v>40</v>
      </c>
      <c r="E1222" s="283">
        <v>1998</v>
      </c>
      <c r="F1222" s="259">
        <f>SUM(G1222+H1222+I1222)</f>
        <v>36</v>
      </c>
      <c r="G1222" s="259">
        <v>3.1</v>
      </c>
      <c r="H1222" s="259">
        <v>6.4</v>
      </c>
      <c r="I1222" s="259">
        <v>26.5</v>
      </c>
      <c r="J1222" s="259">
        <v>2183.6999999999998</v>
      </c>
      <c r="K1222" s="284">
        <v>25.9</v>
      </c>
      <c r="L1222" s="259">
        <v>2133.8000000000002</v>
      </c>
      <c r="M1222" s="285">
        <f>K1222/L1222</f>
        <v>1.2137969819102069E-2</v>
      </c>
      <c r="N1222" s="321">
        <v>62.1</v>
      </c>
      <c r="O1222" s="291">
        <f t="shared" ref="O1222:O1229" si="298">M1222*N1222</f>
        <v>0.75376792576623852</v>
      </c>
      <c r="P1222" s="287">
        <f>M1222*60*1000</f>
        <v>728.27818914612419</v>
      </c>
      <c r="Q1222" s="288">
        <f>P1222*N1222/1000</f>
        <v>45.226075545974318</v>
      </c>
    </row>
    <row r="1223" spans="1:17" x14ac:dyDescent="0.2">
      <c r="A1223" s="1799"/>
      <c r="B1223" s="38">
        <v>2</v>
      </c>
      <c r="C1223" s="323" t="s">
        <v>515</v>
      </c>
      <c r="D1223" s="289">
        <v>50</v>
      </c>
      <c r="E1223" s="289">
        <v>1975</v>
      </c>
      <c r="F1223" s="259">
        <f t="shared" ref="F1223:F1229" si="299">SUM(G1223+H1223+I1223)</f>
        <v>24.6</v>
      </c>
      <c r="G1223" s="216">
        <v>3.5</v>
      </c>
      <c r="H1223" s="216">
        <v>8</v>
      </c>
      <c r="I1223" s="216">
        <v>13.1</v>
      </c>
      <c r="J1223" s="216">
        <v>2599.5700000000002</v>
      </c>
      <c r="K1223" s="290">
        <v>12.9</v>
      </c>
      <c r="L1223" s="216">
        <v>2549.31</v>
      </c>
      <c r="M1223" s="217">
        <f t="shared" ref="M1223:M1229" si="300">K1223/L1223</f>
        <v>5.0601927580404115E-3</v>
      </c>
      <c r="N1223" s="321">
        <v>62.1</v>
      </c>
      <c r="O1223" s="291">
        <f t="shared" si="298"/>
        <v>0.31423797027430955</v>
      </c>
      <c r="P1223" s="287">
        <f t="shared" ref="P1223:P1229" si="301">M1223*60*1000</f>
        <v>303.61156548242468</v>
      </c>
      <c r="Q1223" s="292">
        <f t="shared" ref="Q1223:Q1229" si="302">P1223*N1223/1000</f>
        <v>18.854278216458574</v>
      </c>
    </row>
    <row r="1224" spans="1:17" x14ac:dyDescent="0.2">
      <c r="A1224" s="1799"/>
      <c r="B1224" s="38">
        <v>3</v>
      </c>
      <c r="C1224" s="323" t="s">
        <v>516</v>
      </c>
      <c r="D1224" s="289">
        <v>10</v>
      </c>
      <c r="E1224" s="289">
        <v>1981</v>
      </c>
      <c r="F1224" s="259">
        <f t="shared" si="299"/>
        <v>4.5999999999999996</v>
      </c>
      <c r="G1224" s="216"/>
      <c r="H1224" s="216"/>
      <c r="I1224" s="216">
        <v>4.5999999999999996</v>
      </c>
      <c r="J1224" s="216">
        <v>490.99</v>
      </c>
      <c r="K1224" s="290">
        <v>4.5999999999999996</v>
      </c>
      <c r="L1224" s="216">
        <v>490.99</v>
      </c>
      <c r="M1224" s="217">
        <f t="shared" si="300"/>
        <v>9.3688262490071068E-3</v>
      </c>
      <c r="N1224" s="321">
        <v>62.1</v>
      </c>
      <c r="O1224" s="291">
        <f t="shared" si="298"/>
        <v>0.58180411006334132</v>
      </c>
      <c r="P1224" s="287">
        <f t="shared" si="301"/>
        <v>562.12957494042632</v>
      </c>
      <c r="Q1224" s="292">
        <f t="shared" si="302"/>
        <v>34.908246603800478</v>
      </c>
    </row>
    <row r="1225" spans="1:17" x14ac:dyDescent="0.2">
      <c r="A1225" s="1799"/>
      <c r="B1225" s="11">
        <v>4</v>
      </c>
      <c r="C1225" s="323" t="s">
        <v>517</v>
      </c>
      <c r="D1225" s="289">
        <v>24</v>
      </c>
      <c r="E1225" s="289">
        <v>1963</v>
      </c>
      <c r="F1225" s="259">
        <f t="shared" si="299"/>
        <v>13.280000000000001</v>
      </c>
      <c r="G1225" s="216">
        <v>1.2</v>
      </c>
      <c r="H1225" s="216">
        <v>3.68</v>
      </c>
      <c r="I1225" s="216">
        <v>8.4</v>
      </c>
      <c r="J1225" s="216">
        <v>1072.29</v>
      </c>
      <c r="K1225" s="290">
        <v>6.6</v>
      </c>
      <c r="L1225" s="216">
        <v>851.97</v>
      </c>
      <c r="M1225" s="217">
        <f t="shared" si="300"/>
        <v>7.7467516461847243E-3</v>
      </c>
      <c r="N1225" s="321">
        <v>62.1</v>
      </c>
      <c r="O1225" s="291">
        <f t="shared" si="298"/>
        <v>0.48107327722807142</v>
      </c>
      <c r="P1225" s="287">
        <f t="shared" si="301"/>
        <v>464.80509877108346</v>
      </c>
      <c r="Q1225" s="292">
        <f t="shared" si="302"/>
        <v>28.864396633684283</v>
      </c>
    </row>
    <row r="1226" spans="1:17" x14ac:dyDescent="0.2">
      <c r="A1226" s="1799"/>
      <c r="B1226" s="11">
        <v>5</v>
      </c>
      <c r="C1226" s="323" t="s">
        <v>518</v>
      </c>
      <c r="D1226" s="289">
        <v>12</v>
      </c>
      <c r="E1226" s="289">
        <v>1960</v>
      </c>
      <c r="F1226" s="259">
        <f t="shared" si="299"/>
        <v>6.6</v>
      </c>
      <c r="G1226" s="216">
        <v>0.7</v>
      </c>
      <c r="H1226" s="216">
        <v>1.7</v>
      </c>
      <c r="I1226" s="216">
        <v>4.2</v>
      </c>
      <c r="J1226" s="216">
        <v>530.4</v>
      </c>
      <c r="K1226" s="290">
        <v>3.8</v>
      </c>
      <c r="L1226" s="216">
        <v>487.41</v>
      </c>
      <c r="M1226" s="217">
        <f t="shared" si="300"/>
        <v>7.796311113846658E-3</v>
      </c>
      <c r="N1226" s="321">
        <v>62.1</v>
      </c>
      <c r="O1226" s="291">
        <f t="shared" si="298"/>
        <v>0.48415092016987749</v>
      </c>
      <c r="P1226" s="287">
        <f t="shared" si="301"/>
        <v>467.77866683079947</v>
      </c>
      <c r="Q1226" s="292">
        <f t="shared" si="302"/>
        <v>29.049055210192648</v>
      </c>
    </row>
    <row r="1227" spans="1:17" x14ac:dyDescent="0.2">
      <c r="A1227" s="1799"/>
      <c r="B1227" s="11">
        <v>6</v>
      </c>
      <c r="C1227" s="323" t="s">
        <v>519</v>
      </c>
      <c r="D1227" s="289">
        <v>12</v>
      </c>
      <c r="E1227" s="289">
        <v>1963</v>
      </c>
      <c r="F1227" s="259">
        <f t="shared" si="299"/>
        <v>6.09</v>
      </c>
      <c r="G1227" s="216">
        <v>0.7</v>
      </c>
      <c r="H1227" s="216">
        <v>1.69</v>
      </c>
      <c r="I1227" s="216">
        <v>3.7</v>
      </c>
      <c r="J1227" s="216">
        <v>533.91999999999996</v>
      </c>
      <c r="K1227" s="290">
        <v>3.7</v>
      </c>
      <c r="L1227" s="216">
        <v>533.91999999999996</v>
      </c>
      <c r="M1227" s="217">
        <f t="shared" si="300"/>
        <v>6.9298771351513347E-3</v>
      </c>
      <c r="N1227" s="321">
        <v>62.1</v>
      </c>
      <c r="O1227" s="291">
        <f t="shared" si="298"/>
        <v>0.43034537009289792</v>
      </c>
      <c r="P1227" s="287">
        <f t="shared" si="301"/>
        <v>415.79262810908006</v>
      </c>
      <c r="Q1227" s="292">
        <f t="shared" si="302"/>
        <v>25.820722205573873</v>
      </c>
    </row>
    <row r="1228" spans="1:17" x14ac:dyDescent="0.2">
      <c r="A1228" s="1799"/>
      <c r="B1228" s="11">
        <v>7</v>
      </c>
      <c r="C1228" s="323" t="s">
        <v>520</v>
      </c>
      <c r="D1228" s="289">
        <v>11</v>
      </c>
      <c r="E1228" s="289">
        <v>1962</v>
      </c>
      <c r="F1228" s="259">
        <f t="shared" si="299"/>
        <v>7.86</v>
      </c>
      <c r="G1228" s="216">
        <v>0.1</v>
      </c>
      <c r="H1228" s="216">
        <v>1.76</v>
      </c>
      <c r="I1228" s="216">
        <v>6</v>
      </c>
      <c r="J1228" s="216">
        <v>537.08000000000004</v>
      </c>
      <c r="K1228" s="290">
        <v>5</v>
      </c>
      <c r="L1228" s="216">
        <v>451.69</v>
      </c>
      <c r="M1228" s="217">
        <f t="shared" si="300"/>
        <v>1.10695388430118E-2</v>
      </c>
      <c r="N1228" s="321">
        <v>62.1</v>
      </c>
      <c r="O1228" s="291">
        <f t="shared" si="298"/>
        <v>0.6874183621510328</v>
      </c>
      <c r="P1228" s="287">
        <f t="shared" si="301"/>
        <v>664.17233058070804</v>
      </c>
      <c r="Q1228" s="292">
        <f t="shared" si="302"/>
        <v>41.245101729061972</v>
      </c>
    </row>
    <row r="1229" spans="1:17" x14ac:dyDescent="0.2">
      <c r="A1229" s="1799"/>
      <c r="B1229" s="11">
        <v>8</v>
      </c>
      <c r="C1229" s="323" t="s">
        <v>521</v>
      </c>
      <c r="D1229" s="289">
        <v>12</v>
      </c>
      <c r="E1229" s="289">
        <v>1987</v>
      </c>
      <c r="F1229" s="216">
        <f t="shared" si="299"/>
        <v>14.399999999999999</v>
      </c>
      <c r="G1229" s="216"/>
      <c r="H1229" s="216">
        <v>8.1999999999999993</v>
      </c>
      <c r="I1229" s="216">
        <v>6.2</v>
      </c>
      <c r="J1229" s="216">
        <v>711.66</v>
      </c>
      <c r="K1229" s="290">
        <v>6.2</v>
      </c>
      <c r="L1229" s="216">
        <v>711.66</v>
      </c>
      <c r="M1229" s="217">
        <f t="shared" si="300"/>
        <v>8.7120254053902144E-3</v>
      </c>
      <c r="N1229" s="321">
        <v>62.1</v>
      </c>
      <c r="O1229" s="291">
        <f t="shared" si="298"/>
        <v>0.54101677767473233</v>
      </c>
      <c r="P1229" s="287">
        <f t="shared" si="301"/>
        <v>522.72152432341295</v>
      </c>
      <c r="Q1229" s="292">
        <f t="shared" si="302"/>
        <v>32.461006660483946</v>
      </c>
    </row>
    <row r="1230" spans="1:17" x14ac:dyDescent="0.2">
      <c r="A1230" s="1799"/>
      <c r="B1230" s="11">
        <v>9</v>
      </c>
      <c r="C1230" s="1308" t="s">
        <v>584</v>
      </c>
      <c r="D1230" s="1309">
        <v>10</v>
      </c>
      <c r="E1230" s="1309">
        <v>1968</v>
      </c>
      <c r="F1230" s="1310">
        <f>SUM(G1230+H1230+I1230)</f>
        <v>7.8</v>
      </c>
      <c r="G1230" s="1310">
        <v>0.7</v>
      </c>
      <c r="H1230" s="1310">
        <v>1.6</v>
      </c>
      <c r="I1230" s="1310">
        <v>5.5</v>
      </c>
      <c r="J1230" s="1310">
        <v>665.8</v>
      </c>
      <c r="K1230" s="1311">
        <v>5.5</v>
      </c>
      <c r="L1230" s="1310">
        <v>665.81</v>
      </c>
      <c r="M1230" s="1312">
        <f>K1230/L1230</f>
        <v>8.260614890133822E-3</v>
      </c>
      <c r="N1230" s="321">
        <v>62.1</v>
      </c>
      <c r="O1230" s="1305">
        <f>M1230*N1230</f>
        <v>0.51298418467731033</v>
      </c>
      <c r="P1230" s="1305">
        <f>M1230*60*1000</f>
        <v>495.63689340802932</v>
      </c>
      <c r="Q1230" s="636">
        <f>P1230*N1230/1000</f>
        <v>30.779051080638624</v>
      </c>
    </row>
    <row r="1231" spans="1:17" ht="12" thickBot="1" x14ac:dyDescent="0.25">
      <c r="A1231" s="1800"/>
      <c r="B1231" s="30">
        <v>10</v>
      </c>
      <c r="C1231" s="328"/>
      <c r="D1231" s="351"/>
      <c r="E1231" s="351"/>
      <c r="F1231" s="411"/>
      <c r="G1231" s="411"/>
      <c r="H1231" s="411"/>
      <c r="I1231" s="411"/>
      <c r="J1231" s="411"/>
      <c r="K1231" s="412"/>
      <c r="L1231" s="411"/>
      <c r="M1231" s="344"/>
      <c r="N1231" s="345"/>
      <c r="O1231" s="352"/>
      <c r="P1231" s="353"/>
      <c r="Q1231" s="354"/>
    </row>
    <row r="1232" spans="1:17" x14ac:dyDescent="0.2">
      <c r="A1232" s="1801" t="s">
        <v>220</v>
      </c>
      <c r="B1232" s="99">
        <v>1</v>
      </c>
      <c r="C1232" s="1180" t="s">
        <v>522</v>
      </c>
      <c r="D1232" s="1181">
        <v>16</v>
      </c>
      <c r="E1232" s="1181">
        <v>1991</v>
      </c>
      <c r="F1232" s="1182">
        <f>SUM(G1232+H1232+I1232)</f>
        <v>18.700000000000003</v>
      </c>
      <c r="G1232" s="1183">
        <v>1.6</v>
      </c>
      <c r="H1232" s="1183">
        <v>2.7</v>
      </c>
      <c r="I1232" s="1183">
        <v>14.4</v>
      </c>
      <c r="J1232" s="1183">
        <v>1069.04</v>
      </c>
      <c r="K1232" s="1184">
        <v>14.4</v>
      </c>
      <c r="L1232" s="1183">
        <v>1069.04</v>
      </c>
      <c r="M1232" s="297">
        <f>K1232/L1232</f>
        <v>1.3470029185063235E-2</v>
      </c>
      <c r="N1232" s="358">
        <v>62.1</v>
      </c>
      <c r="O1232" s="298">
        <f t="shared" ref="O1232:O1239" si="303">M1232*N1232</f>
        <v>0.83648881239242689</v>
      </c>
      <c r="P1232" s="298">
        <f t="shared" ref="P1232:P1239" si="304">M1232*60*1000</f>
        <v>808.20175110379409</v>
      </c>
      <c r="Q1232" s="299">
        <f t="shared" ref="Q1232:Q1239" si="305">P1232*N1232/1000</f>
        <v>50.189328743545616</v>
      </c>
    </row>
    <row r="1233" spans="1:17" x14ac:dyDescent="0.2">
      <c r="A1233" s="1802"/>
      <c r="B1233" s="121">
        <v>2</v>
      </c>
      <c r="C1233" s="1185" t="s">
        <v>523</v>
      </c>
      <c r="D1233" s="1186">
        <v>39</v>
      </c>
      <c r="E1233" s="1186">
        <v>1992</v>
      </c>
      <c r="F1233" s="1182">
        <f t="shared" ref="F1233:F1239" si="306">SUM(G1233+H1233+I1233)</f>
        <v>36</v>
      </c>
      <c r="G1233" s="1182">
        <v>3.3</v>
      </c>
      <c r="H1233" s="1182">
        <v>6.2</v>
      </c>
      <c r="I1233" s="1182">
        <v>26.5</v>
      </c>
      <c r="J1233" s="1182">
        <v>2279.6999999999998</v>
      </c>
      <c r="K1233" s="1187">
        <v>26.5</v>
      </c>
      <c r="L1233" s="1182">
        <v>2279.6999999999998</v>
      </c>
      <c r="M1233" s="297">
        <f>K1233/L1233</f>
        <v>1.162433653550906E-2</v>
      </c>
      <c r="N1233" s="358">
        <v>62.1</v>
      </c>
      <c r="O1233" s="298">
        <f t="shared" si="303"/>
        <v>0.72187129885511259</v>
      </c>
      <c r="P1233" s="298">
        <f t="shared" si="304"/>
        <v>697.46019213054353</v>
      </c>
      <c r="Q1233" s="299">
        <f t="shared" si="305"/>
        <v>43.312277931306753</v>
      </c>
    </row>
    <row r="1234" spans="1:17" x14ac:dyDescent="0.2">
      <c r="A1234" s="1802"/>
      <c r="B1234" s="98">
        <v>3</v>
      </c>
      <c r="C1234" s="1185" t="s">
        <v>524</v>
      </c>
      <c r="D1234" s="1186">
        <v>21</v>
      </c>
      <c r="E1234" s="1186">
        <v>1998</v>
      </c>
      <c r="F1234" s="1182">
        <f t="shared" si="306"/>
        <v>20.5</v>
      </c>
      <c r="G1234" s="1182">
        <v>2.1</v>
      </c>
      <c r="H1234" s="1182">
        <v>3.4</v>
      </c>
      <c r="I1234" s="1182">
        <v>15</v>
      </c>
      <c r="J1234" s="1182">
        <v>1178.27</v>
      </c>
      <c r="K1234" s="1187">
        <v>15</v>
      </c>
      <c r="L1234" s="1182">
        <v>1178.27</v>
      </c>
      <c r="M1234" s="302">
        <f t="shared" ref="M1234:M1239" si="307">K1234/L1234</f>
        <v>1.2730528656420007E-2</v>
      </c>
      <c r="N1234" s="358">
        <v>62.1</v>
      </c>
      <c r="O1234" s="298">
        <f t="shared" si="303"/>
        <v>0.79056582956368238</v>
      </c>
      <c r="P1234" s="298">
        <f t="shared" si="304"/>
        <v>763.83171938520047</v>
      </c>
      <c r="Q1234" s="303">
        <f t="shared" si="305"/>
        <v>47.433949773820956</v>
      </c>
    </row>
    <row r="1235" spans="1:17" x14ac:dyDescent="0.2">
      <c r="A1235" s="1802"/>
      <c r="B1235" s="98">
        <v>4</v>
      </c>
      <c r="C1235" s="1185" t="s">
        <v>525</v>
      </c>
      <c r="D1235" s="1186">
        <v>20</v>
      </c>
      <c r="E1235" s="1186">
        <v>1997</v>
      </c>
      <c r="F1235" s="1182">
        <f t="shared" si="306"/>
        <v>19.7</v>
      </c>
      <c r="G1235" s="1182">
        <v>1.3</v>
      </c>
      <c r="H1235" s="1182">
        <v>3.2</v>
      </c>
      <c r="I1235" s="1182">
        <v>15.2</v>
      </c>
      <c r="J1235" s="1182">
        <v>1186.4000000000001</v>
      </c>
      <c r="K1235" s="1187">
        <v>15.2</v>
      </c>
      <c r="L1235" s="1182">
        <v>1186.4000000000001</v>
      </c>
      <c r="M1235" s="302">
        <f t="shared" si="307"/>
        <v>1.2811867835468643E-2</v>
      </c>
      <c r="N1235" s="358">
        <v>62.1</v>
      </c>
      <c r="O1235" s="361">
        <f t="shared" si="303"/>
        <v>0.79561699258260277</v>
      </c>
      <c r="P1235" s="298">
        <f t="shared" si="304"/>
        <v>768.71207012811863</v>
      </c>
      <c r="Q1235" s="303">
        <f t="shared" si="305"/>
        <v>47.73701955495617</v>
      </c>
    </row>
    <row r="1236" spans="1:17" x14ac:dyDescent="0.2">
      <c r="A1236" s="1802"/>
      <c r="B1236" s="98">
        <v>5</v>
      </c>
      <c r="C1236" s="1185" t="s">
        <v>526</v>
      </c>
      <c r="D1236" s="1186">
        <v>40</v>
      </c>
      <c r="E1236" s="1186">
        <v>1984</v>
      </c>
      <c r="F1236" s="1182">
        <f t="shared" si="306"/>
        <v>35.400000000000006</v>
      </c>
      <c r="G1236" s="1182">
        <v>2.2000000000000002</v>
      </c>
      <c r="H1236" s="1182">
        <v>6.4</v>
      </c>
      <c r="I1236" s="1182">
        <v>26.8</v>
      </c>
      <c r="J1236" s="1182">
        <v>2307.27</v>
      </c>
      <c r="K1236" s="1187">
        <v>26.8</v>
      </c>
      <c r="L1236" s="1182">
        <v>2307.27</v>
      </c>
      <c r="M1236" s="302">
        <f t="shared" si="307"/>
        <v>1.1615458962323438E-2</v>
      </c>
      <c r="N1236" s="358">
        <v>62.1</v>
      </c>
      <c r="O1236" s="361">
        <f t="shared" si="303"/>
        <v>0.72132000156028553</v>
      </c>
      <c r="P1236" s="298">
        <f t="shared" si="304"/>
        <v>696.92753773940626</v>
      </c>
      <c r="Q1236" s="303">
        <f t="shared" si="305"/>
        <v>43.279200093617135</v>
      </c>
    </row>
    <row r="1237" spans="1:17" x14ac:dyDescent="0.2">
      <c r="A1237" s="1802"/>
      <c r="B1237" s="98">
        <v>6</v>
      </c>
      <c r="C1237" s="1185" t="s">
        <v>527</v>
      </c>
      <c r="D1237" s="1186">
        <v>40</v>
      </c>
      <c r="E1237" s="1186">
        <v>1986</v>
      </c>
      <c r="F1237" s="1182">
        <f t="shared" si="306"/>
        <v>44.2</v>
      </c>
      <c r="G1237" s="1182">
        <v>3.7</v>
      </c>
      <c r="H1237" s="1182">
        <v>6.4</v>
      </c>
      <c r="I1237" s="1182">
        <v>34.1</v>
      </c>
      <c r="J1237" s="1182">
        <v>2246.36</v>
      </c>
      <c r="K1237" s="1187">
        <v>34.1</v>
      </c>
      <c r="L1237" s="1182">
        <v>2246.4</v>
      </c>
      <c r="M1237" s="302">
        <f t="shared" si="307"/>
        <v>1.5179843304843305E-2</v>
      </c>
      <c r="N1237" s="358">
        <v>62.1</v>
      </c>
      <c r="O1237" s="361">
        <f t="shared" si="303"/>
        <v>0.9426682692307693</v>
      </c>
      <c r="P1237" s="298">
        <f t="shared" si="304"/>
        <v>910.79059829059827</v>
      </c>
      <c r="Q1237" s="303">
        <f t="shared" si="305"/>
        <v>56.560096153846153</v>
      </c>
    </row>
    <row r="1238" spans="1:17" x14ac:dyDescent="0.2">
      <c r="A1238" s="1802"/>
      <c r="B1238" s="98">
        <v>7</v>
      </c>
      <c r="C1238" s="1185" t="s">
        <v>528</v>
      </c>
      <c r="D1238" s="1186">
        <v>40</v>
      </c>
      <c r="E1238" s="1186">
        <v>1992</v>
      </c>
      <c r="F1238" s="1182">
        <f t="shared" si="306"/>
        <v>40</v>
      </c>
      <c r="G1238" s="1182">
        <v>3.9</v>
      </c>
      <c r="H1238" s="1182">
        <v>6.4</v>
      </c>
      <c r="I1238" s="1182">
        <v>29.7</v>
      </c>
      <c r="J1238" s="1182">
        <v>2227.7199999999998</v>
      </c>
      <c r="K1238" s="1187">
        <v>29.7</v>
      </c>
      <c r="L1238" s="1182">
        <v>2227.7199999999998</v>
      </c>
      <c r="M1238" s="302">
        <f t="shared" si="307"/>
        <v>1.3332016590953981E-2</v>
      </c>
      <c r="N1238" s="358">
        <v>62.1</v>
      </c>
      <c r="O1238" s="361">
        <f t="shared" si="303"/>
        <v>0.82791823029824219</v>
      </c>
      <c r="P1238" s="298">
        <f t="shared" si="304"/>
        <v>799.92099545723886</v>
      </c>
      <c r="Q1238" s="303">
        <f t="shared" si="305"/>
        <v>49.675093817894535</v>
      </c>
    </row>
    <row r="1239" spans="1:17" x14ac:dyDescent="0.2">
      <c r="A1239" s="1802"/>
      <c r="B1239" s="98">
        <v>8</v>
      </c>
      <c r="C1239" s="1185" t="s">
        <v>529</v>
      </c>
      <c r="D1239" s="1186">
        <v>20</v>
      </c>
      <c r="E1239" s="1186">
        <v>1991</v>
      </c>
      <c r="F1239" s="1182">
        <f t="shared" si="306"/>
        <v>16.2</v>
      </c>
      <c r="G1239" s="1182">
        <v>1.3</v>
      </c>
      <c r="H1239" s="1182">
        <v>3.2</v>
      </c>
      <c r="I1239" s="1182">
        <v>11.7</v>
      </c>
      <c r="J1239" s="1182">
        <v>1074.5999999999999</v>
      </c>
      <c r="K1239" s="1187">
        <v>11.7</v>
      </c>
      <c r="L1239" s="1182">
        <v>1074.5999999999999</v>
      </c>
      <c r="M1239" s="302">
        <f t="shared" si="307"/>
        <v>1.0887772194304857E-2</v>
      </c>
      <c r="N1239" s="358">
        <v>62.1</v>
      </c>
      <c r="O1239" s="361">
        <f t="shared" si="303"/>
        <v>0.6761306532663317</v>
      </c>
      <c r="P1239" s="298">
        <f t="shared" si="304"/>
        <v>653.26633165829139</v>
      </c>
      <c r="Q1239" s="303">
        <f t="shared" si="305"/>
        <v>40.5678391959799</v>
      </c>
    </row>
    <row r="1240" spans="1:17" x14ac:dyDescent="0.2">
      <c r="A1240" s="1803"/>
      <c r="B1240" s="101">
        <v>9</v>
      </c>
      <c r="C1240" s="360"/>
      <c r="D1240" s="293"/>
      <c r="E1240" s="293"/>
      <c r="F1240" s="294"/>
      <c r="G1240" s="294"/>
      <c r="H1240" s="294"/>
      <c r="I1240" s="294"/>
      <c r="J1240" s="294"/>
      <c r="K1240" s="301"/>
      <c r="L1240" s="294"/>
      <c r="M1240" s="302"/>
      <c r="N1240" s="359"/>
      <c r="O1240" s="361"/>
      <c r="P1240" s="298"/>
      <c r="Q1240" s="303"/>
    </row>
    <row r="1241" spans="1:17" ht="12" thickBot="1" x14ac:dyDescent="0.25">
      <c r="A1241" s="1804"/>
      <c r="B1241" s="100">
        <v>10</v>
      </c>
      <c r="C1241" s="362"/>
      <c r="D1241" s="363"/>
      <c r="E1241" s="363"/>
      <c r="F1241" s="394"/>
      <c r="G1241" s="394"/>
      <c r="H1241" s="394"/>
      <c r="I1241" s="394"/>
      <c r="J1241" s="394"/>
      <c r="K1241" s="395"/>
      <c r="L1241" s="394"/>
      <c r="M1241" s="365"/>
      <c r="N1241" s="364"/>
      <c r="O1241" s="366"/>
      <c r="P1241" s="366"/>
      <c r="Q1241" s="367"/>
    </row>
    <row r="1242" spans="1:17" x14ac:dyDescent="0.2">
      <c r="A1242" s="1805" t="s">
        <v>296</v>
      </c>
      <c r="B1242" s="57">
        <v>1</v>
      </c>
      <c r="C1242" s="1188" t="s">
        <v>530</v>
      </c>
      <c r="D1242" s="1189">
        <v>40</v>
      </c>
      <c r="E1242" s="1189">
        <v>1975</v>
      </c>
      <c r="F1242" s="646">
        <f t="shared" ref="F1242:F1248" si="308">SUM(G1242+H1242+I1242)</f>
        <v>42.6</v>
      </c>
      <c r="G1242" s="1190">
        <v>1.2</v>
      </c>
      <c r="H1242" s="1190">
        <v>6.4</v>
      </c>
      <c r="I1242" s="1190">
        <v>35</v>
      </c>
      <c r="J1242" s="1190">
        <v>2260.9299999999998</v>
      </c>
      <c r="K1242" s="1191">
        <v>35</v>
      </c>
      <c r="L1242" s="1190">
        <v>2260.9</v>
      </c>
      <c r="M1242" s="221">
        <f t="shared" ref="M1242:M1248" si="309">K1242/L1242</f>
        <v>1.5480560838604095E-2</v>
      </c>
      <c r="N1242" s="331">
        <v>62.1</v>
      </c>
      <c r="O1242" s="223">
        <f t="shared" ref="O1242:O1248" si="310">M1242*N1242</f>
        <v>0.9613428280773143</v>
      </c>
      <c r="P1242" s="307">
        <f t="shared" ref="P1242:P1248" si="311">M1242*60*1000</f>
        <v>928.83365031624567</v>
      </c>
      <c r="Q1242" s="224">
        <f t="shared" ref="Q1242:Q1248" si="312">P1242*N1242/1000</f>
        <v>57.680569684638861</v>
      </c>
    </row>
    <row r="1243" spans="1:17" x14ac:dyDescent="0.2">
      <c r="A1243" s="1806"/>
      <c r="B1243" s="53">
        <v>2</v>
      </c>
      <c r="C1243" s="1188" t="s">
        <v>531</v>
      </c>
      <c r="D1243" s="1189">
        <v>50</v>
      </c>
      <c r="E1243" s="1189">
        <v>1969</v>
      </c>
      <c r="F1243" s="646">
        <f t="shared" si="308"/>
        <v>52.1</v>
      </c>
      <c r="G1243" s="1190">
        <v>3</v>
      </c>
      <c r="H1243" s="1190">
        <v>7.9</v>
      </c>
      <c r="I1243" s="1190">
        <v>41.2</v>
      </c>
      <c r="J1243" s="1190">
        <v>2582.6</v>
      </c>
      <c r="K1243" s="1191">
        <v>41.2</v>
      </c>
      <c r="L1243" s="1190">
        <v>2582.6</v>
      </c>
      <c r="M1243" s="221">
        <f t="shared" si="309"/>
        <v>1.5952915666382718E-2</v>
      </c>
      <c r="N1243" s="331">
        <v>62.1</v>
      </c>
      <c r="O1243" s="223">
        <f t="shared" si="310"/>
        <v>0.99067606288236676</v>
      </c>
      <c r="P1243" s="307">
        <f t="shared" si="311"/>
        <v>957.17493998296311</v>
      </c>
      <c r="Q1243" s="224">
        <f t="shared" si="312"/>
        <v>59.440563772942014</v>
      </c>
    </row>
    <row r="1244" spans="1:17" x14ac:dyDescent="0.2">
      <c r="A1244" s="1806"/>
      <c r="B1244" s="53">
        <v>3</v>
      </c>
      <c r="C1244" s="1188" t="s">
        <v>532</v>
      </c>
      <c r="D1244" s="1189">
        <v>40</v>
      </c>
      <c r="E1244" s="1189">
        <v>1980</v>
      </c>
      <c r="F1244" s="646">
        <f t="shared" si="308"/>
        <v>45.199999999999996</v>
      </c>
      <c r="G1244" s="1190">
        <v>3</v>
      </c>
      <c r="H1244" s="1190">
        <v>6.4</v>
      </c>
      <c r="I1244" s="1190">
        <v>35.799999999999997</v>
      </c>
      <c r="J1244" s="1190">
        <v>2208.7600000000002</v>
      </c>
      <c r="K1244" s="1191">
        <v>35.799999999999997</v>
      </c>
      <c r="L1244" s="1190">
        <v>2208.8000000000002</v>
      </c>
      <c r="M1244" s="221">
        <f t="shared" si="309"/>
        <v>1.6207895689967399E-2</v>
      </c>
      <c r="N1244" s="331">
        <v>62.1</v>
      </c>
      <c r="O1244" s="223">
        <f t="shared" si="310"/>
        <v>1.0065103223469756</v>
      </c>
      <c r="P1244" s="307">
        <f t="shared" si="311"/>
        <v>972.47374139804401</v>
      </c>
      <c r="Q1244" s="224">
        <f t="shared" si="312"/>
        <v>60.390619340818539</v>
      </c>
    </row>
    <row r="1245" spans="1:17" x14ac:dyDescent="0.2">
      <c r="A1245" s="1806"/>
      <c r="B1245" s="53">
        <v>4</v>
      </c>
      <c r="C1245" s="1188" t="s">
        <v>533</v>
      </c>
      <c r="D1245" s="1189">
        <v>45</v>
      </c>
      <c r="E1245" s="1189">
        <v>1971</v>
      </c>
      <c r="F1245" s="646">
        <f t="shared" si="308"/>
        <v>39.200000000000003</v>
      </c>
      <c r="G1245" s="1190">
        <v>3</v>
      </c>
      <c r="H1245" s="1190">
        <v>7.2</v>
      </c>
      <c r="I1245" s="1190">
        <v>29</v>
      </c>
      <c r="J1245" s="1190">
        <v>1906.15</v>
      </c>
      <c r="K1245" s="1191">
        <v>29</v>
      </c>
      <c r="L1245" s="1190">
        <v>1906.2</v>
      </c>
      <c r="M1245" s="221">
        <f t="shared" si="309"/>
        <v>1.5213513797083201E-2</v>
      </c>
      <c r="N1245" s="331">
        <v>62.1</v>
      </c>
      <c r="O1245" s="223">
        <f t="shared" si="310"/>
        <v>0.94475920679886682</v>
      </c>
      <c r="P1245" s="307">
        <f t="shared" si="311"/>
        <v>912.81082782499209</v>
      </c>
      <c r="Q1245" s="224">
        <f t="shared" si="312"/>
        <v>56.685552407932008</v>
      </c>
    </row>
    <row r="1246" spans="1:17" x14ac:dyDescent="0.2">
      <c r="A1246" s="1806"/>
      <c r="B1246" s="53">
        <v>5</v>
      </c>
      <c r="C1246" s="1188" t="s">
        <v>534</v>
      </c>
      <c r="D1246" s="1189">
        <v>20</v>
      </c>
      <c r="E1246" s="1189">
        <v>1979</v>
      </c>
      <c r="F1246" s="646">
        <f t="shared" si="308"/>
        <v>22.450000000000003</v>
      </c>
      <c r="G1246" s="1190">
        <v>1.5</v>
      </c>
      <c r="H1246" s="1190">
        <v>3.1</v>
      </c>
      <c r="I1246" s="1190">
        <v>17.850000000000001</v>
      </c>
      <c r="J1246" s="1190">
        <v>1072.6199999999999</v>
      </c>
      <c r="K1246" s="1191">
        <v>17.850000000000001</v>
      </c>
      <c r="L1246" s="1190">
        <v>1072.6199999999999</v>
      </c>
      <c r="M1246" s="221">
        <f t="shared" si="309"/>
        <v>1.6641494657940372E-2</v>
      </c>
      <c r="N1246" s="331">
        <v>62.1</v>
      </c>
      <c r="O1246" s="223">
        <f t="shared" si="310"/>
        <v>1.0334368182580971</v>
      </c>
      <c r="P1246" s="307">
        <f t="shared" si="311"/>
        <v>998.48967947642234</v>
      </c>
      <c r="Q1246" s="224">
        <f t="shared" si="312"/>
        <v>62.006209095485829</v>
      </c>
    </row>
    <row r="1247" spans="1:17" x14ac:dyDescent="0.2">
      <c r="A1247" s="1806"/>
      <c r="B1247" s="53">
        <v>6</v>
      </c>
      <c r="C1247" s="1188" t="s">
        <v>535</v>
      </c>
      <c r="D1247" s="1189">
        <v>50</v>
      </c>
      <c r="E1247" s="1189">
        <v>1973</v>
      </c>
      <c r="F1247" s="646">
        <f t="shared" si="308"/>
        <v>47.47</v>
      </c>
      <c r="G1247" s="1190">
        <v>3.2</v>
      </c>
      <c r="H1247" s="1190">
        <v>7.8</v>
      </c>
      <c r="I1247" s="1190">
        <v>36.47</v>
      </c>
      <c r="J1247" s="1190">
        <v>2510.2199999999998</v>
      </c>
      <c r="K1247" s="1191">
        <v>36.47</v>
      </c>
      <c r="L1247" s="1190">
        <v>2510.1999999999998</v>
      </c>
      <c r="M1247" s="221">
        <f t="shared" si="309"/>
        <v>1.4528722810931401E-2</v>
      </c>
      <c r="N1247" s="331">
        <v>62.1</v>
      </c>
      <c r="O1247" s="223">
        <f t="shared" si="310"/>
        <v>0.90223368655884006</v>
      </c>
      <c r="P1247" s="307">
        <f t="shared" si="311"/>
        <v>871.72336865588409</v>
      </c>
      <c r="Q1247" s="224">
        <f t="shared" si="312"/>
        <v>54.134021193530401</v>
      </c>
    </row>
    <row r="1248" spans="1:17" x14ac:dyDescent="0.2">
      <c r="A1248" s="1806"/>
      <c r="B1248" s="53">
        <v>7</v>
      </c>
      <c r="C1248" s="1188" t="s">
        <v>536</v>
      </c>
      <c r="D1248" s="1189">
        <v>45</v>
      </c>
      <c r="E1248" s="1189">
        <v>1981</v>
      </c>
      <c r="F1248" s="646">
        <f t="shared" si="308"/>
        <v>47.15</v>
      </c>
      <c r="G1248" s="1190">
        <v>2.4</v>
      </c>
      <c r="H1248" s="1190">
        <v>7.2</v>
      </c>
      <c r="I1248" s="1190">
        <v>37.549999999999997</v>
      </c>
      <c r="J1248" s="1190">
        <v>2250.5500000000002</v>
      </c>
      <c r="K1248" s="1191">
        <v>37.549999999999997</v>
      </c>
      <c r="L1248" s="1190">
        <v>2250.5500000000002</v>
      </c>
      <c r="M1248" s="221">
        <f t="shared" si="309"/>
        <v>1.6684810379684962E-2</v>
      </c>
      <c r="N1248" s="331">
        <v>62.1</v>
      </c>
      <c r="O1248" s="223">
        <f t="shared" si="310"/>
        <v>1.0361267245784362</v>
      </c>
      <c r="P1248" s="307">
        <f t="shared" si="311"/>
        <v>1001.0886227810978</v>
      </c>
      <c r="Q1248" s="224">
        <f t="shared" si="312"/>
        <v>62.167603474706169</v>
      </c>
    </row>
    <row r="1249" spans="1:17" x14ac:dyDescent="0.2">
      <c r="A1249" s="1806"/>
      <c r="B1249" s="53">
        <v>8</v>
      </c>
      <c r="C1249" s="1188"/>
      <c r="D1249" s="1189"/>
      <c r="E1249" s="1189"/>
      <c r="F1249" s="646"/>
      <c r="G1249" s="1190"/>
      <c r="H1249" s="1190"/>
      <c r="I1249" s="1190"/>
      <c r="J1249" s="1190"/>
      <c r="K1249" s="1191"/>
      <c r="L1249" s="1190"/>
      <c r="M1249" s="221"/>
      <c r="N1249" s="331"/>
      <c r="O1249" s="223"/>
      <c r="P1249" s="307"/>
      <c r="Q1249" s="224"/>
    </row>
    <row r="1250" spans="1:17" x14ac:dyDescent="0.2">
      <c r="A1250" s="1806"/>
      <c r="B1250" s="53">
        <v>9</v>
      </c>
      <c r="C1250" s="330"/>
      <c r="D1250" s="370"/>
      <c r="E1250" s="370"/>
      <c r="F1250" s="222"/>
      <c r="G1250" s="222"/>
      <c r="H1250" s="222"/>
      <c r="I1250" s="222"/>
      <c r="J1250" s="222"/>
      <c r="K1250" s="309"/>
      <c r="L1250" s="222"/>
      <c r="M1250" s="221"/>
      <c r="N1250" s="340"/>
      <c r="O1250" s="223"/>
      <c r="P1250" s="307"/>
      <c r="Q1250" s="224"/>
    </row>
    <row r="1251" spans="1:17" ht="12" thickBot="1" x14ac:dyDescent="0.25">
      <c r="A1251" s="1807"/>
      <c r="B1251" s="54">
        <v>10</v>
      </c>
      <c r="C1251" s="332"/>
      <c r="D1251" s="373"/>
      <c r="E1251" s="373"/>
      <c r="F1251" s="391"/>
      <c r="G1251" s="391"/>
      <c r="H1251" s="391"/>
      <c r="I1251" s="391"/>
      <c r="J1251" s="391"/>
      <c r="K1251" s="396"/>
      <c r="L1251" s="391"/>
      <c r="M1251" s="346"/>
      <c r="N1251" s="347"/>
      <c r="O1251" s="333"/>
      <c r="P1251" s="333"/>
      <c r="Q1251" s="334"/>
    </row>
    <row r="1252" spans="1:17" x14ac:dyDescent="0.2">
      <c r="A1252" s="1808" t="s">
        <v>229</v>
      </c>
      <c r="B1252" s="16">
        <v>1</v>
      </c>
      <c r="C1252" s="647" t="s">
        <v>537</v>
      </c>
      <c r="D1252" s="648">
        <v>8</v>
      </c>
      <c r="E1252" s="648">
        <v>1975</v>
      </c>
      <c r="F1252" s="649">
        <f>SUM(G1252+H1252+I1252)</f>
        <v>7.79</v>
      </c>
      <c r="G1252" s="649"/>
      <c r="H1252" s="649">
        <v>0</v>
      </c>
      <c r="I1252" s="649">
        <v>7.79</v>
      </c>
      <c r="J1252" s="649">
        <v>402.69</v>
      </c>
      <c r="K1252" s="1192">
        <v>7.79</v>
      </c>
      <c r="L1252" s="649">
        <v>402.69</v>
      </c>
      <c r="M1252" s="225">
        <f t="shared" ref="M1252:M1256" si="313">K1252/L1252</f>
        <v>1.9344905510442274E-2</v>
      </c>
      <c r="N1252" s="341">
        <v>62.1</v>
      </c>
      <c r="O1252" s="227">
        <f t="shared" ref="O1252:O1256" si="314">M1252*N1252</f>
        <v>1.2013186321984652</v>
      </c>
      <c r="P1252" s="315">
        <f t="shared" ref="P1252:P1256" si="315">M1252*60*1000</f>
        <v>1160.6943306265364</v>
      </c>
      <c r="Q1252" s="228">
        <f t="shared" ref="Q1252:Q1256" si="316">P1252*N1252/1000</f>
        <v>72.079117931907916</v>
      </c>
    </row>
    <row r="1253" spans="1:17" x14ac:dyDescent="0.2">
      <c r="A1253" s="1809"/>
      <c r="B1253" s="17">
        <v>2</v>
      </c>
      <c r="C1253" s="647" t="s">
        <v>538</v>
      </c>
      <c r="D1253" s="648">
        <v>8</v>
      </c>
      <c r="E1253" s="648">
        <v>1959</v>
      </c>
      <c r="F1253" s="649">
        <f t="shared" ref="F1253:F1256" si="317">SUM(G1253+H1253+I1253)</f>
        <v>8.5</v>
      </c>
      <c r="G1253" s="649"/>
      <c r="H1253" s="649">
        <v>0</v>
      </c>
      <c r="I1253" s="649">
        <v>8.5</v>
      </c>
      <c r="J1253" s="649">
        <v>303.83</v>
      </c>
      <c r="K1253" s="1192">
        <v>7.17</v>
      </c>
      <c r="L1253" s="649">
        <v>256.89999999999998</v>
      </c>
      <c r="M1253" s="225">
        <f t="shared" si="313"/>
        <v>2.7909692487349164E-2</v>
      </c>
      <c r="N1253" s="341">
        <v>62.1</v>
      </c>
      <c r="O1253" s="227">
        <f t="shared" si="314"/>
        <v>1.7331919034643832</v>
      </c>
      <c r="P1253" s="315">
        <f t="shared" si="315"/>
        <v>1674.5815492409499</v>
      </c>
      <c r="Q1253" s="228">
        <f t="shared" si="316"/>
        <v>103.99151420786299</v>
      </c>
    </row>
    <row r="1254" spans="1:17" x14ac:dyDescent="0.2">
      <c r="A1254" s="1809"/>
      <c r="B1254" s="17">
        <v>3</v>
      </c>
      <c r="C1254" s="647" t="s">
        <v>539</v>
      </c>
      <c r="D1254" s="648">
        <v>6</v>
      </c>
      <c r="E1254" s="648" t="s">
        <v>540</v>
      </c>
      <c r="F1254" s="649">
        <f t="shared" si="317"/>
        <v>6.88</v>
      </c>
      <c r="G1254" s="649">
        <v>0.3</v>
      </c>
      <c r="H1254" s="649">
        <v>0.9</v>
      </c>
      <c r="I1254" s="649">
        <v>5.68</v>
      </c>
      <c r="J1254" s="649">
        <v>252.5</v>
      </c>
      <c r="K1254" s="1192">
        <v>5.68</v>
      </c>
      <c r="L1254" s="649">
        <v>252.5</v>
      </c>
      <c r="M1254" s="225">
        <f t="shared" si="313"/>
        <v>2.2495049504950494E-2</v>
      </c>
      <c r="N1254" s="341">
        <v>62.1</v>
      </c>
      <c r="O1254" s="227">
        <f t="shared" si="314"/>
        <v>1.3969425742574257</v>
      </c>
      <c r="P1254" s="315">
        <f t="shared" si="315"/>
        <v>1349.7029702970297</v>
      </c>
      <c r="Q1254" s="228">
        <f t="shared" si="316"/>
        <v>83.816554455445541</v>
      </c>
    </row>
    <row r="1255" spans="1:17" x14ac:dyDescent="0.2">
      <c r="A1255" s="1810"/>
      <c r="B1255" s="17">
        <v>4</v>
      </c>
      <c r="C1255" s="647" t="s">
        <v>541</v>
      </c>
      <c r="D1255" s="648">
        <v>9</v>
      </c>
      <c r="E1255" s="648" t="s">
        <v>540</v>
      </c>
      <c r="F1255" s="649">
        <f t="shared" si="317"/>
        <v>5.78</v>
      </c>
      <c r="G1255" s="649"/>
      <c r="H1255" s="649">
        <v>0</v>
      </c>
      <c r="I1255" s="649">
        <v>5.78</v>
      </c>
      <c r="J1255" s="649">
        <v>255.12</v>
      </c>
      <c r="K1255" s="1192">
        <v>5.78</v>
      </c>
      <c r="L1255" s="649">
        <v>255.1</v>
      </c>
      <c r="M1255" s="225">
        <f t="shared" si="313"/>
        <v>2.2657781262250098E-2</v>
      </c>
      <c r="N1255" s="341">
        <v>62.1</v>
      </c>
      <c r="O1255" s="227">
        <f t="shared" si="314"/>
        <v>1.4070482163857312</v>
      </c>
      <c r="P1255" s="315">
        <f t="shared" si="315"/>
        <v>1359.4668757350059</v>
      </c>
      <c r="Q1255" s="228">
        <f t="shared" si="316"/>
        <v>84.422892983143868</v>
      </c>
    </row>
    <row r="1256" spans="1:17" x14ac:dyDescent="0.2">
      <c r="A1256" s="1810"/>
      <c r="B1256" s="17">
        <v>5</v>
      </c>
      <c r="C1256" s="647" t="s">
        <v>542</v>
      </c>
      <c r="D1256" s="648">
        <v>8</v>
      </c>
      <c r="E1256" s="648">
        <v>1962</v>
      </c>
      <c r="F1256" s="649">
        <f t="shared" si="317"/>
        <v>8.5500000000000007</v>
      </c>
      <c r="G1256" s="649">
        <v>0.7</v>
      </c>
      <c r="H1256" s="649">
        <v>1.3</v>
      </c>
      <c r="I1256" s="649">
        <v>6.55</v>
      </c>
      <c r="J1256" s="649">
        <v>354.74</v>
      </c>
      <c r="K1256" s="1192">
        <v>5.65</v>
      </c>
      <c r="L1256" s="649">
        <v>305.78699999999998</v>
      </c>
      <c r="M1256" s="225">
        <f t="shared" si="313"/>
        <v>1.8476913668664791E-2</v>
      </c>
      <c r="N1256" s="341">
        <v>62.1</v>
      </c>
      <c r="O1256" s="227">
        <f t="shared" si="314"/>
        <v>1.1474163388240837</v>
      </c>
      <c r="P1256" s="315">
        <f t="shared" si="315"/>
        <v>1108.6148201198876</v>
      </c>
      <c r="Q1256" s="228">
        <f t="shared" si="316"/>
        <v>68.844980329445022</v>
      </c>
    </row>
    <row r="1257" spans="1:17" x14ac:dyDescent="0.2">
      <c r="A1257" s="1810"/>
      <c r="B1257" s="17">
        <v>6</v>
      </c>
      <c r="C1257" s="647"/>
      <c r="D1257" s="648"/>
      <c r="E1257" s="648"/>
      <c r="F1257" s="649"/>
      <c r="G1257" s="649"/>
      <c r="H1257" s="649"/>
      <c r="I1257" s="649"/>
      <c r="J1257" s="649"/>
      <c r="K1257" s="1192"/>
      <c r="L1257" s="649"/>
      <c r="M1257" s="225"/>
      <c r="N1257" s="341"/>
      <c r="O1257" s="227"/>
      <c r="P1257" s="315"/>
      <c r="Q1257" s="228"/>
    </row>
    <row r="1258" spans="1:17" x14ac:dyDescent="0.2">
      <c r="A1258" s="1810"/>
      <c r="B1258" s="17"/>
      <c r="C1258" s="336"/>
      <c r="D1258" s="377"/>
      <c r="E1258" s="377"/>
      <c r="F1258" s="341"/>
      <c r="G1258" s="226"/>
      <c r="H1258" s="226"/>
      <c r="I1258" s="226"/>
      <c r="J1258" s="226"/>
      <c r="K1258" s="379"/>
      <c r="L1258" s="226"/>
      <c r="M1258" s="225"/>
      <c r="N1258" s="341"/>
      <c r="O1258" s="227"/>
      <c r="P1258" s="315"/>
      <c r="Q1258" s="228"/>
    </row>
    <row r="1259" spans="1:17" x14ac:dyDescent="0.2">
      <c r="A1259" s="1810"/>
      <c r="B1259" s="17"/>
      <c r="C1259" s="336"/>
      <c r="D1259" s="377"/>
      <c r="E1259" s="377"/>
      <c r="F1259" s="341"/>
      <c r="G1259" s="226"/>
      <c r="H1259" s="226"/>
      <c r="I1259" s="226"/>
      <c r="J1259" s="226"/>
      <c r="K1259" s="379"/>
      <c r="L1259" s="226"/>
      <c r="M1259" s="225"/>
      <c r="N1259" s="341"/>
      <c r="O1259" s="227"/>
      <c r="P1259" s="315"/>
      <c r="Q1259" s="228"/>
    </row>
    <row r="1260" spans="1:17" x14ac:dyDescent="0.2">
      <c r="A1260" s="1810"/>
      <c r="B1260" s="17"/>
      <c r="C1260" s="380"/>
      <c r="D1260" s="377"/>
      <c r="E1260" s="377"/>
      <c r="F1260" s="341"/>
      <c r="G1260" s="341"/>
      <c r="H1260" s="341"/>
      <c r="I1260" s="341"/>
      <c r="J1260" s="341"/>
      <c r="K1260" s="379"/>
      <c r="L1260" s="336"/>
      <c r="M1260" s="225"/>
      <c r="N1260" s="341"/>
      <c r="O1260" s="227"/>
      <c r="P1260" s="315"/>
      <c r="Q1260" s="228"/>
    </row>
    <row r="1261" spans="1:17" ht="12" thickBot="1" x14ac:dyDescent="0.25">
      <c r="A1261" s="1811"/>
      <c r="B1261" s="18"/>
      <c r="C1261" s="381"/>
      <c r="D1261" s="382"/>
      <c r="E1261" s="382"/>
      <c r="F1261" s="343"/>
      <c r="G1261" s="343"/>
      <c r="H1261" s="343"/>
      <c r="I1261" s="343"/>
      <c r="J1261" s="343"/>
      <c r="K1261" s="639"/>
      <c r="L1261" s="337"/>
      <c r="M1261" s="342"/>
      <c r="N1261" s="343"/>
      <c r="O1261" s="338"/>
      <c r="P1261" s="338"/>
      <c r="Q1261" s="339"/>
    </row>
    <row r="1263" spans="1:17" ht="15" x14ac:dyDescent="0.2">
      <c r="A1263" s="1812" t="s">
        <v>747</v>
      </c>
      <c r="B1263" s="1812"/>
      <c r="C1263" s="1812"/>
      <c r="D1263" s="1812"/>
      <c r="E1263" s="1812"/>
      <c r="F1263" s="1812"/>
      <c r="G1263" s="1812"/>
      <c r="H1263" s="1812"/>
      <c r="I1263" s="1812"/>
      <c r="J1263" s="1812"/>
      <c r="K1263" s="1812"/>
      <c r="L1263" s="1812"/>
      <c r="M1263" s="1812"/>
      <c r="N1263" s="1812"/>
      <c r="O1263" s="1812"/>
      <c r="P1263" s="1812"/>
      <c r="Q1263" s="1812"/>
    </row>
    <row r="1264" spans="1:17" ht="13.5" thickBot="1" x14ac:dyDescent="0.25">
      <c r="A1264" s="408"/>
      <c r="B1264" s="408"/>
      <c r="C1264" s="408"/>
      <c r="D1264" s="408"/>
      <c r="E1264" s="1813" t="s">
        <v>254</v>
      </c>
      <c r="F1264" s="1813"/>
      <c r="G1264" s="1813"/>
      <c r="H1264" s="1813"/>
      <c r="I1264" s="408">
        <v>3.2</v>
      </c>
      <c r="J1264" s="408" t="s">
        <v>253</v>
      </c>
      <c r="K1264" s="408" t="s">
        <v>255</v>
      </c>
      <c r="L1264" s="409">
        <v>458.8</v>
      </c>
      <c r="M1264" s="408"/>
      <c r="N1264" s="408"/>
      <c r="O1264" s="408"/>
      <c r="P1264" s="408"/>
      <c r="Q1264" s="408"/>
    </row>
    <row r="1265" spans="1:17" x14ac:dyDescent="0.2">
      <c r="A1265" s="1814" t="s">
        <v>1</v>
      </c>
      <c r="B1265" s="1817" t="s">
        <v>0</v>
      </c>
      <c r="C1265" s="1820" t="s">
        <v>2</v>
      </c>
      <c r="D1265" s="1820" t="s">
        <v>3</v>
      </c>
      <c r="E1265" s="1820" t="s">
        <v>11</v>
      </c>
      <c r="F1265" s="1824" t="s">
        <v>12</v>
      </c>
      <c r="G1265" s="1825"/>
      <c r="H1265" s="1825"/>
      <c r="I1265" s="1826"/>
      <c r="J1265" s="1820" t="s">
        <v>4</v>
      </c>
      <c r="K1265" s="1820" t="s">
        <v>13</v>
      </c>
      <c r="L1265" s="1820" t="s">
        <v>5</v>
      </c>
      <c r="M1265" s="1820" t="s">
        <v>6</v>
      </c>
      <c r="N1265" s="1820" t="s">
        <v>14</v>
      </c>
      <c r="O1265" s="1820" t="s">
        <v>15</v>
      </c>
      <c r="P1265" s="1827" t="s">
        <v>22</v>
      </c>
      <c r="Q1265" s="1829" t="s">
        <v>23</v>
      </c>
    </row>
    <row r="1266" spans="1:17" ht="33.75" x14ac:dyDescent="0.2">
      <c r="A1266" s="1815"/>
      <c r="B1266" s="1818"/>
      <c r="C1266" s="1821"/>
      <c r="D1266" s="1823"/>
      <c r="E1266" s="1823"/>
      <c r="F1266" s="1566" t="s">
        <v>16</v>
      </c>
      <c r="G1266" s="1566" t="s">
        <v>17</v>
      </c>
      <c r="H1266" s="1566" t="s">
        <v>18</v>
      </c>
      <c r="I1266" s="1566" t="s">
        <v>19</v>
      </c>
      <c r="J1266" s="1823"/>
      <c r="K1266" s="1823"/>
      <c r="L1266" s="1823"/>
      <c r="M1266" s="1823"/>
      <c r="N1266" s="1823"/>
      <c r="O1266" s="1823"/>
      <c r="P1266" s="1828"/>
      <c r="Q1266" s="1830"/>
    </row>
    <row r="1267" spans="1:17" ht="12" thickBot="1" x14ac:dyDescent="0.25">
      <c r="A1267" s="1816"/>
      <c r="B1267" s="1819"/>
      <c r="C1267" s="1822"/>
      <c r="D1267" s="28" t="s">
        <v>7</v>
      </c>
      <c r="E1267" s="28" t="s">
        <v>8</v>
      </c>
      <c r="F1267" s="28" t="s">
        <v>9</v>
      </c>
      <c r="G1267" s="28" t="s">
        <v>9</v>
      </c>
      <c r="H1267" s="28" t="s">
        <v>9</v>
      </c>
      <c r="I1267" s="28" t="s">
        <v>9</v>
      </c>
      <c r="J1267" s="28" t="s">
        <v>20</v>
      </c>
      <c r="K1267" s="28" t="s">
        <v>9</v>
      </c>
      <c r="L1267" s="28" t="s">
        <v>20</v>
      </c>
      <c r="M1267" s="28" t="s">
        <v>21</v>
      </c>
      <c r="N1267" s="28" t="s">
        <v>270</v>
      </c>
      <c r="O1267" s="28" t="s">
        <v>271</v>
      </c>
      <c r="P1267" s="637" t="s">
        <v>24</v>
      </c>
      <c r="Q1267" s="638" t="s">
        <v>272</v>
      </c>
    </row>
    <row r="1268" spans="1:17" x14ac:dyDescent="0.2">
      <c r="A1268" s="1798" t="s">
        <v>300</v>
      </c>
      <c r="B1268" s="41">
        <v>1</v>
      </c>
      <c r="C1268" s="320" t="s">
        <v>748</v>
      </c>
      <c r="D1268" s="283">
        <v>45</v>
      </c>
      <c r="E1268" s="283">
        <v>1983</v>
      </c>
      <c r="F1268" s="259">
        <v>19.07</v>
      </c>
      <c r="G1268" s="259">
        <v>2.7476759999999998</v>
      </c>
      <c r="H1268" s="259">
        <v>7.2</v>
      </c>
      <c r="I1268" s="259">
        <v>9.1223259999999993</v>
      </c>
      <c r="J1268" s="259">
        <v>2320.25</v>
      </c>
      <c r="K1268" s="284">
        <v>9.1223259999999993</v>
      </c>
      <c r="L1268" s="259">
        <v>2320.25</v>
      </c>
      <c r="M1268" s="285">
        <v>3.9316134037280463E-3</v>
      </c>
      <c r="N1268" s="321">
        <v>68.997</v>
      </c>
      <c r="O1268" s="287">
        <v>0.27126953001702403</v>
      </c>
      <c r="P1268" s="287">
        <v>235.89680422368278</v>
      </c>
      <c r="Q1268" s="288">
        <v>16.276171801021441</v>
      </c>
    </row>
    <row r="1269" spans="1:17" x14ac:dyDescent="0.2">
      <c r="A1269" s="1799"/>
      <c r="B1269" s="38">
        <v>2</v>
      </c>
      <c r="C1269" s="323" t="s">
        <v>749</v>
      </c>
      <c r="D1269" s="289">
        <v>30</v>
      </c>
      <c r="E1269" s="289">
        <v>1991</v>
      </c>
      <c r="F1269" s="216">
        <v>13.497999999999999</v>
      </c>
      <c r="G1269" s="216">
        <v>2.1164999999999998</v>
      </c>
      <c r="H1269" s="216">
        <v>4.8</v>
      </c>
      <c r="I1269" s="216">
        <v>6.5815000000000001</v>
      </c>
      <c r="J1269" s="216">
        <v>1505.55</v>
      </c>
      <c r="K1269" s="290">
        <v>6.5815000000000001</v>
      </c>
      <c r="L1269" s="216">
        <v>1505.55</v>
      </c>
      <c r="M1269" s="217">
        <v>4.3714921457274755E-3</v>
      </c>
      <c r="N1269" s="321">
        <v>68.997</v>
      </c>
      <c r="O1269" s="291">
        <v>0.30161984357875865</v>
      </c>
      <c r="P1269" s="287">
        <v>262.28952874364853</v>
      </c>
      <c r="Q1269" s="292">
        <v>18.097190614725516</v>
      </c>
    </row>
    <row r="1270" spans="1:17" x14ac:dyDescent="0.2">
      <c r="A1270" s="1799"/>
      <c r="B1270" s="38">
        <v>3</v>
      </c>
      <c r="C1270" s="323" t="s">
        <v>750</v>
      </c>
      <c r="D1270" s="289">
        <v>45</v>
      </c>
      <c r="E1270" s="289">
        <v>1982</v>
      </c>
      <c r="F1270" s="216">
        <v>20.12</v>
      </c>
      <c r="G1270" s="216">
        <v>2.6775000000000002</v>
      </c>
      <c r="H1270" s="216">
        <v>7.2</v>
      </c>
      <c r="I1270" s="216">
        <v>10.242421</v>
      </c>
      <c r="J1270" s="216">
        <v>2322.61</v>
      </c>
      <c r="K1270" s="290">
        <v>10.242421</v>
      </c>
      <c r="L1270" s="216">
        <v>2322.61</v>
      </c>
      <c r="M1270" s="217">
        <v>4.4098755279620766E-3</v>
      </c>
      <c r="N1270" s="321">
        <v>68.997</v>
      </c>
      <c r="O1270" s="291">
        <v>0.30426818180279941</v>
      </c>
      <c r="P1270" s="287">
        <v>264.59253167772459</v>
      </c>
      <c r="Q1270" s="292">
        <v>18.256090908167963</v>
      </c>
    </row>
    <row r="1271" spans="1:17" x14ac:dyDescent="0.2">
      <c r="A1271" s="1799"/>
      <c r="B1271" s="11">
        <v>4</v>
      </c>
      <c r="C1271" s="323" t="s">
        <v>751</v>
      </c>
      <c r="D1271" s="289">
        <v>45</v>
      </c>
      <c r="E1271" s="289">
        <v>1980</v>
      </c>
      <c r="F1271" s="216">
        <v>19.399999999999999</v>
      </c>
      <c r="G1271" s="216">
        <v>2.8304999999999998</v>
      </c>
      <c r="H1271" s="216">
        <v>6.2491880000000002</v>
      </c>
      <c r="I1271" s="216">
        <v>10.320275000000001</v>
      </c>
      <c r="J1271" s="216">
        <v>2320.5</v>
      </c>
      <c r="K1271" s="290">
        <v>10.320275000000001</v>
      </c>
      <c r="L1271" s="216">
        <v>2320.5</v>
      </c>
      <c r="M1271" s="217">
        <v>4.4474358974358977E-3</v>
      </c>
      <c r="N1271" s="321">
        <v>68.997</v>
      </c>
      <c r="O1271" s="291">
        <v>0.30685973461538463</v>
      </c>
      <c r="P1271" s="287">
        <v>266.84615384615387</v>
      </c>
      <c r="Q1271" s="292">
        <v>18.411584076923077</v>
      </c>
    </row>
    <row r="1272" spans="1:17" x14ac:dyDescent="0.2">
      <c r="A1272" s="1799"/>
      <c r="B1272" s="11">
        <v>5</v>
      </c>
      <c r="C1272" s="323" t="s">
        <v>752</v>
      </c>
      <c r="D1272" s="289">
        <v>45</v>
      </c>
      <c r="E1272" s="289">
        <v>1989</v>
      </c>
      <c r="F1272" s="216">
        <v>21.97</v>
      </c>
      <c r="G1272" s="216">
        <v>3.0857039999999998</v>
      </c>
      <c r="H1272" s="216">
        <v>7.12</v>
      </c>
      <c r="I1272" s="216">
        <v>11.764272999999999</v>
      </c>
      <c r="J1272" s="216">
        <v>2333.67</v>
      </c>
      <c r="K1272" s="290">
        <v>11.764272999999999</v>
      </c>
      <c r="L1272" s="216">
        <v>2333.67</v>
      </c>
      <c r="M1272" s="217">
        <v>5.0411039264334715E-3</v>
      </c>
      <c r="N1272" s="321">
        <v>68.997</v>
      </c>
      <c r="O1272" s="291">
        <v>0.34782104761213023</v>
      </c>
      <c r="P1272" s="287">
        <v>302.46623558600828</v>
      </c>
      <c r="Q1272" s="292">
        <v>20.869262856727811</v>
      </c>
    </row>
    <row r="1273" spans="1:17" x14ac:dyDescent="0.2">
      <c r="A1273" s="1799"/>
      <c r="B1273" s="11">
        <v>6</v>
      </c>
      <c r="C1273" s="323" t="s">
        <v>753</v>
      </c>
      <c r="D1273" s="289">
        <v>50</v>
      </c>
      <c r="E1273" s="289">
        <v>1973</v>
      </c>
      <c r="F1273" s="216">
        <v>23.81</v>
      </c>
      <c r="G1273" s="216">
        <v>2.3868</v>
      </c>
      <c r="H1273" s="216">
        <v>8</v>
      </c>
      <c r="I1273" s="216">
        <v>12.423163000000001</v>
      </c>
      <c r="J1273" s="216">
        <v>2566.7600000000002</v>
      </c>
      <c r="K1273" s="290">
        <v>13.423163000000001</v>
      </c>
      <c r="L1273" s="216">
        <v>2566.8000000000002</v>
      </c>
      <c r="M1273" s="217">
        <v>5.2295321022284551E-3</v>
      </c>
      <c r="N1273" s="321">
        <v>68.997</v>
      </c>
      <c r="O1273" s="291">
        <v>0.3608220264574567</v>
      </c>
      <c r="P1273" s="287">
        <v>313.77192613370732</v>
      </c>
      <c r="Q1273" s="292">
        <v>21.649321587447403</v>
      </c>
    </row>
    <row r="1274" spans="1:17" x14ac:dyDescent="0.2">
      <c r="A1274" s="1799"/>
      <c r="B1274" s="11">
        <v>7</v>
      </c>
      <c r="C1274" s="323" t="s">
        <v>754</v>
      </c>
      <c r="D1274" s="289">
        <v>40</v>
      </c>
      <c r="E1274" s="289">
        <v>1978</v>
      </c>
      <c r="F1274" s="216">
        <v>20.51</v>
      </c>
      <c r="G1274" s="216">
        <v>2.2949999999999999</v>
      </c>
      <c r="H1274" s="216">
        <v>6.4</v>
      </c>
      <c r="I1274" s="216">
        <v>11.814937</v>
      </c>
      <c r="J1274" s="216">
        <v>2247.73</v>
      </c>
      <c r="K1274" s="290">
        <v>11.814937</v>
      </c>
      <c r="L1274" s="216">
        <v>2247.73</v>
      </c>
      <c r="M1274" s="217">
        <v>5.2563862207649498E-3</v>
      </c>
      <c r="N1274" s="321">
        <v>68.997</v>
      </c>
      <c r="O1274" s="291">
        <v>0.36267488007411924</v>
      </c>
      <c r="P1274" s="287">
        <v>315.38317324589701</v>
      </c>
      <c r="Q1274" s="292">
        <v>21.760492804447157</v>
      </c>
    </row>
    <row r="1275" spans="1:17" x14ac:dyDescent="0.2">
      <c r="A1275" s="1799"/>
      <c r="B1275" s="11">
        <v>8</v>
      </c>
      <c r="C1275" s="323" t="s">
        <v>755</v>
      </c>
      <c r="D1275" s="289">
        <v>30</v>
      </c>
      <c r="E1275" s="289">
        <v>1982</v>
      </c>
      <c r="F1275" s="216">
        <v>15.757</v>
      </c>
      <c r="G1275" s="216">
        <v>2.907</v>
      </c>
      <c r="H1275" s="216">
        <v>4.8</v>
      </c>
      <c r="I1275" s="216">
        <v>8.0499650000000003</v>
      </c>
      <c r="J1275" s="216">
        <v>1499.73</v>
      </c>
      <c r="K1275" s="290">
        <v>8.0499650000000003</v>
      </c>
      <c r="L1275" s="216">
        <v>1499.73</v>
      </c>
      <c r="M1275" s="217">
        <v>5.3676095030438815E-3</v>
      </c>
      <c r="N1275" s="321">
        <v>68.997</v>
      </c>
      <c r="O1275" s="291">
        <v>0.3703489528815187</v>
      </c>
      <c r="P1275" s="287">
        <v>322.05657018263287</v>
      </c>
      <c r="Q1275" s="292">
        <v>22.220937172891119</v>
      </c>
    </row>
    <row r="1276" spans="1:17" x14ac:dyDescent="0.2">
      <c r="A1276" s="1799"/>
      <c r="B1276" s="11">
        <v>9</v>
      </c>
      <c r="C1276" s="323" t="s">
        <v>756</v>
      </c>
      <c r="D1276" s="289">
        <v>30</v>
      </c>
      <c r="E1276" s="289">
        <v>1987</v>
      </c>
      <c r="F1276" s="216">
        <v>14.832000000000001</v>
      </c>
      <c r="G1276" s="216">
        <v>1.734</v>
      </c>
      <c r="H1276" s="216">
        <v>4.8</v>
      </c>
      <c r="I1276" s="216">
        <v>8.2979800000000008</v>
      </c>
      <c r="J1276" s="216">
        <v>1499.7</v>
      </c>
      <c r="K1276" s="290">
        <v>8.2979800000000008</v>
      </c>
      <c r="L1276" s="216">
        <v>1499.7</v>
      </c>
      <c r="M1276" s="217">
        <v>5.5330932853237319E-3</v>
      </c>
      <c r="N1276" s="321">
        <v>68.997</v>
      </c>
      <c r="O1276" s="291">
        <v>0.38176683740748152</v>
      </c>
      <c r="P1276" s="287">
        <v>331.98559711942391</v>
      </c>
      <c r="Q1276" s="292">
        <v>22.90601024444889</v>
      </c>
    </row>
    <row r="1277" spans="1:17" ht="12" thickBot="1" x14ac:dyDescent="0.25">
      <c r="A1277" s="1800"/>
      <c r="B1277" s="30">
        <v>10</v>
      </c>
      <c r="C1277" s="328" t="s">
        <v>757</v>
      </c>
      <c r="D1277" s="351">
        <v>30</v>
      </c>
      <c r="E1277" s="351">
        <v>1983</v>
      </c>
      <c r="F1277" s="411">
        <v>14.911</v>
      </c>
      <c r="G1277" s="411">
        <v>1.6319999999999999</v>
      </c>
      <c r="H1277" s="411">
        <v>4.8</v>
      </c>
      <c r="I1277" s="411">
        <v>8.4789770000000004</v>
      </c>
      <c r="J1277" s="411">
        <v>1499.76</v>
      </c>
      <c r="K1277" s="412">
        <v>8.4789770000000004</v>
      </c>
      <c r="L1277" s="411">
        <v>1499.76</v>
      </c>
      <c r="M1277" s="344">
        <v>5.6535559022776981E-3</v>
      </c>
      <c r="N1277" s="345">
        <v>68.997</v>
      </c>
      <c r="O1277" s="352">
        <v>0.39007839658945431</v>
      </c>
      <c r="P1277" s="353">
        <v>339.21335413666185</v>
      </c>
      <c r="Q1277" s="354">
        <v>23.404703795367258</v>
      </c>
    </row>
    <row r="1278" spans="1:17" x14ac:dyDescent="0.2">
      <c r="A1278" s="1801" t="s">
        <v>220</v>
      </c>
      <c r="B1278" s="99">
        <v>1</v>
      </c>
      <c r="C1278" s="300" t="s">
        <v>758</v>
      </c>
      <c r="D1278" s="293">
        <v>8</v>
      </c>
      <c r="E1278" s="293">
        <v>1973</v>
      </c>
      <c r="F1278" s="295">
        <v>4.8860000000000001</v>
      </c>
      <c r="G1278" s="295"/>
      <c r="H1278" s="295"/>
      <c r="I1278" s="295">
        <v>4.8860000000000001</v>
      </c>
      <c r="J1278" s="295">
        <v>403.21</v>
      </c>
      <c r="K1278" s="296">
        <v>4.8860000000000001</v>
      </c>
      <c r="L1278" s="295">
        <v>403.21</v>
      </c>
      <c r="M1278" s="297">
        <v>1.2117755015996629E-2</v>
      </c>
      <c r="N1278" s="358">
        <v>68.997</v>
      </c>
      <c r="O1278" s="298">
        <v>0.83608874283871937</v>
      </c>
      <c r="P1278" s="298">
        <v>727.0653009597977</v>
      </c>
      <c r="Q1278" s="299">
        <v>50.165324570323158</v>
      </c>
    </row>
    <row r="1279" spans="1:17" x14ac:dyDescent="0.2">
      <c r="A1279" s="1802"/>
      <c r="B1279" s="121">
        <v>2</v>
      </c>
      <c r="C1279" s="300" t="s">
        <v>759</v>
      </c>
      <c r="D1279" s="293">
        <v>20</v>
      </c>
      <c r="E1279" s="293">
        <v>1981</v>
      </c>
      <c r="F1279" s="1358">
        <v>17.5</v>
      </c>
      <c r="G1279" s="1358">
        <v>1.3718999999999999</v>
      </c>
      <c r="H1279" s="1358">
        <v>3.2</v>
      </c>
      <c r="I1279" s="1358">
        <v>12.928102000000001</v>
      </c>
      <c r="J1279" s="1358">
        <v>1065.18</v>
      </c>
      <c r="K1279" s="1579">
        <v>12.928102000000001</v>
      </c>
      <c r="L1279" s="1358">
        <v>1065.18</v>
      </c>
      <c r="M1279" s="297">
        <v>1.213701158489645E-2</v>
      </c>
      <c r="N1279" s="358">
        <v>68.997</v>
      </c>
      <c r="O1279" s="298">
        <v>0.83741738832310042</v>
      </c>
      <c r="P1279" s="298">
        <v>728.22069509378707</v>
      </c>
      <c r="Q1279" s="299">
        <v>50.245043299386026</v>
      </c>
    </row>
    <row r="1280" spans="1:17" x14ac:dyDescent="0.2">
      <c r="A1280" s="1802"/>
      <c r="B1280" s="98">
        <v>3</v>
      </c>
      <c r="C1280" s="300" t="s">
        <v>760</v>
      </c>
      <c r="D1280" s="293">
        <v>45</v>
      </c>
      <c r="E1280" s="293">
        <v>1979</v>
      </c>
      <c r="F1280" s="294">
        <v>40.479999999999997</v>
      </c>
      <c r="G1280" s="294">
        <v>4.8959999999999999</v>
      </c>
      <c r="H1280" s="294">
        <v>7.12</v>
      </c>
      <c r="I1280" s="294">
        <v>28.463992999999999</v>
      </c>
      <c r="J1280" s="294">
        <v>2320.4</v>
      </c>
      <c r="K1280" s="301">
        <v>28.463992999999999</v>
      </c>
      <c r="L1280" s="294">
        <v>2320.4</v>
      </c>
      <c r="M1280" s="302">
        <v>1.2266847526288569E-2</v>
      </c>
      <c r="N1280" s="358">
        <v>68.997</v>
      </c>
      <c r="O1280" s="298">
        <v>0.84637567877133235</v>
      </c>
      <c r="P1280" s="298">
        <v>736.01085157731416</v>
      </c>
      <c r="Q1280" s="303">
        <v>50.78254072627994</v>
      </c>
    </row>
    <row r="1281" spans="1:17" x14ac:dyDescent="0.2">
      <c r="A1281" s="1802"/>
      <c r="B1281" s="98">
        <v>4</v>
      </c>
      <c r="C1281" s="360" t="s">
        <v>761</v>
      </c>
      <c r="D1281" s="293">
        <v>8</v>
      </c>
      <c r="E1281" s="293">
        <v>1968</v>
      </c>
      <c r="F1281" s="294">
        <v>6.4109999999999996</v>
      </c>
      <c r="G1281" s="294">
        <v>0.33150000000000002</v>
      </c>
      <c r="H1281" s="294">
        <v>1.28</v>
      </c>
      <c r="I1281" s="294">
        <v>4.799499</v>
      </c>
      <c r="J1281" s="294">
        <v>382.65</v>
      </c>
      <c r="K1281" s="301">
        <v>4.799499</v>
      </c>
      <c r="L1281" s="294">
        <v>382.65</v>
      </c>
      <c r="M1281" s="302">
        <v>1.2542791062328499E-2</v>
      </c>
      <c r="N1281" s="358">
        <v>68.997</v>
      </c>
      <c r="O1281" s="361">
        <v>0.86541495492747944</v>
      </c>
      <c r="P1281" s="298">
        <v>752.56746373970998</v>
      </c>
      <c r="Q1281" s="303">
        <v>51.924897295648769</v>
      </c>
    </row>
    <row r="1282" spans="1:17" x14ac:dyDescent="0.2">
      <c r="A1282" s="1802"/>
      <c r="B1282" s="98">
        <v>5</v>
      </c>
      <c r="C1282" s="360" t="s">
        <v>762</v>
      </c>
      <c r="D1282" s="293">
        <v>45</v>
      </c>
      <c r="E1282" s="293">
        <v>1984</v>
      </c>
      <c r="F1282" s="294">
        <v>40.380000000000003</v>
      </c>
      <c r="G1282" s="294">
        <v>3.5190000000000001</v>
      </c>
      <c r="H1282" s="294">
        <v>7.2</v>
      </c>
      <c r="I1282" s="294">
        <v>29.661003999999998</v>
      </c>
      <c r="J1282" s="294">
        <v>2311.27</v>
      </c>
      <c r="K1282" s="301">
        <v>29.661003999999998</v>
      </c>
      <c r="L1282" s="294">
        <v>2311.27</v>
      </c>
      <c r="M1282" s="302">
        <v>1.2833205986319209E-2</v>
      </c>
      <c r="N1282" s="358">
        <v>68.997</v>
      </c>
      <c r="O1282" s="361">
        <v>0.88545271343806642</v>
      </c>
      <c r="P1282" s="298">
        <v>769.99235917915257</v>
      </c>
      <c r="Q1282" s="303">
        <v>53.127162806283991</v>
      </c>
    </row>
    <row r="1283" spans="1:17" x14ac:dyDescent="0.2">
      <c r="A1283" s="1802"/>
      <c r="B1283" s="98">
        <v>6</v>
      </c>
      <c r="C1283" s="360" t="s">
        <v>763</v>
      </c>
      <c r="D1283" s="293">
        <v>45</v>
      </c>
      <c r="E1283" s="293">
        <v>1989</v>
      </c>
      <c r="F1283" s="294">
        <v>40.14</v>
      </c>
      <c r="G1283" s="294">
        <v>2.907</v>
      </c>
      <c r="H1283" s="294">
        <v>7.2</v>
      </c>
      <c r="I1283" s="294">
        <v>30.033004999999999</v>
      </c>
      <c r="J1283" s="294">
        <v>2325.41</v>
      </c>
      <c r="K1283" s="301">
        <v>30.033004999999999</v>
      </c>
      <c r="L1283" s="294">
        <v>2325.41</v>
      </c>
      <c r="M1283" s="302">
        <v>1.2915143996112514E-2</v>
      </c>
      <c r="N1283" s="358">
        <v>68.997</v>
      </c>
      <c r="O1283" s="361">
        <v>0.89110619029977511</v>
      </c>
      <c r="P1283" s="298">
        <v>774.90863976675087</v>
      </c>
      <c r="Q1283" s="303">
        <v>53.466371417986515</v>
      </c>
    </row>
    <row r="1284" spans="1:17" x14ac:dyDescent="0.2">
      <c r="A1284" s="1802"/>
      <c r="B1284" s="98">
        <v>7</v>
      </c>
      <c r="C1284" s="360" t="s">
        <v>764</v>
      </c>
      <c r="D1284" s="293">
        <v>28</v>
      </c>
      <c r="E1284" s="293">
        <v>2011</v>
      </c>
      <c r="F1284" s="294">
        <v>22.09</v>
      </c>
      <c r="G1284" s="294">
        <v>2.3205</v>
      </c>
      <c r="H1284" s="294">
        <v>4.4800000000000004</v>
      </c>
      <c r="I1284" s="294">
        <v>15.289501</v>
      </c>
      <c r="J1284" s="294">
        <v>1182.92</v>
      </c>
      <c r="K1284" s="301">
        <v>15.289501</v>
      </c>
      <c r="L1284" s="294">
        <v>1182.92</v>
      </c>
      <c r="M1284" s="302">
        <v>1.2925219795083352E-2</v>
      </c>
      <c r="N1284" s="358">
        <v>68.997</v>
      </c>
      <c r="O1284" s="361">
        <v>0.89180139020136595</v>
      </c>
      <c r="P1284" s="298">
        <v>775.51318770500109</v>
      </c>
      <c r="Q1284" s="303">
        <v>53.508083412081959</v>
      </c>
    </row>
    <row r="1285" spans="1:17" x14ac:dyDescent="0.2">
      <c r="A1285" s="1802"/>
      <c r="B1285" s="98">
        <v>8</v>
      </c>
      <c r="C1285" s="360" t="s">
        <v>765</v>
      </c>
      <c r="D1285" s="293">
        <v>8</v>
      </c>
      <c r="E1285" s="293">
        <v>1963</v>
      </c>
      <c r="F1285" s="294">
        <v>4.8109999999999999</v>
      </c>
      <c r="G1285" s="294"/>
      <c r="H1285" s="294"/>
      <c r="I1285" s="294">
        <v>4.8109999999999999</v>
      </c>
      <c r="J1285" s="294">
        <v>365.69</v>
      </c>
      <c r="K1285" s="301">
        <v>4.8109999999999999</v>
      </c>
      <c r="L1285" s="294">
        <v>365.69</v>
      </c>
      <c r="M1285" s="302">
        <v>1.3155951762421724E-2</v>
      </c>
      <c r="N1285" s="358">
        <v>68.997</v>
      </c>
      <c r="O1285" s="361">
        <v>0.90772120375181164</v>
      </c>
      <c r="P1285" s="298">
        <v>789.35710574530333</v>
      </c>
      <c r="Q1285" s="303">
        <v>54.463272225108696</v>
      </c>
    </row>
    <row r="1286" spans="1:17" x14ac:dyDescent="0.2">
      <c r="A1286" s="1803"/>
      <c r="B1286" s="101">
        <v>9</v>
      </c>
      <c r="C1286" s="360" t="s">
        <v>766</v>
      </c>
      <c r="D1286" s="293">
        <v>18</v>
      </c>
      <c r="E1286" s="293">
        <v>1961</v>
      </c>
      <c r="F1286" s="294">
        <v>15.47</v>
      </c>
      <c r="G1286" s="294">
        <v>1.351</v>
      </c>
      <c r="H1286" s="294">
        <v>2.88</v>
      </c>
      <c r="I1286" s="294">
        <v>11.238498999999999</v>
      </c>
      <c r="J1286" s="294">
        <v>825.98</v>
      </c>
      <c r="K1286" s="301">
        <v>11.238498999999999</v>
      </c>
      <c r="L1286" s="294">
        <v>825.98</v>
      </c>
      <c r="M1286" s="302">
        <v>1.3606260442141456E-2</v>
      </c>
      <c r="N1286" s="358">
        <v>68.997</v>
      </c>
      <c r="O1286" s="361">
        <v>0.93879115172643401</v>
      </c>
      <c r="P1286" s="298">
        <v>816.37562652848737</v>
      </c>
      <c r="Q1286" s="303">
        <v>56.327469103586047</v>
      </c>
    </row>
    <row r="1287" spans="1:17" ht="12" thickBot="1" x14ac:dyDescent="0.25">
      <c r="A1287" s="1804"/>
      <c r="B1287" s="100">
        <v>10</v>
      </c>
      <c r="C1287" s="360" t="s">
        <v>767</v>
      </c>
      <c r="D1287" s="293">
        <v>20</v>
      </c>
      <c r="E1287" s="293">
        <v>1994</v>
      </c>
      <c r="F1287" s="294">
        <v>21.47</v>
      </c>
      <c r="G1287" s="294">
        <v>1.6319999999999999</v>
      </c>
      <c r="H1287" s="294">
        <v>3.2</v>
      </c>
      <c r="I1287" s="294">
        <v>16.638003000000001</v>
      </c>
      <c r="J1287" s="294">
        <v>1181.17</v>
      </c>
      <c r="K1287" s="301">
        <v>16.638003000000001</v>
      </c>
      <c r="L1287" s="394">
        <v>1181.17</v>
      </c>
      <c r="M1287" s="365">
        <v>1.4086035879678624E-2</v>
      </c>
      <c r="N1287" s="364">
        <v>68.997</v>
      </c>
      <c r="O1287" s="366">
        <v>0.97189421759018602</v>
      </c>
      <c r="P1287" s="366">
        <v>845.16215278071741</v>
      </c>
      <c r="Q1287" s="367">
        <v>58.313653055411159</v>
      </c>
    </row>
    <row r="1288" spans="1:17" x14ac:dyDescent="0.2">
      <c r="A1288" s="1805" t="s">
        <v>296</v>
      </c>
      <c r="B1288" s="57">
        <v>1</v>
      </c>
      <c r="C1288" s="329" t="s">
        <v>768</v>
      </c>
      <c r="D1288" s="368">
        <v>8</v>
      </c>
      <c r="E1288" s="368">
        <v>1967</v>
      </c>
      <c r="F1288" s="220">
        <v>8.7929999999999993</v>
      </c>
      <c r="G1288" s="220">
        <v>0.30599999999999999</v>
      </c>
      <c r="H1288" s="220">
        <v>1.28</v>
      </c>
      <c r="I1288" s="220">
        <v>7.207001</v>
      </c>
      <c r="J1288" s="220">
        <v>383.87</v>
      </c>
      <c r="K1288" s="304">
        <v>7.207001</v>
      </c>
      <c r="L1288" s="305">
        <v>383.87</v>
      </c>
      <c r="M1288" s="306">
        <v>1.8774587751061556E-2</v>
      </c>
      <c r="N1288" s="331">
        <v>68.997</v>
      </c>
      <c r="O1288" s="307">
        <v>1.2953902310599941</v>
      </c>
      <c r="P1288" s="307">
        <v>1126.4752650636933</v>
      </c>
      <c r="Q1288" s="308">
        <v>77.723413863599646</v>
      </c>
    </row>
    <row r="1289" spans="1:17" x14ac:dyDescent="0.2">
      <c r="A1289" s="1806"/>
      <c r="B1289" s="53">
        <v>2</v>
      </c>
      <c r="C1289" s="330" t="s">
        <v>769</v>
      </c>
      <c r="D1289" s="370">
        <v>9</v>
      </c>
      <c r="E1289" s="370">
        <v>1987</v>
      </c>
      <c r="F1289" s="222">
        <v>10.37</v>
      </c>
      <c r="G1289" s="222">
        <v>0.255</v>
      </c>
      <c r="H1289" s="222">
        <v>1.44</v>
      </c>
      <c r="I1289" s="222">
        <v>8.675001</v>
      </c>
      <c r="J1289" s="222">
        <v>458.14</v>
      </c>
      <c r="K1289" s="309">
        <v>8.675001</v>
      </c>
      <c r="L1289" s="222">
        <v>458.14</v>
      </c>
      <c r="M1289" s="221">
        <v>1.8935262146941984E-2</v>
      </c>
      <c r="N1289" s="331">
        <v>68.997</v>
      </c>
      <c r="O1289" s="223">
        <v>1.306476282352556</v>
      </c>
      <c r="P1289" s="307">
        <v>1136.1157288165191</v>
      </c>
      <c r="Q1289" s="224">
        <v>78.388576941153374</v>
      </c>
    </row>
    <row r="1290" spans="1:17" x14ac:dyDescent="0.2">
      <c r="A1290" s="1806"/>
      <c r="B1290" s="53">
        <v>3</v>
      </c>
      <c r="C1290" s="330" t="s">
        <v>770</v>
      </c>
      <c r="D1290" s="370">
        <v>8</v>
      </c>
      <c r="E1290" s="370">
        <v>1968</v>
      </c>
      <c r="F1290" s="222">
        <v>9.1039999999999992</v>
      </c>
      <c r="G1290" s="222">
        <v>0.26555699999999999</v>
      </c>
      <c r="H1290" s="222">
        <v>1.2</v>
      </c>
      <c r="I1290" s="222">
        <v>7.6384429999999996</v>
      </c>
      <c r="J1290" s="222">
        <v>394.96</v>
      </c>
      <c r="K1290" s="309">
        <v>7.6384429999999996</v>
      </c>
      <c r="L1290" s="222">
        <v>394.96</v>
      </c>
      <c r="M1290" s="221">
        <v>1.9339788839376138E-2</v>
      </c>
      <c r="N1290" s="331">
        <v>68.997</v>
      </c>
      <c r="O1290" s="223">
        <v>1.3343874105504354</v>
      </c>
      <c r="P1290" s="307">
        <v>1160.3873303625683</v>
      </c>
      <c r="Q1290" s="224">
        <v>80.063244633026116</v>
      </c>
    </row>
    <row r="1291" spans="1:17" x14ac:dyDescent="0.2">
      <c r="A1291" s="1806"/>
      <c r="B1291" s="53">
        <v>4</v>
      </c>
      <c r="C1291" s="330" t="s">
        <v>771</v>
      </c>
      <c r="D1291" s="370">
        <v>8</v>
      </c>
      <c r="E1291" s="370">
        <v>1963</v>
      </c>
      <c r="F1291" s="222">
        <v>8.77</v>
      </c>
      <c r="G1291" s="222">
        <v>0.39779999999999999</v>
      </c>
      <c r="H1291" s="222">
        <v>1.28</v>
      </c>
      <c r="I1291" s="222">
        <v>7.0922000000000001</v>
      </c>
      <c r="J1291" s="222">
        <v>362.27</v>
      </c>
      <c r="K1291" s="309">
        <v>7.0922000000000001</v>
      </c>
      <c r="L1291" s="222">
        <v>362.27</v>
      </c>
      <c r="M1291" s="221">
        <v>1.9577110994562066E-2</v>
      </c>
      <c r="N1291" s="331">
        <v>68.997</v>
      </c>
      <c r="O1291" s="223">
        <v>1.350761927291799</v>
      </c>
      <c r="P1291" s="307">
        <v>1174.6266596737241</v>
      </c>
      <c r="Q1291" s="224">
        <v>81.045715637507953</v>
      </c>
    </row>
    <row r="1292" spans="1:17" x14ac:dyDescent="0.2">
      <c r="A1292" s="1806"/>
      <c r="B1292" s="53">
        <v>5</v>
      </c>
      <c r="C1292" s="330" t="s">
        <v>772</v>
      </c>
      <c r="D1292" s="370">
        <v>27</v>
      </c>
      <c r="E1292" s="370">
        <v>1968</v>
      </c>
      <c r="F1292" s="222">
        <v>19.21</v>
      </c>
      <c r="G1292" s="222">
        <v>1.4382509999999999</v>
      </c>
      <c r="H1292" s="222">
        <v>0.25</v>
      </c>
      <c r="I1292" s="222">
        <v>17.521749</v>
      </c>
      <c r="J1292" s="222">
        <v>812.72</v>
      </c>
      <c r="K1292" s="309">
        <v>17.521749</v>
      </c>
      <c r="L1292" s="222">
        <v>812.72</v>
      </c>
      <c r="M1292" s="221">
        <v>2.1559391918495915E-2</v>
      </c>
      <c r="N1292" s="331">
        <v>68.997</v>
      </c>
      <c r="O1292" s="223">
        <v>1.4875333642004627</v>
      </c>
      <c r="P1292" s="307">
        <v>1293.5635151097549</v>
      </c>
      <c r="Q1292" s="224">
        <v>89.25200185202776</v>
      </c>
    </row>
    <row r="1293" spans="1:17" x14ac:dyDescent="0.2">
      <c r="A1293" s="1806"/>
      <c r="B1293" s="53">
        <v>6</v>
      </c>
      <c r="C1293" s="330" t="s">
        <v>773</v>
      </c>
      <c r="D1293" s="370">
        <v>6</v>
      </c>
      <c r="E1293" s="370">
        <v>1987</v>
      </c>
      <c r="F1293" s="222">
        <v>7.99</v>
      </c>
      <c r="G1293" s="222">
        <v>0.45900000000000002</v>
      </c>
      <c r="H1293" s="222">
        <v>0.64</v>
      </c>
      <c r="I1293" s="222">
        <v>6.891</v>
      </c>
      <c r="J1293" s="222">
        <v>318.79000000000002</v>
      </c>
      <c r="K1293" s="309">
        <v>6.891</v>
      </c>
      <c r="L1293" s="222">
        <v>318.79000000000002</v>
      </c>
      <c r="M1293" s="221">
        <v>2.1616110919414032E-2</v>
      </c>
      <c r="N1293" s="331">
        <v>68.997</v>
      </c>
      <c r="O1293" s="223">
        <v>1.4914468051068099</v>
      </c>
      <c r="P1293" s="307">
        <v>1296.966655164842</v>
      </c>
      <c r="Q1293" s="224">
        <v>89.486808306408605</v>
      </c>
    </row>
    <row r="1294" spans="1:17" x14ac:dyDescent="0.2">
      <c r="A1294" s="1806"/>
      <c r="B1294" s="53">
        <v>7</v>
      </c>
      <c r="C1294" s="330" t="s">
        <v>774</v>
      </c>
      <c r="D1294" s="370">
        <v>18</v>
      </c>
      <c r="E1294" s="370">
        <v>1997</v>
      </c>
      <c r="F1294" s="222">
        <v>26.84</v>
      </c>
      <c r="G1294" s="222">
        <v>1.3005</v>
      </c>
      <c r="H1294" s="222">
        <v>3.04</v>
      </c>
      <c r="I1294" s="222">
        <v>22.499500999999999</v>
      </c>
      <c r="J1294" s="222">
        <v>1034.69</v>
      </c>
      <c r="K1294" s="309">
        <v>22.499500999999999</v>
      </c>
      <c r="L1294" s="222">
        <v>1034.7</v>
      </c>
      <c r="M1294" s="221">
        <v>2.174495119358268E-2</v>
      </c>
      <c r="N1294" s="331">
        <v>68.997</v>
      </c>
      <c r="O1294" s="223">
        <v>1.5003363975036241</v>
      </c>
      <c r="P1294" s="307">
        <v>1304.6970716149608</v>
      </c>
      <c r="Q1294" s="224">
        <v>90.02018385021745</v>
      </c>
    </row>
    <row r="1295" spans="1:17" x14ac:dyDescent="0.2">
      <c r="A1295" s="1806"/>
      <c r="B1295" s="53">
        <v>8</v>
      </c>
      <c r="C1295" s="330" t="s">
        <v>775</v>
      </c>
      <c r="D1295" s="370">
        <v>8</v>
      </c>
      <c r="E1295" s="370">
        <v>1967</v>
      </c>
      <c r="F1295" s="222">
        <v>9.8810000000000002</v>
      </c>
      <c r="G1295" s="222">
        <v>0.51</v>
      </c>
      <c r="H1295" s="222">
        <v>1.28</v>
      </c>
      <c r="I1295" s="222">
        <v>8.0909990000000001</v>
      </c>
      <c r="J1295" s="222">
        <v>365.22</v>
      </c>
      <c r="K1295" s="309">
        <v>8.0909990000000001</v>
      </c>
      <c r="L1295" s="222">
        <v>365.22</v>
      </c>
      <c r="M1295" s="221">
        <v>2.2153767592136244E-2</v>
      </c>
      <c r="N1295" s="331">
        <v>68.997</v>
      </c>
      <c r="O1295" s="223">
        <v>1.5285435025546243</v>
      </c>
      <c r="P1295" s="307">
        <v>1329.2260555281748</v>
      </c>
      <c r="Q1295" s="224">
        <v>91.712610153277481</v>
      </c>
    </row>
    <row r="1296" spans="1:17" x14ac:dyDescent="0.2">
      <c r="A1296" s="1806"/>
      <c r="B1296" s="53">
        <v>9</v>
      </c>
      <c r="C1296" s="330" t="s">
        <v>776</v>
      </c>
      <c r="D1296" s="370">
        <v>2</v>
      </c>
      <c r="E1296" s="370">
        <v>1985</v>
      </c>
      <c r="F1296" s="222">
        <v>2.94</v>
      </c>
      <c r="G1296" s="222"/>
      <c r="H1296" s="222"/>
      <c r="I1296" s="222">
        <v>2.94</v>
      </c>
      <c r="J1296" s="222">
        <v>128.15</v>
      </c>
      <c r="K1296" s="309">
        <v>2.94</v>
      </c>
      <c r="L1296" s="222">
        <v>128.15</v>
      </c>
      <c r="M1296" s="221">
        <v>2.2941865001950838E-2</v>
      </c>
      <c r="N1296" s="331">
        <v>68.997</v>
      </c>
      <c r="O1296" s="223">
        <v>1.5829198595396019</v>
      </c>
      <c r="P1296" s="307">
        <v>1376.5119001170503</v>
      </c>
      <c r="Q1296" s="224">
        <v>94.975191572376119</v>
      </c>
    </row>
    <row r="1297" spans="1:17" ht="12" thickBot="1" x14ac:dyDescent="0.25">
      <c r="A1297" s="1807"/>
      <c r="B1297" s="54">
        <v>10</v>
      </c>
      <c r="C1297" s="1568" t="s">
        <v>777</v>
      </c>
      <c r="D1297" s="1569">
        <v>8</v>
      </c>
      <c r="E1297" s="1569">
        <v>1960</v>
      </c>
      <c r="F1297" s="305">
        <v>9.0259999999999998</v>
      </c>
      <c r="G1297" s="305">
        <v>0.35699999999999998</v>
      </c>
      <c r="H1297" s="305">
        <v>0.08</v>
      </c>
      <c r="I1297" s="305">
        <v>8.5890000000000004</v>
      </c>
      <c r="J1297" s="305">
        <v>355.79</v>
      </c>
      <c r="K1297" s="1570">
        <v>8.5890000000000004</v>
      </c>
      <c r="L1297" s="391">
        <v>355.8</v>
      </c>
      <c r="M1297" s="346">
        <v>2.4139966273187183E-2</v>
      </c>
      <c r="N1297" s="347">
        <v>68.997</v>
      </c>
      <c r="O1297" s="333">
        <v>1.6655852529510962</v>
      </c>
      <c r="P1297" s="333">
        <v>1448.3979763912309</v>
      </c>
      <c r="Q1297" s="334">
        <v>99.935115177065754</v>
      </c>
    </row>
    <row r="1298" spans="1:17" x14ac:dyDescent="0.2">
      <c r="A1298" s="1808" t="s">
        <v>229</v>
      </c>
      <c r="B1298" s="16">
        <v>1</v>
      </c>
      <c r="C1298" s="310" t="s">
        <v>778</v>
      </c>
      <c r="D1298" s="311">
        <v>2</v>
      </c>
      <c r="E1298" s="311">
        <v>1985</v>
      </c>
      <c r="F1298" s="264">
        <v>11.88</v>
      </c>
      <c r="G1298" s="264"/>
      <c r="H1298" s="264"/>
      <c r="I1298" s="264">
        <v>11.88</v>
      </c>
      <c r="J1298" s="264">
        <v>322.11</v>
      </c>
      <c r="K1298" s="312">
        <v>2.459279</v>
      </c>
      <c r="L1298" s="313">
        <v>66.7</v>
      </c>
      <c r="M1298" s="314">
        <v>3.6870749625187403E-2</v>
      </c>
      <c r="N1298" s="286">
        <v>68.997</v>
      </c>
      <c r="O1298" s="315">
        <v>2.5439711118890553</v>
      </c>
      <c r="P1298" s="315">
        <v>2212.2449775112441</v>
      </c>
      <c r="Q1298" s="316">
        <v>152.63826671334328</v>
      </c>
    </row>
    <row r="1299" spans="1:17" x14ac:dyDescent="0.2">
      <c r="A1299" s="1809"/>
      <c r="B1299" s="17">
        <v>2</v>
      </c>
      <c r="C1299" s="647"/>
      <c r="D1299" s="648"/>
      <c r="E1299" s="648"/>
      <c r="F1299" s="649"/>
      <c r="G1299" s="649"/>
      <c r="H1299" s="649"/>
      <c r="I1299" s="649"/>
      <c r="J1299" s="649"/>
      <c r="K1299" s="1192"/>
      <c r="L1299" s="649"/>
      <c r="M1299" s="225"/>
      <c r="N1299" s="341"/>
      <c r="O1299" s="227"/>
      <c r="P1299" s="315"/>
      <c r="Q1299" s="228"/>
    </row>
    <row r="1300" spans="1:17" x14ac:dyDescent="0.2">
      <c r="A1300" s="1809"/>
      <c r="B1300" s="17">
        <v>3</v>
      </c>
      <c r="C1300" s="647"/>
      <c r="D1300" s="648"/>
      <c r="E1300" s="648"/>
      <c r="F1300" s="649"/>
      <c r="G1300" s="649"/>
      <c r="H1300" s="649"/>
      <c r="I1300" s="649"/>
      <c r="J1300" s="649"/>
      <c r="K1300" s="1192"/>
      <c r="L1300" s="649"/>
      <c r="M1300" s="225"/>
      <c r="N1300" s="341"/>
      <c r="O1300" s="227"/>
      <c r="P1300" s="315"/>
      <c r="Q1300" s="228"/>
    </row>
    <row r="1301" spans="1:17" x14ac:dyDescent="0.2">
      <c r="A1301" s="1810"/>
      <c r="B1301" s="17">
        <v>4</v>
      </c>
      <c r="C1301" s="647"/>
      <c r="D1301" s="648"/>
      <c r="E1301" s="648"/>
      <c r="F1301" s="649"/>
      <c r="G1301" s="649"/>
      <c r="H1301" s="649"/>
      <c r="I1301" s="649"/>
      <c r="J1301" s="649"/>
      <c r="K1301" s="1192"/>
      <c r="L1301" s="649"/>
      <c r="M1301" s="225"/>
      <c r="N1301" s="341"/>
      <c r="O1301" s="227"/>
      <c r="P1301" s="315"/>
      <c r="Q1301" s="228"/>
    </row>
    <row r="1302" spans="1:17" x14ac:dyDescent="0.2">
      <c r="A1302" s="1810"/>
      <c r="B1302" s="17">
        <v>5</v>
      </c>
      <c r="C1302" s="647"/>
      <c r="D1302" s="648"/>
      <c r="E1302" s="648"/>
      <c r="F1302" s="649"/>
      <c r="G1302" s="649"/>
      <c r="H1302" s="649"/>
      <c r="I1302" s="649"/>
      <c r="J1302" s="649"/>
      <c r="K1302" s="1192"/>
      <c r="L1302" s="649"/>
      <c r="M1302" s="225"/>
      <c r="N1302" s="341"/>
      <c r="O1302" s="227"/>
      <c r="P1302" s="315"/>
      <c r="Q1302" s="228"/>
    </row>
    <row r="1303" spans="1:17" x14ac:dyDescent="0.2">
      <c r="A1303" s="1810"/>
      <c r="B1303" s="17">
        <v>6</v>
      </c>
      <c r="C1303" s="647"/>
      <c r="D1303" s="648"/>
      <c r="E1303" s="648"/>
      <c r="F1303" s="649"/>
      <c r="G1303" s="649"/>
      <c r="H1303" s="649"/>
      <c r="I1303" s="649"/>
      <c r="J1303" s="649"/>
      <c r="K1303" s="1192"/>
      <c r="L1303" s="649"/>
      <c r="M1303" s="225"/>
      <c r="N1303" s="341"/>
      <c r="O1303" s="227"/>
      <c r="P1303" s="315"/>
      <c r="Q1303" s="228"/>
    </row>
    <row r="1304" spans="1:17" x14ac:dyDescent="0.2">
      <c r="A1304" s="1810"/>
      <c r="B1304" s="17"/>
      <c r="C1304" s="336"/>
      <c r="D1304" s="377"/>
      <c r="E1304" s="377"/>
      <c r="F1304" s="341"/>
      <c r="G1304" s="226"/>
      <c r="H1304" s="226"/>
      <c r="I1304" s="226"/>
      <c r="J1304" s="226"/>
      <c r="K1304" s="379"/>
      <c r="L1304" s="226"/>
      <c r="M1304" s="225"/>
      <c r="N1304" s="341"/>
      <c r="O1304" s="227"/>
      <c r="P1304" s="315"/>
      <c r="Q1304" s="228"/>
    </row>
    <row r="1305" spans="1:17" x14ac:dyDescent="0.2">
      <c r="A1305" s="1810"/>
      <c r="B1305" s="17"/>
      <c r="C1305" s="336"/>
      <c r="D1305" s="377"/>
      <c r="E1305" s="377"/>
      <c r="F1305" s="341"/>
      <c r="G1305" s="226"/>
      <c r="H1305" s="226"/>
      <c r="I1305" s="226"/>
      <c r="J1305" s="226"/>
      <c r="K1305" s="379"/>
      <c r="L1305" s="226"/>
      <c r="M1305" s="225"/>
      <c r="N1305" s="341"/>
      <c r="O1305" s="227"/>
      <c r="P1305" s="315"/>
      <c r="Q1305" s="228"/>
    </row>
    <row r="1306" spans="1:17" x14ac:dyDescent="0.2">
      <c r="A1306" s="1810"/>
      <c r="B1306" s="17"/>
      <c r="C1306" s="380"/>
      <c r="D1306" s="377"/>
      <c r="E1306" s="377"/>
      <c r="F1306" s="341"/>
      <c r="G1306" s="341"/>
      <c r="H1306" s="341"/>
      <c r="I1306" s="341"/>
      <c r="J1306" s="341"/>
      <c r="K1306" s="379"/>
      <c r="L1306" s="336"/>
      <c r="M1306" s="225"/>
      <c r="N1306" s="341"/>
      <c r="O1306" s="227"/>
      <c r="P1306" s="315"/>
      <c r="Q1306" s="228"/>
    </row>
    <row r="1307" spans="1:17" ht="12" thickBot="1" x14ac:dyDescent="0.25">
      <c r="A1307" s="1811"/>
      <c r="B1307" s="18"/>
      <c r="C1307" s="381"/>
      <c r="D1307" s="382"/>
      <c r="E1307" s="382"/>
      <c r="F1307" s="343"/>
      <c r="G1307" s="343"/>
      <c r="H1307" s="343"/>
      <c r="I1307" s="343"/>
      <c r="J1307" s="343"/>
      <c r="K1307" s="639"/>
      <c r="L1307" s="337"/>
      <c r="M1307" s="342"/>
      <c r="N1307" s="343"/>
      <c r="O1307" s="338"/>
      <c r="P1307" s="338"/>
      <c r="Q1307" s="339"/>
    </row>
    <row r="1309" spans="1:17" ht="15" x14ac:dyDescent="0.2">
      <c r="A1309" s="1812" t="s">
        <v>779</v>
      </c>
      <c r="B1309" s="1812"/>
      <c r="C1309" s="1812"/>
      <c r="D1309" s="1812"/>
      <c r="E1309" s="1812"/>
      <c r="F1309" s="1812"/>
      <c r="G1309" s="1812"/>
      <c r="H1309" s="1812"/>
      <c r="I1309" s="1812"/>
      <c r="J1309" s="1812"/>
      <c r="K1309" s="1812"/>
      <c r="L1309" s="1812"/>
      <c r="M1309" s="1812"/>
      <c r="N1309" s="1812"/>
      <c r="O1309" s="1812"/>
      <c r="P1309" s="1812"/>
      <c r="Q1309" s="1812"/>
    </row>
    <row r="1310" spans="1:17" ht="13.5" thickBot="1" x14ac:dyDescent="0.25">
      <c r="A1310" s="408"/>
      <c r="B1310" s="408"/>
      <c r="C1310" s="408"/>
      <c r="D1310" s="408"/>
      <c r="E1310" s="1813" t="s">
        <v>254</v>
      </c>
      <c r="F1310" s="1813"/>
      <c r="G1310" s="1813"/>
      <c r="H1310" s="1813"/>
      <c r="I1310" s="408">
        <v>2.9</v>
      </c>
      <c r="J1310" s="408" t="s">
        <v>253</v>
      </c>
      <c r="K1310" s="408" t="s">
        <v>255</v>
      </c>
      <c r="L1310" s="409">
        <v>468.1</v>
      </c>
      <c r="M1310" s="408"/>
      <c r="N1310" s="408"/>
      <c r="O1310" s="408"/>
      <c r="P1310" s="408"/>
      <c r="Q1310" s="408"/>
    </row>
    <row r="1311" spans="1:17" x14ac:dyDescent="0.2">
      <c r="A1311" s="1814" t="s">
        <v>1</v>
      </c>
      <c r="B1311" s="1817" t="s">
        <v>0</v>
      </c>
      <c r="C1311" s="1820" t="s">
        <v>2</v>
      </c>
      <c r="D1311" s="1820" t="s">
        <v>3</v>
      </c>
      <c r="E1311" s="1820" t="s">
        <v>11</v>
      </c>
      <c r="F1311" s="1824" t="s">
        <v>12</v>
      </c>
      <c r="G1311" s="1825"/>
      <c r="H1311" s="1825"/>
      <c r="I1311" s="1826"/>
      <c r="J1311" s="1820" t="s">
        <v>4</v>
      </c>
      <c r="K1311" s="1820" t="s">
        <v>13</v>
      </c>
      <c r="L1311" s="1820" t="s">
        <v>5</v>
      </c>
      <c r="M1311" s="1820" t="s">
        <v>6</v>
      </c>
      <c r="N1311" s="1820" t="s">
        <v>14</v>
      </c>
      <c r="O1311" s="1820" t="s">
        <v>15</v>
      </c>
      <c r="P1311" s="1827" t="s">
        <v>22</v>
      </c>
      <c r="Q1311" s="1829" t="s">
        <v>23</v>
      </c>
    </row>
    <row r="1312" spans="1:17" ht="33.75" x14ac:dyDescent="0.2">
      <c r="A1312" s="1815"/>
      <c r="B1312" s="1818"/>
      <c r="C1312" s="1821"/>
      <c r="D1312" s="1823"/>
      <c r="E1312" s="1823"/>
      <c r="F1312" s="1566" t="s">
        <v>16</v>
      </c>
      <c r="G1312" s="1566" t="s">
        <v>17</v>
      </c>
      <c r="H1312" s="1566" t="s">
        <v>18</v>
      </c>
      <c r="I1312" s="1566" t="s">
        <v>19</v>
      </c>
      <c r="J1312" s="1823"/>
      <c r="K1312" s="1823"/>
      <c r="L1312" s="1823"/>
      <c r="M1312" s="1823"/>
      <c r="N1312" s="1823"/>
      <c r="O1312" s="1823"/>
      <c r="P1312" s="1828"/>
      <c r="Q1312" s="1830"/>
    </row>
    <row r="1313" spans="1:17" ht="12" thickBot="1" x14ac:dyDescent="0.25">
      <c r="A1313" s="1816"/>
      <c r="B1313" s="1819"/>
      <c r="C1313" s="1822"/>
      <c r="D1313" s="28" t="s">
        <v>7</v>
      </c>
      <c r="E1313" s="28" t="s">
        <v>8</v>
      </c>
      <c r="F1313" s="28" t="s">
        <v>9</v>
      </c>
      <c r="G1313" s="28" t="s">
        <v>9</v>
      </c>
      <c r="H1313" s="28" t="s">
        <v>9</v>
      </c>
      <c r="I1313" s="28" t="s">
        <v>9</v>
      </c>
      <c r="J1313" s="28" t="s">
        <v>20</v>
      </c>
      <c r="K1313" s="28" t="s">
        <v>9</v>
      </c>
      <c r="L1313" s="28" t="s">
        <v>20</v>
      </c>
      <c r="M1313" s="28" t="s">
        <v>21</v>
      </c>
      <c r="N1313" s="28" t="s">
        <v>270</v>
      </c>
      <c r="O1313" s="28" t="s">
        <v>271</v>
      </c>
      <c r="P1313" s="637" t="s">
        <v>24</v>
      </c>
      <c r="Q1313" s="638" t="s">
        <v>272</v>
      </c>
    </row>
    <row r="1314" spans="1:17" x14ac:dyDescent="0.2">
      <c r="A1314" s="1798" t="s">
        <v>300</v>
      </c>
      <c r="B1314" s="41">
        <v>1</v>
      </c>
      <c r="C1314" s="320" t="s">
        <v>780</v>
      </c>
      <c r="D1314" s="283">
        <v>20</v>
      </c>
      <c r="E1314" s="283">
        <v>1983</v>
      </c>
      <c r="F1314" s="259">
        <v>11.116</v>
      </c>
      <c r="G1314" s="259">
        <v>1.7490000000000001</v>
      </c>
      <c r="H1314" s="259">
        <v>3.2</v>
      </c>
      <c r="I1314" s="259">
        <v>6.1669999999999998</v>
      </c>
      <c r="J1314" s="259">
        <v>1143.9000000000001</v>
      </c>
      <c r="K1314" s="284">
        <v>6.1669999999999998</v>
      </c>
      <c r="L1314" s="259">
        <v>1143.9000000000001</v>
      </c>
      <c r="M1314" s="285">
        <v>5.3912055249584747E-3</v>
      </c>
      <c r="N1314" s="321">
        <v>67.58</v>
      </c>
      <c r="O1314" s="287">
        <v>0.36433766937669371</v>
      </c>
      <c r="P1314" s="287">
        <v>323.47233149750849</v>
      </c>
      <c r="Q1314" s="288">
        <v>21.860260162601623</v>
      </c>
    </row>
    <row r="1315" spans="1:17" x14ac:dyDescent="0.2">
      <c r="A1315" s="1799"/>
      <c r="B1315" s="38">
        <v>2</v>
      </c>
      <c r="C1315" s="323" t="s">
        <v>781</v>
      </c>
      <c r="D1315" s="289">
        <v>12</v>
      </c>
      <c r="E1315" s="289">
        <v>1990</v>
      </c>
      <c r="F1315" s="216">
        <v>7.06</v>
      </c>
      <c r="G1315" s="216">
        <v>1.167</v>
      </c>
      <c r="H1315" s="216">
        <v>1.92</v>
      </c>
      <c r="I1315" s="216">
        <v>3.9729999999999999</v>
      </c>
      <c r="J1315" s="216">
        <v>707.4</v>
      </c>
      <c r="K1315" s="290">
        <v>3.9729999999999999</v>
      </c>
      <c r="L1315" s="216">
        <v>707.4</v>
      </c>
      <c r="M1315" s="217">
        <v>5.616341532372067E-3</v>
      </c>
      <c r="N1315" s="321">
        <v>67.58</v>
      </c>
      <c r="O1315" s="291">
        <v>0.37955236075770427</v>
      </c>
      <c r="P1315" s="287">
        <v>336.98049194232402</v>
      </c>
      <c r="Q1315" s="292">
        <v>22.773141645462257</v>
      </c>
    </row>
    <row r="1316" spans="1:17" x14ac:dyDescent="0.2">
      <c r="A1316" s="1799"/>
      <c r="B1316" s="38">
        <v>3</v>
      </c>
      <c r="C1316" s="323" t="s">
        <v>782</v>
      </c>
      <c r="D1316" s="289">
        <v>50</v>
      </c>
      <c r="E1316" s="289">
        <v>1977</v>
      </c>
      <c r="F1316" s="216">
        <v>23.614999999999998</v>
      </c>
      <c r="G1316" s="216">
        <v>3.8620000000000001</v>
      </c>
      <c r="H1316" s="216">
        <v>8</v>
      </c>
      <c r="I1316" s="216">
        <v>11.753</v>
      </c>
      <c r="J1316" s="216">
        <v>2555.87</v>
      </c>
      <c r="K1316" s="290">
        <v>11.753</v>
      </c>
      <c r="L1316" s="216">
        <v>2555.87</v>
      </c>
      <c r="M1316" s="217">
        <v>4.598434192662381E-3</v>
      </c>
      <c r="N1316" s="321">
        <v>67.58</v>
      </c>
      <c r="O1316" s="291">
        <v>0.31076218274012368</v>
      </c>
      <c r="P1316" s="287">
        <v>275.90605155974282</v>
      </c>
      <c r="Q1316" s="292">
        <v>18.64573096440742</v>
      </c>
    </row>
    <row r="1317" spans="1:17" x14ac:dyDescent="0.2">
      <c r="A1317" s="1799"/>
      <c r="B1317" s="11">
        <v>4</v>
      </c>
      <c r="C1317" s="323" t="s">
        <v>783</v>
      </c>
      <c r="D1317" s="289">
        <v>10</v>
      </c>
      <c r="E1317" s="289">
        <v>1963</v>
      </c>
      <c r="F1317" s="216">
        <v>4.7720000000000002</v>
      </c>
      <c r="G1317" s="216">
        <v>0.55900000000000005</v>
      </c>
      <c r="H1317" s="216">
        <v>1.6</v>
      </c>
      <c r="I1317" s="216">
        <v>2.613</v>
      </c>
      <c r="J1317" s="216">
        <v>453.09</v>
      </c>
      <c r="K1317" s="290">
        <v>2.613</v>
      </c>
      <c r="L1317" s="216">
        <v>453.09</v>
      </c>
      <c r="M1317" s="217">
        <v>5.7670661457988482E-3</v>
      </c>
      <c r="N1317" s="321">
        <v>67.58</v>
      </c>
      <c r="O1317" s="291">
        <v>0.38973833013308617</v>
      </c>
      <c r="P1317" s="287">
        <v>346.02396874793089</v>
      </c>
      <c r="Q1317" s="292">
        <v>23.384299807985169</v>
      </c>
    </row>
    <row r="1318" spans="1:17" x14ac:dyDescent="0.2">
      <c r="A1318" s="1799"/>
      <c r="B1318" s="11">
        <v>5</v>
      </c>
      <c r="C1318" s="323" t="s">
        <v>784</v>
      </c>
      <c r="D1318" s="289">
        <v>10</v>
      </c>
      <c r="E1318" s="289">
        <v>1992</v>
      </c>
      <c r="F1318" s="216">
        <v>5.6230000000000002</v>
      </c>
      <c r="G1318" s="216">
        <v>0.89900000000000002</v>
      </c>
      <c r="H1318" s="216">
        <v>0.13</v>
      </c>
      <c r="I1318" s="216">
        <v>4.5940000000000003</v>
      </c>
      <c r="J1318" s="216">
        <v>1048.54</v>
      </c>
      <c r="K1318" s="290">
        <v>4.5940000000000003</v>
      </c>
      <c r="L1318" s="216">
        <v>1048.54</v>
      </c>
      <c r="M1318" s="217">
        <v>4.3813302306063675E-3</v>
      </c>
      <c r="N1318" s="321">
        <v>67.58</v>
      </c>
      <c r="O1318" s="291">
        <v>0.29609029698437833</v>
      </c>
      <c r="P1318" s="287">
        <v>262.87981383638203</v>
      </c>
      <c r="Q1318" s="292">
        <v>17.765417819062694</v>
      </c>
    </row>
    <row r="1319" spans="1:17" x14ac:dyDescent="0.2">
      <c r="A1319" s="1799"/>
      <c r="B1319" s="11">
        <v>6</v>
      </c>
      <c r="C1319" s="323" t="s">
        <v>785</v>
      </c>
      <c r="D1319" s="289">
        <v>39</v>
      </c>
      <c r="E1319" s="289">
        <v>1979</v>
      </c>
      <c r="F1319" s="216">
        <v>22.308</v>
      </c>
      <c r="G1319" s="216">
        <v>2.8959999999999999</v>
      </c>
      <c r="H1319" s="216">
        <v>6.24</v>
      </c>
      <c r="I1319" s="216">
        <v>13.172000000000001</v>
      </c>
      <c r="J1319" s="216">
        <v>2234.0300000000002</v>
      </c>
      <c r="K1319" s="290">
        <v>13.172000000000001</v>
      </c>
      <c r="L1319" s="216">
        <v>2234.0300000000002</v>
      </c>
      <c r="M1319" s="217">
        <v>5.8960712255430765E-3</v>
      </c>
      <c r="N1319" s="321">
        <v>67.58</v>
      </c>
      <c r="O1319" s="291">
        <v>0.39845649342220107</v>
      </c>
      <c r="P1319" s="287">
        <v>353.76427353258458</v>
      </c>
      <c r="Q1319" s="292">
        <v>23.907389605332064</v>
      </c>
    </row>
    <row r="1320" spans="1:17" x14ac:dyDescent="0.2">
      <c r="A1320" s="1799"/>
      <c r="B1320" s="11">
        <v>7</v>
      </c>
      <c r="C1320" s="323" t="s">
        <v>786</v>
      </c>
      <c r="D1320" s="289">
        <v>21</v>
      </c>
      <c r="E1320" s="289">
        <v>1982</v>
      </c>
      <c r="F1320" s="216">
        <v>11.97</v>
      </c>
      <c r="G1320" s="216">
        <v>2.1579999999999999</v>
      </c>
      <c r="H1320" s="216">
        <v>3.57</v>
      </c>
      <c r="I1320" s="216">
        <v>6.242</v>
      </c>
      <c r="J1320" s="216">
        <v>1139.5</v>
      </c>
      <c r="K1320" s="290">
        <v>6.242</v>
      </c>
      <c r="L1320" s="216">
        <v>1139.5</v>
      </c>
      <c r="M1320" s="217">
        <v>5.477841158402808E-3</v>
      </c>
      <c r="N1320" s="321">
        <v>67.58</v>
      </c>
      <c r="O1320" s="291">
        <v>0.37019250548486177</v>
      </c>
      <c r="P1320" s="287">
        <v>328.67046950416852</v>
      </c>
      <c r="Q1320" s="292">
        <v>22.211550329091708</v>
      </c>
    </row>
    <row r="1321" spans="1:17" x14ac:dyDescent="0.2">
      <c r="A1321" s="1799"/>
      <c r="B1321" s="11">
        <v>8</v>
      </c>
      <c r="C1321" s="323" t="s">
        <v>787</v>
      </c>
      <c r="D1321" s="289">
        <v>22</v>
      </c>
      <c r="E1321" s="289">
        <v>1982</v>
      </c>
      <c r="F1321" s="216">
        <v>11.586</v>
      </c>
      <c r="G1321" s="216">
        <v>1.583</v>
      </c>
      <c r="H1321" s="216">
        <v>3.74</v>
      </c>
      <c r="I1321" s="216">
        <v>6.2619999999999996</v>
      </c>
      <c r="J1321" s="216">
        <v>1180.06</v>
      </c>
      <c r="K1321" s="290">
        <v>6.2619999999999996</v>
      </c>
      <c r="L1321" s="216">
        <v>1180.06</v>
      </c>
      <c r="M1321" s="217">
        <v>5.3065098384827885E-3</v>
      </c>
      <c r="N1321" s="321">
        <v>67.58</v>
      </c>
      <c r="O1321" s="291">
        <v>0.35861393488466686</v>
      </c>
      <c r="P1321" s="287">
        <v>318.39059030896732</v>
      </c>
      <c r="Q1321" s="292">
        <v>21.516836093080013</v>
      </c>
    </row>
    <row r="1322" spans="1:17" x14ac:dyDescent="0.2">
      <c r="A1322" s="1799"/>
      <c r="B1322" s="11">
        <v>9</v>
      </c>
      <c r="C1322" s="323" t="s">
        <v>788</v>
      </c>
      <c r="D1322" s="289">
        <v>22</v>
      </c>
      <c r="E1322" s="289">
        <v>1982</v>
      </c>
      <c r="F1322" s="216">
        <v>12.548</v>
      </c>
      <c r="G1322" s="216">
        <v>2.4830000000000001</v>
      </c>
      <c r="H1322" s="216">
        <v>3.74</v>
      </c>
      <c r="I1322" s="216">
        <v>6.3250000000000002</v>
      </c>
      <c r="J1322" s="216">
        <v>1146.26</v>
      </c>
      <c r="K1322" s="290">
        <v>6.3250000000000002</v>
      </c>
      <c r="L1322" s="216">
        <v>1146.26</v>
      </c>
      <c r="M1322" s="217">
        <v>5.5179453178162028E-3</v>
      </c>
      <c r="N1322" s="321">
        <v>67.58</v>
      </c>
      <c r="O1322" s="291">
        <v>0.37290274457801897</v>
      </c>
      <c r="P1322" s="287">
        <v>331.07671906897218</v>
      </c>
      <c r="Q1322" s="292">
        <v>22.37416467468114</v>
      </c>
    </row>
    <row r="1323" spans="1:17" ht="12" thickBot="1" x14ac:dyDescent="0.25">
      <c r="A1323" s="1800"/>
      <c r="B1323" s="30">
        <v>10</v>
      </c>
      <c r="C1323" s="328" t="s">
        <v>789</v>
      </c>
      <c r="D1323" s="351">
        <v>22</v>
      </c>
      <c r="E1323" s="351">
        <v>1986</v>
      </c>
      <c r="F1323" s="411">
        <v>11.86</v>
      </c>
      <c r="G1323" s="411">
        <v>1.4019999999999999</v>
      </c>
      <c r="H1323" s="411">
        <v>3.74</v>
      </c>
      <c r="I1323" s="411">
        <v>6.718</v>
      </c>
      <c r="J1323" s="411">
        <v>1144.1600000000001</v>
      </c>
      <c r="K1323" s="412">
        <v>6.718</v>
      </c>
      <c r="L1323" s="411">
        <v>1144.1600000000001</v>
      </c>
      <c r="M1323" s="344">
        <v>5.8715564256747307E-3</v>
      </c>
      <c r="N1323" s="345">
        <v>67.58</v>
      </c>
      <c r="O1323" s="352">
        <v>0.3967997832470983</v>
      </c>
      <c r="P1323" s="353">
        <v>352.29338554048383</v>
      </c>
      <c r="Q1323" s="354">
        <v>23.807986994825896</v>
      </c>
    </row>
    <row r="1324" spans="1:17" x14ac:dyDescent="0.2">
      <c r="A1324" s="1801" t="s">
        <v>220</v>
      </c>
      <c r="B1324" s="99">
        <v>1</v>
      </c>
      <c r="C1324" s="300" t="s">
        <v>790</v>
      </c>
      <c r="D1324" s="293">
        <v>20</v>
      </c>
      <c r="E1324" s="293">
        <v>1989</v>
      </c>
      <c r="F1324" s="295">
        <v>15.64</v>
      </c>
      <c r="G1324" s="295">
        <v>1.444</v>
      </c>
      <c r="H1324" s="295">
        <v>3.2</v>
      </c>
      <c r="I1324" s="295">
        <v>10.996</v>
      </c>
      <c r="J1324" s="295">
        <v>1175.77</v>
      </c>
      <c r="K1324" s="296">
        <v>10.996</v>
      </c>
      <c r="L1324" s="295">
        <v>1175.77</v>
      </c>
      <c r="M1324" s="297">
        <v>9.3521692167685862E-3</v>
      </c>
      <c r="N1324" s="358">
        <v>67.58</v>
      </c>
      <c r="O1324" s="298">
        <v>0.63201959566922106</v>
      </c>
      <c r="P1324" s="298">
        <v>561.13015300611517</v>
      </c>
      <c r="Q1324" s="299">
        <v>37.921175740153259</v>
      </c>
    </row>
    <row r="1325" spans="1:17" x14ac:dyDescent="0.2">
      <c r="A1325" s="1802"/>
      <c r="B1325" s="121">
        <v>2</v>
      </c>
      <c r="C1325" s="300" t="s">
        <v>791</v>
      </c>
      <c r="D1325" s="293">
        <v>15</v>
      </c>
      <c r="E1325" s="293">
        <v>1973</v>
      </c>
      <c r="F1325" s="1358">
        <v>7.16</v>
      </c>
      <c r="G1325" s="1358">
        <v>1.1120000000000001</v>
      </c>
      <c r="H1325" s="1358">
        <v>0.15</v>
      </c>
      <c r="I1325" s="1358">
        <v>5.8979999999999997</v>
      </c>
      <c r="J1325" s="1358">
        <v>645.54999999999995</v>
      </c>
      <c r="K1325" s="1579">
        <v>5.8979999999999997</v>
      </c>
      <c r="L1325" s="1358">
        <v>645.54999999999995</v>
      </c>
      <c r="M1325" s="297">
        <v>9.136395321818605E-3</v>
      </c>
      <c r="N1325" s="358">
        <v>67.58</v>
      </c>
      <c r="O1325" s="298">
        <v>0.61743759584850133</v>
      </c>
      <c r="P1325" s="298">
        <v>548.18371930911633</v>
      </c>
      <c r="Q1325" s="299">
        <v>37.046255750910078</v>
      </c>
    </row>
    <row r="1326" spans="1:17" x14ac:dyDescent="0.2">
      <c r="A1326" s="1802"/>
      <c r="B1326" s="98">
        <v>3</v>
      </c>
      <c r="C1326" s="300" t="s">
        <v>792</v>
      </c>
      <c r="D1326" s="293">
        <v>16</v>
      </c>
      <c r="E1326" s="293">
        <v>1968</v>
      </c>
      <c r="F1326" s="294">
        <v>7.8570000000000002</v>
      </c>
      <c r="G1326" s="294">
        <v>1.121</v>
      </c>
      <c r="H1326" s="294">
        <v>3.74</v>
      </c>
      <c r="I1326" s="294">
        <v>4.7859999999999996</v>
      </c>
      <c r="J1326" s="294">
        <v>626.73</v>
      </c>
      <c r="K1326" s="301">
        <v>4.7859999999999996</v>
      </c>
      <c r="L1326" s="294">
        <v>626.73</v>
      </c>
      <c r="M1326" s="302">
        <v>7.6364622724299129E-3</v>
      </c>
      <c r="N1326" s="358">
        <v>67.58</v>
      </c>
      <c r="O1326" s="298">
        <v>0.51607212037081351</v>
      </c>
      <c r="P1326" s="298">
        <v>458.1877363457948</v>
      </c>
      <c r="Q1326" s="303">
        <v>30.964327222248812</v>
      </c>
    </row>
    <row r="1327" spans="1:17" x14ac:dyDescent="0.2">
      <c r="A1327" s="1802"/>
      <c r="B1327" s="98">
        <v>4</v>
      </c>
      <c r="C1327" s="360" t="s">
        <v>793</v>
      </c>
      <c r="D1327" s="293">
        <v>37</v>
      </c>
      <c r="E1327" s="293">
        <v>1987</v>
      </c>
      <c r="F1327" s="294">
        <v>12.823</v>
      </c>
      <c r="G1327" s="294">
        <v>1.5569999999999999</v>
      </c>
      <c r="H1327" s="294">
        <v>3.74</v>
      </c>
      <c r="I1327" s="294">
        <v>7.5259999999999998</v>
      </c>
      <c r="J1327" s="294">
        <v>1126.69</v>
      </c>
      <c r="K1327" s="301">
        <v>7.5259999999999998</v>
      </c>
      <c r="L1327" s="294">
        <v>1126.69</v>
      </c>
      <c r="M1327" s="302">
        <v>6.6797433189253472E-3</v>
      </c>
      <c r="N1327" s="358">
        <v>67.58</v>
      </c>
      <c r="O1327" s="361">
        <v>0.45141705349297495</v>
      </c>
      <c r="P1327" s="298">
        <v>400.78459913552086</v>
      </c>
      <c r="Q1327" s="303">
        <v>27.085023209578498</v>
      </c>
    </row>
    <row r="1328" spans="1:17" x14ac:dyDescent="0.2">
      <c r="A1328" s="1802"/>
      <c r="B1328" s="98">
        <v>5</v>
      </c>
      <c r="C1328" s="360" t="s">
        <v>794</v>
      </c>
      <c r="D1328" s="293">
        <v>11</v>
      </c>
      <c r="E1328" s="293">
        <v>1969</v>
      </c>
      <c r="F1328" s="294">
        <v>5.976</v>
      </c>
      <c r="G1328" s="294">
        <v>1.038</v>
      </c>
      <c r="H1328" s="294">
        <v>0.11</v>
      </c>
      <c r="I1328" s="294">
        <v>4.8280000000000003</v>
      </c>
      <c r="J1328" s="294">
        <v>488.63</v>
      </c>
      <c r="K1328" s="301">
        <v>4.8280000000000003</v>
      </c>
      <c r="L1328" s="294">
        <v>488.63</v>
      </c>
      <c r="M1328" s="302">
        <v>9.8806868182469369E-3</v>
      </c>
      <c r="N1328" s="358">
        <v>67.58</v>
      </c>
      <c r="O1328" s="361">
        <v>0.66773681517712802</v>
      </c>
      <c r="P1328" s="298">
        <v>592.84120909481624</v>
      </c>
      <c r="Q1328" s="303">
        <v>40.064208910627684</v>
      </c>
    </row>
    <row r="1329" spans="1:17" x14ac:dyDescent="0.2">
      <c r="A1329" s="1802"/>
      <c r="B1329" s="98">
        <v>6</v>
      </c>
      <c r="C1329" s="360" t="s">
        <v>795</v>
      </c>
      <c r="D1329" s="293">
        <v>8</v>
      </c>
      <c r="E1329" s="293">
        <v>1955</v>
      </c>
      <c r="F1329" s="294">
        <v>5.61</v>
      </c>
      <c r="G1329" s="294">
        <v>0.40899999999999997</v>
      </c>
      <c r="H1329" s="294">
        <v>1.28</v>
      </c>
      <c r="I1329" s="294">
        <v>3.9209999999999998</v>
      </c>
      <c r="J1329" s="294">
        <v>410.54</v>
      </c>
      <c r="K1329" s="301">
        <v>3.9209999999999998</v>
      </c>
      <c r="L1329" s="294">
        <v>410.54</v>
      </c>
      <c r="M1329" s="302">
        <v>9.5508354849710136E-3</v>
      </c>
      <c r="N1329" s="358">
        <v>67.58</v>
      </c>
      <c r="O1329" s="361">
        <v>0.64544546207434106</v>
      </c>
      <c r="P1329" s="298">
        <v>573.05012909826075</v>
      </c>
      <c r="Q1329" s="303">
        <v>38.72672772446046</v>
      </c>
    </row>
    <row r="1330" spans="1:17" x14ac:dyDescent="0.2">
      <c r="A1330" s="1802"/>
      <c r="B1330" s="98">
        <v>7</v>
      </c>
      <c r="C1330" s="360" t="s">
        <v>796</v>
      </c>
      <c r="D1330" s="293">
        <v>22</v>
      </c>
      <c r="E1330" s="293">
        <v>1985</v>
      </c>
      <c r="F1330" s="294">
        <v>16.036999999999999</v>
      </c>
      <c r="G1330" s="294">
        <v>2.286</v>
      </c>
      <c r="H1330" s="294">
        <v>3.74</v>
      </c>
      <c r="I1330" s="294">
        <v>10.010999999999999</v>
      </c>
      <c r="J1330" s="294">
        <v>1124.8</v>
      </c>
      <c r="K1330" s="301">
        <v>10.010999999999999</v>
      </c>
      <c r="L1330" s="294">
        <v>1124.8</v>
      </c>
      <c r="M1330" s="302">
        <v>8.9002489331436695E-3</v>
      </c>
      <c r="N1330" s="358">
        <v>67.58</v>
      </c>
      <c r="O1330" s="361">
        <v>0.60147882290184917</v>
      </c>
      <c r="P1330" s="298">
        <v>534.01493598862021</v>
      </c>
      <c r="Q1330" s="303">
        <v>36.088729374110954</v>
      </c>
    </row>
    <row r="1331" spans="1:17" x14ac:dyDescent="0.2">
      <c r="A1331" s="1802"/>
      <c r="B1331" s="98">
        <v>8</v>
      </c>
      <c r="C1331" s="360" t="s">
        <v>797</v>
      </c>
      <c r="D1331" s="293">
        <v>8</v>
      </c>
      <c r="E1331" s="293">
        <v>1988</v>
      </c>
      <c r="F1331" s="294">
        <v>6.7649999999999997</v>
      </c>
      <c r="G1331" s="294">
        <v>0.63700000000000001</v>
      </c>
      <c r="H1331" s="294">
        <v>1.28</v>
      </c>
      <c r="I1331" s="294">
        <v>4.8479999999999999</v>
      </c>
      <c r="J1331" s="294">
        <v>524.35</v>
      </c>
      <c r="K1331" s="301">
        <v>4.8479999999999999</v>
      </c>
      <c r="L1331" s="294">
        <v>524.35</v>
      </c>
      <c r="M1331" s="302">
        <v>9.2457328120530181E-3</v>
      </c>
      <c r="N1331" s="358">
        <v>67.58</v>
      </c>
      <c r="O1331" s="361">
        <v>0.62482662343854301</v>
      </c>
      <c r="P1331" s="298">
        <v>554.74396872318107</v>
      </c>
      <c r="Q1331" s="303">
        <v>37.489597406312576</v>
      </c>
    </row>
    <row r="1332" spans="1:17" x14ac:dyDescent="0.2">
      <c r="A1332" s="1803"/>
      <c r="B1332" s="101">
        <v>9</v>
      </c>
      <c r="C1332" s="360" t="s">
        <v>798</v>
      </c>
      <c r="D1332" s="293">
        <v>18</v>
      </c>
      <c r="E1332" s="293">
        <v>1991</v>
      </c>
      <c r="F1332" s="294">
        <v>13.523999999999999</v>
      </c>
      <c r="G1332" s="294">
        <v>1.8819999999999999</v>
      </c>
      <c r="H1332" s="294">
        <v>2.88</v>
      </c>
      <c r="I1332" s="294">
        <v>8.7620000000000005</v>
      </c>
      <c r="J1332" s="294">
        <v>1129.1500000000001</v>
      </c>
      <c r="K1332" s="301">
        <v>8.7620000000000005</v>
      </c>
      <c r="L1332" s="294">
        <v>1129.1500000000001</v>
      </c>
      <c r="M1332" s="302">
        <v>7.759819333126688E-3</v>
      </c>
      <c r="N1332" s="358">
        <v>67.58</v>
      </c>
      <c r="O1332" s="361">
        <v>0.52440859053270161</v>
      </c>
      <c r="P1332" s="298">
        <v>465.58915998760125</v>
      </c>
      <c r="Q1332" s="303">
        <v>31.464515431962091</v>
      </c>
    </row>
    <row r="1333" spans="1:17" ht="12" thickBot="1" x14ac:dyDescent="0.25">
      <c r="A1333" s="1804"/>
      <c r="B1333" s="100">
        <v>10</v>
      </c>
      <c r="C1333" s="360" t="s">
        <v>799</v>
      </c>
      <c r="D1333" s="293">
        <v>12</v>
      </c>
      <c r="E1333" s="293">
        <v>1989</v>
      </c>
      <c r="F1333" s="294">
        <v>7.8559999999999999</v>
      </c>
      <c r="G1333" s="294">
        <v>0.76</v>
      </c>
      <c r="H1333" s="294">
        <v>1.76</v>
      </c>
      <c r="I1333" s="294">
        <v>5.335</v>
      </c>
      <c r="J1333" s="294">
        <v>639.12</v>
      </c>
      <c r="K1333" s="301">
        <v>5.335</v>
      </c>
      <c r="L1333" s="394">
        <v>639.12</v>
      </c>
      <c r="M1333" s="365">
        <v>8.3474151958943549E-3</v>
      </c>
      <c r="N1333" s="364">
        <v>67.58</v>
      </c>
      <c r="O1333" s="366">
        <v>0.56411831893854048</v>
      </c>
      <c r="P1333" s="366">
        <v>500.84491175366128</v>
      </c>
      <c r="Q1333" s="367">
        <v>33.84709913631243</v>
      </c>
    </row>
    <row r="1334" spans="1:17" x14ac:dyDescent="0.2">
      <c r="A1334" s="1805" t="s">
        <v>296</v>
      </c>
      <c r="B1334" s="57">
        <v>1</v>
      </c>
      <c r="C1334" s="329" t="s">
        <v>800</v>
      </c>
      <c r="D1334" s="368">
        <v>15</v>
      </c>
      <c r="E1334" s="368">
        <v>1984</v>
      </c>
      <c r="F1334" s="220">
        <v>14.305</v>
      </c>
      <c r="G1334" s="220">
        <v>1.016</v>
      </c>
      <c r="H1334" s="220">
        <v>0.15</v>
      </c>
      <c r="I1334" s="220">
        <v>13.138999999999999</v>
      </c>
      <c r="J1334" s="220">
        <v>691.4</v>
      </c>
      <c r="K1334" s="304">
        <v>13.138999999999999</v>
      </c>
      <c r="L1334" s="305">
        <v>691.4</v>
      </c>
      <c r="M1334" s="306">
        <v>1.9003471217818917E-2</v>
      </c>
      <c r="N1334" s="331">
        <v>67.58</v>
      </c>
      <c r="O1334" s="307">
        <v>1.2842545849002023</v>
      </c>
      <c r="P1334" s="307">
        <v>1140.208273069135</v>
      </c>
      <c r="Q1334" s="308">
        <v>77.055275094012131</v>
      </c>
    </row>
    <row r="1335" spans="1:17" x14ac:dyDescent="0.2">
      <c r="A1335" s="1806"/>
      <c r="B1335" s="53">
        <v>2</v>
      </c>
      <c r="C1335" s="330" t="s">
        <v>801</v>
      </c>
      <c r="D1335" s="370">
        <v>6</v>
      </c>
      <c r="E1335" s="370">
        <v>1954</v>
      </c>
      <c r="F1335" s="222">
        <v>7.93</v>
      </c>
      <c r="G1335" s="222">
        <v>0.28100000000000003</v>
      </c>
      <c r="H1335" s="222">
        <v>0.96</v>
      </c>
      <c r="I1335" s="222">
        <v>6.6890000000000001</v>
      </c>
      <c r="J1335" s="222">
        <v>335.25</v>
      </c>
      <c r="K1335" s="309">
        <v>6.6890000000000001</v>
      </c>
      <c r="L1335" s="222">
        <v>335.25</v>
      </c>
      <c r="M1335" s="221">
        <v>1.995227442207308E-2</v>
      </c>
      <c r="N1335" s="331">
        <v>67.58</v>
      </c>
      <c r="O1335" s="223">
        <v>1.3483747054436988</v>
      </c>
      <c r="P1335" s="307">
        <v>1197.1364653243847</v>
      </c>
      <c r="Q1335" s="224">
        <v>80.902482326621922</v>
      </c>
    </row>
    <row r="1336" spans="1:17" x14ac:dyDescent="0.2">
      <c r="A1336" s="1806"/>
      <c r="B1336" s="53">
        <v>3</v>
      </c>
      <c r="C1336" s="330" t="s">
        <v>802</v>
      </c>
      <c r="D1336" s="370">
        <v>8</v>
      </c>
      <c r="E1336" s="370">
        <v>1974</v>
      </c>
      <c r="F1336" s="222">
        <v>8.83</v>
      </c>
      <c r="G1336" s="222">
        <v>0.48199999999999998</v>
      </c>
      <c r="H1336" s="222">
        <v>0.08</v>
      </c>
      <c r="I1336" s="222">
        <v>8.2680000000000007</v>
      </c>
      <c r="J1336" s="222">
        <v>425.83</v>
      </c>
      <c r="K1336" s="309">
        <v>8.2680000000000007</v>
      </c>
      <c r="L1336" s="222">
        <v>425.83</v>
      </c>
      <c r="M1336" s="221">
        <v>1.9416198952633683E-2</v>
      </c>
      <c r="N1336" s="331">
        <v>67.58</v>
      </c>
      <c r="O1336" s="223">
        <v>1.3121467252189842</v>
      </c>
      <c r="P1336" s="307">
        <v>1164.9719371580209</v>
      </c>
      <c r="Q1336" s="224">
        <v>78.728803513139056</v>
      </c>
    </row>
    <row r="1337" spans="1:17" x14ac:dyDescent="0.2">
      <c r="A1337" s="1806"/>
      <c r="B1337" s="53">
        <v>4</v>
      </c>
      <c r="C1337" s="330" t="s">
        <v>803</v>
      </c>
      <c r="D1337" s="370">
        <v>48</v>
      </c>
      <c r="E1337" s="370">
        <v>1992</v>
      </c>
      <c r="F1337" s="222">
        <v>36.97</v>
      </c>
      <c r="G1337" s="222">
        <v>4.0890000000000004</v>
      </c>
      <c r="H1337" s="222">
        <v>0.48</v>
      </c>
      <c r="I1337" s="222">
        <v>32.401000000000003</v>
      </c>
      <c r="J1337" s="222">
        <v>1629.57</v>
      </c>
      <c r="K1337" s="309">
        <v>32.401000000000003</v>
      </c>
      <c r="L1337" s="222">
        <v>1629.57</v>
      </c>
      <c r="M1337" s="221">
        <v>1.9883159361058441E-2</v>
      </c>
      <c r="N1337" s="331">
        <v>67.58</v>
      </c>
      <c r="O1337" s="223">
        <v>1.3437039096203294</v>
      </c>
      <c r="P1337" s="307">
        <v>1192.9895616635065</v>
      </c>
      <c r="Q1337" s="224">
        <v>80.622234577219771</v>
      </c>
    </row>
    <row r="1338" spans="1:17" x14ac:dyDescent="0.2">
      <c r="A1338" s="1806"/>
      <c r="B1338" s="53">
        <v>5</v>
      </c>
      <c r="C1338" s="330" t="s">
        <v>804</v>
      </c>
      <c r="D1338" s="370">
        <v>7</v>
      </c>
      <c r="E1338" s="370">
        <v>1976</v>
      </c>
      <c r="F1338" s="222">
        <v>7.9160000000000004</v>
      </c>
      <c r="G1338" s="222">
        <v>0.63800000000000001</v>
      </c>
      <c r="H1338" s="222">
        <v>1.1200000000000001</v>
      </c>
      <c r="I1338" s="222">
        <v>6.157</v>
      </c>
      <c r="J1338" s="222">
        <v>328.29</v>
      </c>
      <c r="K1338" s="309">
        <v>6.157</v>
      </c>
      <c r="L1338" s="222">
        <v>328.29</v>
      </c>
      <c r="M1338" s="221">
        <v>1.8754759511407596E-2</v>
      </c>
      <c r="N1338" s="331">
        <v>67.58</v>
      </c>
      <c r="O1338" s="223">
        <v>1.2674466477809254</v>
      </c>
      <c r="P1338" s="307">
        <v>1125.2855706844557</v>
      </c>
      <c r="Q1338" s="224">
        <v>76.046798866855525</v>
      </c>
    </row>
    <row r="1339" spans="1:17" x14ac:dyDescent="0.2">
      <c r="A1339" s="1806"/>
      <c r="B1339" s="53">
        <v>6</v>
      </c>
      <c r="C1339" s="330" t="s">
        <v>805</v>
      </c>
      <c r="D1339" s="370">
        <v>50</v>
      </c>
      <c r="E1339" s="370">
        <v>1968</v>
      </c>
      <c r="F1339" s="222">
        <v>47.46</v>
      </c>
      <c r="G1339" s="222">
        <v>3.2120000000000002</v>
      </c>
      <c r="H1339" s="222">
        <v>8.01</v>
      </c>
      <c r="I1339" s="222">
        <v>36.238</v>
      </c>
      <c r="J1339" s="222">
        <v>2579.2399999999998</v>
      </c>
      <c r="K1339" s="309">
        <v>36.238</v>
      </c>
      <c r="L1339" s="222">
        <v>2579.2399999999998</v>
      </c>
      <c r="M1339" s="221">
        <v>1.4049875157023E-2</v>
      </c>
      <c r="N1339" s="331">
        <v>67.58</v>
      </c>
      <c r="O1339" s="223">
        <v>0.94949056311161439</v>
      </c>
      <c r="P1339" s="307">
        <v>842.99250942138008</v>
      </c>
      <c r="Q1339" s="224">
        <v>56.969433786696861</v>
      </c>
    </row>
    <row r="1340" spans="1:17" x14ac:dyDescent="0.2">
      <c r="A1340" s="1806"/>
      <c r="B1340" s="53">
        <v>7</v>
      </c>
      <c r="C1340" s="330" t="s">
        <v>806</v>
      </c>
      <c r="D1340" s="370">
        <v>6</v>
      </c>
      <c r="E1340" s="370">
        <v>1958</v>
      </c>
      <c r="F1340" s="222">
        <v>7.75</v>
      </c>
      <c r="G1340" s="222">
        <v>0.39</v>
      </c>
      <c r="H1340" s="222">
        <v>0.8</v>
      </c>
      <c r="I1340" s="222">
        <v>6.56</v>
      </c>
      <c r="J1340" s="222">
        <v>314.99</v>
      </c>
      <c r="K1340" s="309">
        <v>6.56</v>
      </c>
      <c r="L1340" s="222">
        <v>314.99</v>
      </c>
      <c r="M1340" s="221">
        <v>2.0826057970094288E-2</v>
      </c>
      <c r="N1340" s="331">
        <v>67.58</v>
      </c>
      <c r="O1340" s="223">
        <v>1.4074249976189719</v>
      </c>
      <c r="P1340" s="307">
        <v>1249.5634782056572</v>
      </c>
      <c r="Q1340" s="224">
        <v>84.445499857138316</v>
      </c>
    </row>
    <row r="1341" spans="1:17" x14ac:dyDescent="0.2">
      <c r="A1341" s="1806"/>
      <c r="B1341" s="53">
        <v>8</v>
      </c>
      <c r="C1341" s="330" t="s">
        <v>807</v>
      </c>
      <c r="D1341" s="370">
        <v>6</v>
      </c>
      <c r="E1341" s="370">
        <v>1986</v>
      </c>
      <c r="F1341" s="222">
        <v>9.0850000000000009</v>
      </c>
      <c r="G1341" s="222">
        <v>0.2999</v>
      </c>
      <c r="H1341" s="222">
        <v>0.96</v>
      </c>
      <c r="I1341" s="222">
        <v>7.8259999999999996</v>
      </c>
      <c r="J1341" s="222">
        <v>511.03</v>
      </c>
      <c r="K1341" s="309">
        <v>7.8259999999999996</v>
      </c>
      <c r="L1341" s="222">
        <v>511.03</v>
      </c>
      <c r="M1341" s="221">
        <v>1.5314169422538795E-2</v>
      </c>
      <c r="N1341" s="331">
        <v>67.58</v>
      </c>
      <c r="O1341" s="223">
        <v>1.0349315695751717</v>
      </c>
      <c r="P1341" s="307">
        <v>918.85016535232762</v>
      </c>
      <c r="Q1341" s="224">
        <v>62.095894174510299</v>
      </c>
    </row>
    <row r="1342" spans="1:17" x14ac:dyDescent="0.2">
      <c r="A1342" s="1806"/>
      <c r="B1342" s="53">
        <v>9</v>
      </c>
      <c r="C1342" s="330" t="s">
        <v>808</v>
      </c>
      <c r="D1342" s="370">
        <v>4</v>
      </c>
      <c r="E1342" s="370">
        <v>1989</v>
      </c>
      <c r="F1342" s="222">
        <v>7.3929999999999998</v>
      </c>
      <c r="G1342" s="222">
        <v>0.56299999999999994</v>
      </c>
      <c r="H1342" s="222">
        <v>0.65</v>
      </c>
      <c r="I1342" s="222">
        <v>6.1790000000000003</v>
      </c>
      <c r="J1342" s="222">
        <v>375.99</v>
      </c>
      <c r="K1342" s="309">
        <v>6.1790000000000003</v>
      </c>
      <c r="L1342" s="222">
        <v>375.99</v>
      </c>
      <c r="M1342" s="221">
        <v>1.6433947711375303E-2</v>
      </c>
      <c r="N1342" s="331">
        <v>67.58</v>
      </c>
      <c r="O1342" s="223">
        <v>1.110606186334743</v>
      </c>
      <c r="P1342" s="307">
        <v>986.03686268251818</v>
      </c>
      <c r="Q1342" s="224">
        <v>66.636371180084581</v>
      </c>
    </row>
    <row r="1343" spans="1:17" ht="12" thickBot="1" x14ac:dyDescent="0.25">
      <c r="A1343" s="1807"/>
      <c r="B1343" s="54">
        <v>10</v>
      </c>
      <c r="C1343" s="1568" t="s">
        <v>809</v>
      </c>
      <c r="D1343" s="1569">
        <v>50</v>
      </c>
      <c r="E1343" s="1569">
        <v>1970</v>
      </c>
      <c r="F1343" s="305">
        <v>46.360999999999997</v>
      </c>
      <c r="G1343" s="305">
        <v>2.3660000000000001</v>
      </c>
      <c r="H1343" s="305">
        <v>7.68</v>
      </c>
      <c r="I1343" s="305">
        <v>36.314999999999998</v>
      </c>
      <c r="J1343" s="305">
        <v>2631.75</v>
      </c>
      <c r="K1343" s="1570">
        <v>36.314999999999998</v>
      </c>
      <c r="L1343" s="391">
        <v>2631.75</v>
      </c>
      <c r="M1343" s="346">
        <v>1.3798803077799942E-2</v>
      </c>
      <c r="N1343" s="347">
        <v>67.58</v>
      </c>
      <c r="O1343" s="333">
        <v>0.93252311199772009</v>
      </c>
      <c r="P1343" s="333">
        <v>827.92818466799656</v>
      </c>
      <c r="Q1343" s="334">
        <v>55.951386719863208</v>
      </c>
    </row>
    <row r="1344" spans="1:17" x14ac:dyDescent="0.2">
      <c r="A1344" s="1808" t="s">
        <v>229</v>
      </c>
      <c r="B1344" s="16">
        <v>1</v>
      </c>
      <c r="C1344" s="310" t="s">
        <v>810</v>
      </c>
      <c r="D1344" s="311">
        <v>4</v>
      </c>
      <c r="E1344" s="311">
        <v>1987</v>
      </c>
      <c r="F1344" s="264">
        <v>6.5620000000000003</v>
      </c>
      <c r="G1344" s="264">
        <v>0.16700000000000001</v>
      </c>
      <c r="H1344" s="264">
        <v>0.64</v>
      </c>
      <c r="I1344" s="264">
        <v>5.7539999999999996</v>
      </c>
      <c r="J1344" s="264">
        <v>238.57</v>
      </c>
      <c r="K1344" s="312">
        <v>5.7539999999999996</v>
      </c>
      <c r="L1344" s="313">
        <v>238.57</v>
      </c>
      <c r="M1344" s="314">
        <v>2.4118707297648489E-2</v>
      </c>
      <c r="N1344" s="286">
        <v>67.58</v>
      </c>
      <c r="O1344" s="315">
        <v>1.6299422391750849</v>
      </c>
      <c r="P1344" s="315">
        <v>1447.1224378589093</v>
      </c>
      <c r="Q1344" s="316">
        <v>97.796534350505084</v>
      </c>
    </row>
    <row r="1345" spans="1:17" x14ac:dyDescent="0.2">
      <c r="A1345" s="1809"/>
      <c r="B1345" s="17">
        <v>2</v>
      </c>
      <c r="C1345" s="647" t="s">
        <v>811</v>
      </c>
      <c r="D1345" s="648">
        <v>8</v>
      </c>
      <c r="E1345" s="648">
        <v>1992</v>
      </c>
      <c r="F1345" s="649">
        <v>6.431</v>
      </c>
      <c r="G1345" s="649">
        <v>0.23599999999999999</v>
      </c>
      <c r="H1345" s="649">
        <v>0.64</v>
      </c>
      <c r="I1345" s="649">
        <v>5.5549999999999997</v>
      </c>
      <c r="J1345" s="649">
        <v>216.32</v>
      </c>
      <c r="K1345" s="1192">
        <v>5.5549999999999997</v>
      </c>
      <c r="L1345" s="649">
        <v>216.32</v>
      </c>
      <c r="M1345" s="225">
        <v>2.5679548816568046E-2</v>
      </c>
      <c r="N1345" s="341">
        <v>67.58</v>
      </c>
      <c r="O1345" s="227">
        <v>1.7354239090236685</v>
      </c>
      <c r="P1345" s="315">
        <v>1540.7729289940828</v>
      </c>
      <c r="Q1345" s="228">
        <v>104.12543454142011</v>
      </c>
    </row>
    <row r="1346" spans="1:17" x14ac:dyDescent="0.2">
      <c r="A1346" s="1809"/>
      <c r="B1346" s="17">
        <v>3</v>
      </c>
      <c r="C1346" s="647" t="s">
        <v>812</v>
      </c>
      <c r="D1346" s="648">
        <v>8</v>
      </c>
      <c r="E1346" s="648">
        <v>1987</v>
      </c>
      <c r="F1346" s="649">
        <v>8.4770000000000003</v>
      </c>
      <c r="G1346" s="649">
        <v>0.52700000000000002</v>
      </c>
      <c r="H1346" s="649">
        <v>7.0000000000000007E-2</v>
      </c>
      <c r="I1346" s="649">
        <v>7.88</v>
      </c>
      <c r="J1346" s="649">
        <v>310.43</v>
      </c>
      <c r="K1346" s="1192">
        <v>7.88</v>
      </c>
      <c r="L1346" s="649">
        <v>310.43</v>
      </c>
      <c r="M1346" s="225">
        <v>2.5384144573655894E-2</v>
      </c>
      <c r="N1346" s="341">
        <v>67.58</v>
      </c>
      <c r="O1346" s="227">
        <v>1.7154604902876653</v>
      </c>
      <c r="P1346" s="315">
        <v>1523.0486744193536</v>
      </c>
      <c r="Q1346" s="228">
        <v>102.92762941725992</v>
      </c>
    </row>
    <row r="1347" spans="1:17" x14ac:dyDescent="0.2">
      <c r="A1347" s="1810"/>
      <c r="B1347" s="17">
        <v>4</v>
      </c>
      <c r="C1347" s="647" t="s">
        <v>813</v>
      </c>
      <c r="D1347" s="648">
        <v>6</v>
      </c>
      <c r="E1347" s="648">
        <v>1979</v>
      </c>
      <c r="F1347" s="649">
        <v>5.048</v>
      </c>
      <c r="G1347" s="649">
        <v>0.16600000000000001</v>
      </c>
      <c r="H1347" s="649">
        <v>0.71</v>
      </c>
      <c r="I1347" s="649">
        <v>14.173</v>
      </c>
      <c r="J1347" s="649">
        <v>184.25</v>
      </c>
      <c r="K1347" s="1192">
        <v>4.173</v>
      </c>
      <c r="L1347" s="649">
        <v>184.25</v>
      </c>
      <c r="M1347" s="225">
        <v>2.2648575305291723E-2</v>
      </c>
      <c r="N1347" s="341">
        <v>67.58</v>
      </c>
      <c r="O1347" s="227">
        <v>1.5305907191316146</v>
      </c>
      <c r="P1347" s="315">
        <v>1358.9145183175033</v>
      </c>
      <c r="Q1347" s="228">
        <v>91.835443147896882</v>
      </c>
    </row>
    <row r="1348" spans="1:17" x14ac:dyDescent="0.2">
      <c r="A1348" s="1810"/>
      <c r="B1348" s="17">
        <v>5</v>
      </c>
      <c r="C1348" s="647" t="s">
        <v>814</v>
      </c>
      <c r="D1348" s="648">
        <v>6</v>
      </c>
      <c r="E1348" s="648">
        <v>1987</v>
      </c>
      <c r="F1348" s="649">
        <v>6.8689999999999998</v>
      </c>
      <c r="G1348" s="649">
        <v>0.66</v>
      </c>
      <c r="H1348" s="649">
        <v>0.06</v>
      </c>
      <c r="I1348" s="649">
        <v>6.7430000000000003</v>
      </c>
      <c r="J1348" s="649">
        <v>332.66</v>
      </c>
      <c r="K1348" s="1192">
        <v>6.7430000000000003</v>
      </c>
      <c r="L1348" s="649">
        <v>332.66</v>
      </c>
      <c r="M1348" s="225">
        <v>2.026994528948476E-2</v>
      </c>
      <c r="N1348" s="341">
        <v>67.58</v>
      </c>
      <c r="O1348" s="227">
        <v>1.36984290266338</v>
      </c>
      <c r="P1348" s="315">
        <v>1216.1967173690855</v>
      </c>
      <c r="Q1348" s="228">
        <v>82.190574159802793</v>
      </c>
    </row>
    <row r="1349" spans="1:17" x14ac:dyDescent="0.2">
      <c r="A1349" s="1810"/>
      <c r="B1349" s="17">
        <v>6</v>
      </c>
      <c r="C1349" s="647" t="s">
        <v>815</v>
      </c>
      <c r="D1349" s="648">
        <v>11</v>
      </c>
      <c r="E1349" s="648">
        <v>1960</v>
      </c>
      <c r="F1349" s="649">
        <v>14.56</v>
      </c>
      <c r="G1349" s="649">
        <v>0.55600000000000005</v>
      </c>
      <c r="H1349" s="649">
        <v>1.92</v>
      </c>
      <c r="I1349" s="649">
        <v>12.084</v>
      </c>
      <c r="J1349" s="649">
        <v>562.63</v>
      </c>
      <c r="K1349" s="1192">
        <v>12.084</v>
      </c>
      <c r="L1349" s="649">
        <v>562.63</v>
      </c>
      <c r="M1349" s="225">
        <v>2.1477702930878195E-2</v>
      </c>
      <c r="N1349" s="341">
        <v>67.58</v>
      </c>
      <c r="O1349" s="227">
        <v>1.4514631640687483</v>
      </c>
      <c r="P1349" s="315">
        <v>1288.6621758526917</v>
      </c>
      <c r="Q1349" s="228">
        <v>87.087789844124899</v>
      </c>
    </row>
    <row r="1350" spans="1:17" x14ac:dyDescent="0.2">
      <c r="A1350" s="1810"/>
      <c r="B1350" s="17"/>
      <c r="C1350" s="336" t="s">
        <v>816</v>
      </c>
      <c r="D1350" s="377">
        <v>7</v>
      </c>
      <c r="E1350" s="377">
        <v>1958</v>
      </c>
      <c r="F1350" s="341">
        <v>9.99</v>
      </c>
      <c r="G1350" s="226">
        <v>0.77100000000000002</v>
      </c>
      <c r="H1350" s="226">
        <v>1.28</v>
      </c>
      <c r="I1350" s="226">
        <v>7.9390000000000001</v>
      </c>
      <c r="J1350" s="226">
        <v>364.13</v>
      </c>
      <c r="K1350" s="379">
        <v>7.9390000000000001</v>
      </c>
      <c r="L1350" s="226">
        <v>364.13</v>
      </c>
      <c r="M1350" s="225">
        <v>2.1802652898690027E-2</v>
      </c>
      <c r="N1350" s="341">
        <v>67.58</v>
      </c>
      <c r="O1350" s="227">
        <v>1.4734232828934719</v>
      </c>
      <c r="P1350" s="315">
        <v>1308.1591739214016</v>
      </c>
      <c r="Q1350" s="228">
        <v>88.405396973608319</v>
      </c>
    </row>
    <row r="1351" spans="1:17" x14ac:dyDescent="0.2">
      <c r="A1351" s="1810"/>
      <c r="B1351" s="17"/>
      <c r="C1351" s="336" t="s">
        <v>817</v>
      </c>
      <c r="D1351" s="377">
        <v>6</v>
      </c>
      <c r="E1351" s="377">
        <v>1977</v>
      </c>
      <c r="F1351" s="341">
        <v>7.4669999999999996</v>
      </c>
      <c r="G1351" s="226">
        <v>0.314</v>
      </c>
      <c r="H1351" s="226">
        <v>0.05</v>
      </c>
      <c r="I1351" s="226">
        <v>7.1029999999999998</v>
      </c>
      <c r="J1351" s="226">
        <v>301.38</v>
      </c>
      <c r="K1351" s="379">
        <v>7.1029999999999998</v>
      </c>
      <c r="L1351" s="226">
        <v>301.38</v>
      </c>
      <c r="M1351" s="225">
        <v>2.356825270422722E-2</v>
      </c>
      <c r="N1351" s="341">
        <v>67.58</v>
      </c>
      <c r="O1351" s="227">
        <v>1.5927425177516754</v>
      </c>
      <c r="P1351" s="315">
        <v>1414.0951622536331</v>
      </c>
      <c r="Q1351" s="228">
        <v>95.564551065100531</v>
      </c>
    </row>
    <row r="1352" spans="1:17" x14ac:dyDescent="0.2">
      <c r="A1352" s="1810"/>
      <c r="B1352" s="17"/>
      <c r="C1352" s="380"/>
      <c r="D1352" s="377"/>
      <c r="E1352" s="377"/>
      <c r="F1352" s="341"/>
      <c r="G1352" s="341"/>
      <c r="H1352" s="341"/>
      <c r="I1352" s="341"/>
      <c r="J1352" s="341"/>
      <c r="K1352" s="379"/>
      <c r="L1352" s="336"/>
      <c r="M1352" s="225"/>
      <c r="N1352" s="341"/>
      <c r="O1352" s="227"/>
      <c r="P1352" s="315"/>
      <c r="Q1352" s="228"/>
    </row>
    <row r="1353" spans="1:17" ht="12" thickBot="1" x14ac:dyDescent="0.25">
      <c r="A1353" s="1811"/>
      <c r="B1353" s="18"/>
      <c r="C1353" s="381"/>
      <c r="D1353" s="382"/>
      <c r="E1353" s="382"/>
      <c r="F1353" s="343"/>
      <c r="G1353" s="343"/>
      <c r="H1353" s="343"/>
      <c r="I1353" s="343"/>
      <c r="J1353" s="343"/>
      <c r="K1353" s="639"/>
      <c r="L1353" s="337"/>
      <c r="M1353" s="342"/>
      <c r="N1353" s="343"/>
      <c r="O1353" s="338"/>
      <c r="P1353" s="338"/>
      <c r="Q1353" s="339"/>
    </row>
    <row r="1355" spans="1:17" ht="15" x14ac:dyDescent="0.2">
      <c r="A1355" s="1812" t="s">
        <v>870</v>
      </c>
      <c r="B1355" s="1812"/>
      <c r="C1355" s="1812"/>
      <c r="D1355" s="1812"/>
      <c r="E1355" s="1812"/>
      <c r="F1355" s="1812"/>
      <c r="G1355" s="1812"/>
      <c r="H1355" s="1812"/>
      <c r="I1355" s="1812"/>
      <c r="J1355" s="1812"/>
      <c r="K1355" s="1812"/>
      <c r="L1355" s="1812"/>
      <c r="M1355" s="1812"/>
      <c r="N1355" s="1812"/>
      <c r="O1355" s="1812"/>
      <c r="P1355" s="1812"/>
      <c r="Q1355" s="1812"/>
    </row>
    <row r="1356" spans="1:17" ht="13.5" thickBot="1" x14ac:dyDescent="0.25">
      <c r="A1356" s="408"/>
      <c r="B1356" s="408"/>
      <c r="C1356" s="408"/>
      <c r="D1356" s="408"/>
      <c r="E1356" s="1813" t="s">
        <v>254</v>
      </c>
      <c r="F1356" s="1813"/>
      <c r="G1356" s="1813"/>
      <c r="H1356" s="1813"/>
      <c r="I1356" s="408">
        <v>3.8</v>
      </c>
      <c r="J1356" s="408" t="s">
        <v>253</v>
      </c>
      <c r="K1356" s="408" t="s">
        <v>255</v>
      </c>
      <c r="L1356" s="409">
        <v>440</v>
      </c>
      <c r="M1356" s="408"/>
      <c r="N1356" s="408"/>
      <c r="O1356" s="408"/>
      <c r="P1356" s="408"/>
      <c r="Q1356" s="408"/>
    </row>
    <row r="1357" spans="1:17" x14ac:dyDescent="0.2">
      <c r="A1357" s="1814" t="s">
        <v>1</v>
      </c>
      <c r="B1357" s="1817" t="s">
        <v>0</v>
      </c>
      <c r="C1357" s="1820" t="s">
        <v>2</v>
      </c>
      <c r="D1357" s="1820" t="s">
        <v>3</v>
      </c>
      <c r="E1357" s="1820" t="s">
        <v>11</v>
      </c>
      <c r="F1357" s="1824" t="s">
        <v>12</v>
      </c>
      <c r="G1357" s="1825"/>
      <c r="H1357" s="1825"/>
      <c r="I1357" s="1826"/>
      <c r="J1357" s="1820" t="s">
        <v>4</v>
      </c>
      <c r="K1357" s="1820" t="s">
        <v>13</v>
      </c>
      <c r="L1357" s="1820" t="s">
        <v>5</v>
      </c>
      <c r="M1357" s="1820" t="s">
        <v>6</v>
      </c>
      <c r="N1357" s="1820" t="s">
        <v>14</v>
      </c>
      <c r="O1357" s="1820" t="s">
        <v>15</v>
      </c>
      <c r="P1357" s="1827" t="s">
        <v>22</v>
      </c>
      <c r="Q1357" s="1829" t="s">
        <v>23</v>
      </c>
    </row>
    <row r="1358" spans="1:17" ht="33.75" x14ac:dyDescent="0.2">
      <c r="A1358" s="1815"/>
      <c r="B1358" s="1818"/>
      <c r="C1358" s="1821"/>
      <c r="D1358" s="1823"/>
      <c r="E1358" s="1823"/>
      <c r="F1358" s="1566" t="s">
        <v>16</v>
      </c>
      <c r="G1358" s="1566" t="s">
        <v>17</v>
      </c>
      <c r="H1358" s="1566" t="s">
        <v>18</v>
      </c>
      <c r="I1358" s="1566" t="s">
        <v>19</v>
      </c>
      <c r="J1358" s="1823"/>
      <c r="K1358" s="1823"/>
      <c r="L1358" s="1823"/>
      <c r="M1358" s="1823"/>
      <c r="N1358" s="1823"/>
      <c r="O1358" s="1823"/>
      <c r="P1358" s="1828"/>
      <c r="Q1358" s="1830"/>
    </row>
    <row r="1359" spans="1:17" ht="12" thickBot="1" x14ac:dyDescent="0.25">
      <c r="A1359" s="1816"/>
      <c r="B1359" s="1819"/>
      <c r="C1359" s="1822"/>
      <c r="D1359" s="28" t="s">
        <v>7</v>
      </c>
      <c r="E1359" s="28" t="s">
        <v>8</v>
      </c>
      <c r="F1359" s="28" t="s">
        <v>9</v>
      </c>
      <c r="G1359" s="28" t="s">
        <v>9</v>
      </c>
      <c r="H1359" s="28" t="s">
        <v>9</v>
      </c>
      <c r="I1359" s="28" t="s">
        <v>9</v>
      </c>
      <c r="J1359" s="28" t="s">
        <v>20</v>
      </c>
      <c r="K1359" s="28" t="s">
        <v>9</v>
      </c>
      <c r="L1359" s="28" t="s">
        <v>20</v>
      </c>
      <c r="M1359" s="28" t="s">
        <v>21</v>
      </c>
      <c r="N1359" s="28" t="s">
        <v>270</v>
      </c>
      <c r="O1359" s="28" t="s">
        <v>271</v>
      </c>
      <c r="P1359" s="637" t="s">
        <v>24</v>
      </c>
      <c r="Q1359" s="638" t="s">
        <v>272</v>
      </c>
    </row>
    <row r="1360" spans="1:17" x14ac:dyDescent="0.2">
      <c r="A1360" s="1798" t="s">
        <v>300</v>
      </c>
      <c r="B1360" s="41">
        <v>1</v>
      </c>
      <c r="C1360" s="320" t="s">
        <v>871</v>
      </c>
      <c r="D1360" s="283">
        <v>40</v>
      </c>
      <c r="E1360" s="283">
        <v>1990</v>
      </c>
      <c r="F1360" s="259">
        <v>21.8</v>
      </c>
      <c r="G1360" s="259">
        <v>2.7</v>
      </c>
      <c r="H1360" s="259">
        <v>6.4</v>
      </c>
      <c r="I1360" s="259">
        <v>12.678000000000001</v>
      </c>
      <c r="J1360" s="259">
        <v>2290.61</v>
      </c>
      <c r="K1360" s="284">
        <v>12.7</v>
      </c>
      <c r="L1360" s="259">
        <v>2290.6</v>
      </c>
      <c r="M1360" s="285">
        <v>5.5443988474635462E-3</v>
      </c>
      <c r="N1360" s="321">
        <v>64.5</v>
      </c>
      <c r="O1360" s="287">
        <v>0.35761372566139871</v>
      </c>
      <c r="P1360" s="287">
        <v>332.66393084781276</v>
      </c>
      <c r="Q1360" s="288">
        <v>21.456823539683924</v>
      </c>
    </row>
    <row r="1361" spans="1:17" x14ac:dyDescent="0.2">
      <c r="A1361" s="1799"/>
      <c r="B1361" s="38">
        <v>2</v>
      </c>
      <c r="C1361" s="323" t="s">
        <v>872</v>
      </c>
      <c r="D1361" s="289">
        <v>40</v>
      </c>
      <c r="E1361" s="289">
        <v>1992</v>
      </c>
      <c r="F1361" s="216">
        <v>26.5</v>
      </c>
      <c r="G1361" s="216">
        <v>3.8</v>
      </c>
      <c r="H1361" s="216">
        <v>6.4</v>
      </c>
      <c r="I1361" s="216">
        <v>16.257999999999999</v>
      </c>
      <c r="J1361" s="216">
        <v>2169.38</v>
      </c>
      <c r="K1361" s="290">
        <v>20.2</v>
      </c>
      <c r="L1361" s="216">
        <v>2169.4</v>
      </c>
      <c r="M1361" s="217">
        <v>9.3113303217479473E-3</v>
      </c>
      <c r="N1361" s="321">
        <v>64.5</v>
      </c>
      <c r="O1361" s="291">
        <v>0.60058080575274264</v>
      </c>
      <c r="P1361" s="287">
        <v>558.6798193048769</v>
      </c>
      <c r="Q1361" s="292">
        <v>36.034848345164562</v>
      </c>
    </row>
    <row r="1362" spans="1:17" x14ac:dyDescent="0.2">
      <c r="A1362" s="1799"/>
      <c r="B1362" s="38">
        <v>3</v>
      </c>
      <c r="C1362" s="323" t="s">
        <v>873</v>
      </c>
      <c r="D1362" s="289">
        <v>20</v>
      </c>
      <c r="E1362" s="289">
        <v>1986</v>
      </c>
      <c r="F1362" s="216">
        <v>14.6</v>
      </c>
      <c r="G1362" s="216">
        <v>1.79</v>
      </c>
      <c r="H1362" s="216">
        <v>3.2</v>
      </c>
      <c r="I1362" s="216">
        <v>9.6</v>
      </c>
      <c r="J1362" s="216">
        <v>1062.4000000000001</v>
      </c>
      <c r="K1362" s="290">
        <v>9.6</v>
      </c>
      <c r="L1362" s="216">
        <v>1062.4000000000001</v>
      </c>
      <c r="M1362" s="217">
        <v>9.0361445783132526E-3</v>
      </c>
      <c r="N1362" s="321">
        <v>64.5</v>
      </c>
      <c r="O1362" s="291">
        <v>0.58283132530120474</v>
      </c>
      <c r="P1362" s="287">
        <v>542.16867469879514</v>
      </c>
      <c r="Q1362" s="292">
        <v>34.96987951807229</v>
      </c>
    </row>
    <row r="1363" spans="1:17" x14ac:dyDescent="0.2">
      <c r="A1363" s="1799"/>
      <c r="B1363" s="11">
        <v>4</v>
      </c>
      <c r="C1363" s="323" t="s">
        <v>874</v>
      </c>
      <c r="D1363" s="289">
        <v>24</v>
      </c>
      <c r="E1363" s="289">
        <v>1972</v>
      </c>
      <c r="F1363" s="216">
        <v>12</v>
      </c>
      <c r="G1363" s="216">
        <v>1.3</v>
      </c>
      <c r="H1363" s="216">
        <v>0.2</v>
      </c>
      <c r="I1363" s="216">
        <v>10.45</v>
      </c>
      <c r="J1363" s="216">
        <v>1271.2</v>
      </c>
      <c r="K1363" s="290">
        <v>10.5</v>
      </c>
      <c r="L1363" s="216">
        <v>1271.2</v>
      </c>
      <c r="M1363" s="217">
        <v>8.2599118942731278E-3</v>
      </c>
      <c r="N1363" s="321">
        <v>64.5</v>
      </c>
      <c r="O1363" s="291">
        <v>0.53276431718061679</v>
      </c>
      <c r="P1363" s="287">
        <v>495.59471365638768</v>
      </c>
      <c r="Q1363" s="292">
        <v>31.965859030837002</v>
      </c>
    </row>
    <row r="1364" spans="1:17" x14ac:dyDescent="0.2">
      <c r="A1364" s="1799"/>
      <c r="B1364" s="11">
        <v>5</v>
      </c>
      <c r="C1364" s="323" t="s">
        <v>875</v>
      </c>
      <c r="D1364" s="289">
        <v>20</v>
      </c>
      <c r="E1364" s="289">
        <v>1985</v>
      </c>
      <c r="F1364" s="216">
        <v>13.2</v>
      </c>
      <c r="G1364" s="216">
        <v>1.5</v>
      </c>
      <c r="H1364" s="216">
        <v>3.04</v>
      </c>
      <c r="I1364" s="216">
        <v>8.6999999999999993</v>
      </c>
      <c r="J1364" s="216">
        <v>978.61</v>
      </c>
      <c r="K1364" s="290">
        <v>8.6999999999999993</v>
      </c>
      <c r="L1364" s="216">
        <v>978.6</v>
      </c>
      <c r="M1364" s="217">
        <v>8.8902513795217648E-3</v>
      </c>
      <c r="N1364" s="321">
        <v>64.5</v>
      </c>
      <c r="O1364" s="291">
        <v>0.5734212139791538</v>
      </c>
      <c r="P1364" s="287">
        <v>533.41508277130595</v>
      </c>
      <c r="Q1364" s="292">
        <v>34.405272838749234</v>
      </c>
    </row>
    <row r="1365" spans="1:17" x14ac:dyDescent="0.2">
      <c r="A1365" s="1799"/>
      <c r="B1365" s="11">
        <v>6</v>
      </c>
      <c r="C1365" s="323" t="s">
        <v>876</v>
      </c>
      <c r="D1365" s="289">
        <v>18</v>
      </c>
      <c r="E1365" s="289">
        <v>1983</v>
      </c>
      <c r="F1365" s="216">
        <v>10.4</v>
      </c>
      <c r="G1365" s="216">
        <v>0.9</v>
      </c>
      <c r="H1365" s="216">
        <v>2.4</v>
      </c>
      <c r="I1365" s="216">
        <v>7.1</v>
      </c>
      <c r="J1365" s="216">
        <v>952.3</v>
      </c>
      <c r="K1365" s="290">
        <v>7.1</v>
      </c>
      <c r="L1365" s="216">
        <v>952.3</v>
      </c>
      <c r="M1365" s="217">
        <v>7.4556337288669535E-3</v>
      </c>
      <c r="N1365" s="321">
        <v>64.5</v>
      </c>
      <c r="O1365" s="291">
        <v>0.48088837551191849</v>
      </c>
      <c r="P1365" s="287">
        <v>447.33802373201718</v>
      </c>
      <c r="Q1365" s="292">
        <v>28.853302530715109</v>
      </c>
    </row>
    <row r="1366" spans="1:17" x14ac:dyDescent="0.2">
      <c r="A1366" s="1799"/>
      <c r="B1366" s="11">
        <v>7</v>
      </c>
      <c r="C1366" s="323" t="s">
        <v>877</v>
      </c>
      <c r="D1366" s="289">
        <v>40</v>
      </c>
      <c r="E1366" s="289">
        <v>1983</v>
      </c>
      <c r="F1366" s="216">
        <v>28.1</v>
      </c>
      <c r="G1366" s="216">
        <v>2.84</v>
      </c>
      <c r="H1366" s="216">
        <v>6.4</v>
      </c>
      <c r="I1366" s="216">
        <v>18.850000000000001</v>
      </c>
      <c r="J1366" s="216">
        <v>2268.94</v>
      </c>
      <c r="K1366" s="290">
        <v>18.899999999999999</v>
      </c>
      <c r="L1366" s="216">
        <v>2268.9</v>
      </c>
      <c r="M1366" s="217">
        <v>8.3300277667592224E-3</v>
      </c>
      <c r="N1366" s="321">
        <v>64.5</v>
      </c>
      <c r="O1366" s="291">
        <v>0.53728679095596987</v>
      </c>
      <c r="P1366" s="287">
        <v>499.80166600555333</v>
      </c>
      <c r="Q1366" s="292">
        <v>32.237207457358188</v>
      </c>
    </row>
    <row r="1367" spans="1:17" x14ac:dyDescent="0.2">
      <c r="A1367" s="1799"/>
      <c r="B1367" s="11">
        <v>8</v>
      </c>
      <c r="C1367" s="323" t="s">
        <v>878</v>
      </c>
      <c r="D1367" s="289">
        <v>20</v>
      </c>
      <c r="E1367" s="289">
        <v>1993</v>
      </c>
      <c r="F1367" s="216">
        <v>14.4</v>
      </c>
      <c r="G1367" s="216">
        <v>1.27</v>
      </c>
      <c r="H1367" s="216">
        <v>3.2</v>
      </c>
      <c r="I1367" s="216">
        <v>9.9</v>
      </c>
      <c r="J1367" s="216">
        <v>1238.6099999999999</v>
      </c>
      <c r="K1367" s="290">
        <v>9.9</v>
      </c>
      <c r="L1367" s="216">
        <v>1238.5999999999999</v>
      </c>
      <c r="M1367" s="217">
        <v>7.992895204262879E-3</v>
      </c>
      <c r="N1367" s="321">
        <v>64.5</v>
      </c>
      <c r="O1367" s="291">
        <v>0.51554174067495573</v>
      </c>
      <c r="P1367" s="287">
        <v>479.5737122557727</v>
      </c>
      <c r="Q1367" s="292">
        <v>30.932504440497336</v>
      </c>
    </row>
    <row r="1368" spans="1:17" x14ac:dyDescent="0.2">
      <c r="A1368" s="1799"/>
      <c r="B1368" s="11">
        <v>9</v>
      </c>
      <c r="C1368" s="323" t="s">
        <v>879</v>
      </c>
      <c r="D1368" s="289">
        <v>40</v>
      </c>
      <c r="E1368" s="289">
        <v>1992</v>
      </c>
      <c r="F1368" s="216">
        <v>32.799999999999997</v>
      </c>
      <c r="G1368" s="216">
        <v>3.96</v>
      </c>
      <c r="H1368" s="216">
        <v>6.4</v>
      </c>
      <c r="I1368" s="216">
        <v>22.4</v>
      </c>
      <c r="J1368" s="216">
        <v>2289.5</v>
      </c>
      <c r="K1368" s="290">
        <v>22.4</v>
      </c>
      <c r="L1368" s="216">
        <v>2289.5</v>
      </c>
      <c r="M1368" s="217">
        <v>9.7837955885564532E-3</v>
      </c>
      <c r="N1368" s="321">
        <v>64.5</v>
      </c>
      <c r="O1368" s="291">
        <v>0.63105481546189124</v>
      </c>
      <c r="P1368" s="287">
        <v>587.0277353133871</v>
      </c>
      <c r="Q1368" s="292">
        <v>37.863288927713469</v>
      </c>
    </row>
    <row r="1369" spans="1:17" ht="12" thickBot="1" x14ac:dyDescent="0.25">
      <c r="A1369" s="1800"/>
      <c r="B1369" s="30">
        <v>10</v>
      </c>
      <c r="C1369" s="328" t="s">
        <v>880</v>
      </c>
      <c r="D1369" s="351">
        <v>40</v>
      </c>
      <c r="E1369" s="351">
        <v>1987</v>
      </c>
      <c r="F1369" s="411">
        <v>30.3</v>
      </c>
      <c r="G1369" s="411">
        <v>2.7</v>
      </c>
      <c r="H1369" s="411">
        <v>6.4</v>
      </c>
      <c r="I1369" s="411">
        <v>21.2</v>
      </c>
      <c r="J1369" s="411">
        <v>2272</v>
      </c>
      <c r="K1369" s="412">
        <v>21.2</v>
      </c>
      <c r="L1369" s="411">
        <v>2272</v>
      </c>
      <c r="M1369" s="344">
        <v>9.3309859154929575E-3</v>
      </c>
      <c r="N1369" s="345">
        <v>64.5</v>
      </c>
      <c r="O1369" s="352">
        <v>0.60184859154929571</v>
      </c>
      <c r="P1369" s="353">
        <v>559.85915492957747</v>
      </c>
      <c r="Q1369" s="354">
        <v>36.110915492957751</v>
      </c>
    </row>
    <row r="1370" spans="1:17" x14ac:dyDescent="0.2">
      <c r="A1370" s="1801" t="s">
        <v>220</v>
      </c>
      <c r="B1370" s="99">
        <v>1</v>
      </c>
      <c r="C1370" s="300" t="s">
        <v>881</v>
      </c>
      <c r="D1370" s="293">
        <v>12</v>
      </c>
      <c r="E1370" s="293">
        <v>1985</v>
      </c>
      <c r="F1370" s="295">
        <v>10.9</v>
      </c>
      <c r="G1370" s="295">
        <v>1.4</v>
      </c>
      <c r="H1370" s="295">
        <v>1.9</v>
      </c>
      <c r="I1370" s="295">
        <v>7.6</v>
      </c>
      <c r="J1370" s="295">
        <v>703.6</v>
      </c>
      <c r="K1370" s="296">
        <v>7.6</v>
      </c>
      <c r="L1370" s="295">
        <v>703.6</v>
      </c>
      <c r="M1370" s="297">
        <v>1.0801591813530414E-2</v>
      </c>
      <c r="N1370" s="358">
        <v>64.5</v>
      </c>
      <c r="O1370" s="298">
        <v>0.69670267197271174</v>
      </c>
      <c r="P1370" s="298">
        <v>648.09550881182486</v>
      </c>
      <c r="Q1370" s="299">
        <v>41.802160318362702</v>
      </c>
    </row>
    <row r="1371" spans="1:17" x14ac:dyDescent="0.2">
      <c r="A1371" s="1802"/>
      <c r="B1371" s="121">
        <v>2</v>
      </c>
      <c r="C1371" s="300" t="s">
        <v>882</v>
      </c>
      <c r="D1371" s="293">
        <v>40</v>
      </c>
      <c r="E1371" s="293">
        <v>1992</v>
      </c>
      <c r="F1371" s="1358">
        <v>34.5</v>
      </c>
      <c r="G1371" s="1358">
        <v>2.8849999999999998</v>
      </c>
      <c r="H1371" s="1358">
        <v>6.4</v>
      </c>
      <c r="I1371" s="1358">
        <v>25.2</v>
      </c>
      <c r="J1371" s="1358">
        <v>2256.0300000000002</v>
      </c>
      <c r="K1371" s="1579">
        <v>25.2</v>
      </c>
      <c r="L1371" s="1358">
        <v>2256</v>
      </c>
      <c r="M1371" s="297">
        <v>1.1170212765957447E-2</v>
      </c>
      <c r="N1371" s="358">
        <v>64.5</v>
      </c>
      <c r="O1371" s="298">
        <v>0.72047872340425534</v>
      </c>
      <c r="P1371" s="298">
        <v>670.21276595744678</v>
      </c>
      <c r="Q1371" s="299">
        <v>43.228723404255319</v>
      </c>
    </row>
    <row r="1372" spans="1:17" x14ac:dyDescent="0.2">
      <c r="A1372" s="1802"/>
      <c r="B1372" s="98">
        <v>3</v>
      </c>
      <c r="C1372" s="300" t="s">
        <v>883</v>
      </c>
      <c r="D1372" s="293">
        <v>12</v>
      </c>
      <c r="E1372" s="293">
        <v>1980</v>
      </c>
      <c r="F1372" s="294">
        <v>9.9</v>
      </c>
      <c r="G1372" s="294">
        <v>0.7</v>
      </c>
      <c r="H1372" s="294">
        <v>1.9</v>
      </c>
      <c r="I1372" s="294">
        <v>7.3</v>
      </c>
      <c r="J1372" s="294">
        <v>648.20000000000005</v>
      </c>
      <c r="K1372" s="301">
        <v>7.3</v>
      </c>
      <c r="L1372" s="294">
        <v>648.20000000000005</v>
      </c>
      <c r="M1372" s="302">
        <v>1.1261956186362233E-2</v>
      </c>
      <c r="N1372" s="358">
        <v>64.5</v>
      </c>
      <c r="O1372" s="298">
        <v>0.72639617402036405</v>
      </c>
      <c r="P1372" s="298">
        <v>675.71737118173405</v>
      </c>
      <c r="Q1372" s="303">
        <v>43.583770441221844</v>
      </c>
    </row>
    <row r="1373" spans="1:17" x14ac:dyDescent="0.2">
      <c r="A1373" s="1802"/>
      <c r="B1373" s="98">
        <v>4</v>
      </c>
      <c r="C1373" s="360" t="s">
        <v>884</v>
      </c>
      <c r="D1373" s="293">
        <v>20</v>
      </c>
      <c r="E1373" s="293">
        <v>1976</v>
      </c>
      <c r="F1373" s="294">
        <v>13.1</v>
      </c>
      <c r="G1373" s="294">
        <v>1.3</v>
      </c>
      <c r="H1373" s="294">
        <v>3.2</v>
      </c>
      <c r="I1373" s="294">
        <v>8.6</v>
      </c>
      <c r="J1373" s="294">
        <v>700</v>
      </c>
      <c r="K1373" s="301">
        <v>8.6</v>
      </c>
      <c r="L1373" s="294">
        <v>700</v>
      </c>
      <c r="M1373" s="302">
        <v>1.2285714285714285E-2</v>
      </c>
      <c r="N1373" s="358">
        <v>64.5</v>
      </c>
      <c r="O1373" s="361">
        <v>0.79242857142857137</v>
      </c>
      <c r="P1373" s="298">
        <v>737.14285714285711</v>
      </c>
      <c r="Q1373" s="303">
        <v>47.545714285714283</v>
      </c>
    </row>
    <row r="1374" spans="1:17" x14ac:dyDescent="0.2">
      <c r="A1374" s="1802"/>
      <c r="B1374" s="98">
        <v>5</v>
      </c>
      <c r="C1374" s="360" t="s">
        <v>885</v>
      </c>
      <c r="D1374" s="293">
        <v>5</v>
      </c>
      <c r="E1374" s="293">
        <v>1960</v>
      </c>
      <c r="F1374" s="294">
        <v>4.3</v>
      </c>
      <c r="G1374" s="294">
        <v>0.16</v>
      </c>
      <c r="H1374" s="294">
        <v>0.8</v>
      </c>
      <c r="I1374" s="294">
        <v>3.3</v>
      </c>
      <c r="J1374" s="294">
        <v>254.2</v>
      </c>
      <c r="K1374" s="301">
        <v>3.3</v>
      </c>
      <c r="L1374" s="294">
        <v>254.2</v>
      </c>
      <c r="M1374" s="302">
        <v>1.2981904012588513E-2</v>
      </c>
      <c r="N1374" s="358">
        <v>64.5</v>
      </c>
      <c r="O1374" s="361">
        <v>0.83733280881195904</v>
      </c>
      <c r="P1374" s="298">
        <v>778.91424075531074</v>
      </c>
      <c r="Q1374" s="303">
        <v>50.239968528717547</v>
      </c>
    </row>
    <row r="1375" spans="1:17" x14ac:dyDescent="0.2">
      <c r="A1375" s="1802"/>
      <c r="B1375" s="98">
        <v>6</v>
      </c>
      <c r="C1375" s="360" t="s">
        <v>886</v>
      </c>
      <c r="D1375" s="293">
        <v>40</v>
      </c>
      <c r="E1375" s="293"/>
      <c r="F1375" s="294">
        <v>35.299999999999997</v>
      </c>
      <c r="G1375" s="294">
        <v>2</v>
      </c>
      <c r="H1375" s="294">
        <v>6.4</v>
      </c>
      <c r="I1375" s="294">
        <v>26.86</v>
      </c>
      <c r="J1375" s="294">
        <v>2247.83</v>
      </c>
      <c r="K1375" s="301">
        <v>26.9</v>
      </c>
      <c r="L1375" s="294">
        <v>2247.8000000000002</v>
      </c>
      <c r="M1375" s="302">
        <v>1.1967256873387311E-2</v>
      </c>
      <c r="N1375" s="358">
        <v>64.5</v>
      </c>
      <c r="O1375" s="361">
        <v>0.77188806833348156</v>
      </c>
      <c r="P1375" s="298">
        <v>718.03541240323864</v>
      </c>
      <c r="Q1375" s="303">
        <v>46.313284100008893</v>
      </c>
    </row>
    <row r="1376" spans="1:17" x14ac:dyDescent="0.2">
      <c r="A1376" s="1802"/>
      <c r="B1376" s="98">
        <v>7</v>
      </c>
      <c r="C1376" s="360" t="s">
        <v>887</v>
      </c>
      <c r="D1376" s="293">
        <v>18</v>
      </c>
      <c r="E1376" s="293">
        <v>1977</v>
      </c>
      <c r="F1376" s="294">
        <v>12.6</v>
      </c>
      <c r="G1376" s="294">
        <v>1.1659999999999999</v>
      </c>
      <c r="H1376" s="294">
        <v>2.88</v>
      </c>
      <c r="I1376" s="294">
        <v>8.49</v>
      </c>
      <c r="J1376" s="294">
        <v>787.7</v>
      </c>
      <c r="K1376" s="301">
        <v>8.5</v>
      </c>
      <c r="L1376" s="294">
        <v>787.7</v>
      </c>
      <c r="M1376" s="302">
        <v>1.0790910245017138E-2</v>
      </c>
      <c r="N1376" s="358">
        <v>64.5</v>
      </c>
      <c r="O1376" s="361">
        <v>0.69601371080360541</v>
      </c>
      <c r="P1376" s="298">
        <v>647.45461470102828</v>
      </c>
      <c r="Q1376" s="303">
        <v>41.760822648216326</v>
      </c>
    </row>
    <row r="1377" spans="1:17" x14ac:dyDescent="0.2">
      <c r="A1377" s="1802"/>
      <c r="B1377" s="98">
        <v>8</v>
      </c>
      <c r="C1377" s="360" t="s">
        <v>888</v>
      </c>
      <c r="D1377" s="293">
        <v>39</v>
      </c>
      <c r="E1377" s="293">
        <v>1982</v>
      </c>
      <c r="F1377" s="294">
        <v>37.299999999999997</v>
      </c>
      <c r="G1377" s="294">
        <v>3.08</v>
      </c>
      <c r="H1377" s="294">
        <v>6.4</v>
      </c>
      <c r="I1377" s="294">
        <v>27.78</v>
      </c>
      <c r="J1377" s="294">
        <v>2229.1799999999998</v>
      </c>
      <c r="K1377" s="301">
        <v>27.8</v>
      </c>
      <c r="L1377" s="294">
        <v>2229.1999999999998</v>
      </c>
      <c r="M1377" s="302">
        <v>1.2470841557509422E-2</v>
      </c>
      <c r="N1377" s="358">
        <v>64.5</v>
      </c>
      <c r="O1377" s="361">
        <v>0.80436928045935774</v>
      </c>
      <c r="P1377" s="298">
        <v>748.25049345056539</v>
      </c>
      <c r="Q1377" s="303">
        <v>48.262156827561469</v>
      </c>
    </row>
    <row r="1378" spans="1:17" x14ac:dyDescent="0.2">
      <c r="A1378" s="1803"/>
      <c r="B1378" s="101">
        <v>9</v>
      </c>
      <c r="C1378" s="360" t="s">
        <v>889</v>
      </c>
      <c r="D1378" s="293">
        <v>39</v>
      </c>
      <c r="E1378" s="293">
        <v>1973</v>
      </c>
      <c r="F1378" s="294">
        <v>32.1</v>
      </c>
      <c r="G1378" s="294">
        <v>3.5</v>
      </c>
      <c r="H1378" s="294">
        <v>6.4</v>
      </c>
      <c r="I1378" s="294">
        <v>22.17</v>
      </c>
      <c r="J1378" s="294">
        <v>1952.48</v>
      </c>
      <c r="K1378" s="301">
        <v>22.2</v>
      </c>
      <c r="L1378" s="294">
        <v>1952.5</v>
      </c>
      <c r="M1378" s="302">
        <v>1.1370038412291932E-2</v>
      </c>
      <c r="N1378" s="358">
        <v>64.5</v>
      </c>
      <c r="O1378" s="361">
        <v>0.73336747759282961</v>
      </c>
      <c r="P1378" s="298">
        <v>682.20230473751599</v>
      </c>
      <c r="Q1378" s="303">
        <v>44.00204865556978</v>
      </c>
    </row>
    <row r="1379" spans="1:17" ht="12" thickBot="1" x14ac:dyDescent="0.25">
      <c r="A1379" s="1804"/>
      <c r="B1379" s="100">
        <v>10</v>
      </c>
      <c r="C1379" s="360" t="s">
        <v>890</v>
      </c>
      <c r="D1379" s="293">
        <v>9</v>
      </c>
      <c r="E1379" s="293">
        <v>1979</v>
      </c>
      <c r="F1379" s="294">
        <v>8.1</v>
      </c>
      <c r="G1379" s="294">
        <v>0.6</v>
      </c>
      <c r="H1379" s="294">
        <v>1.4</v>
      </c>
      <c r="I1379" s="294">
        <v>6.1</v>
      </c>
      <c r="J1379" s="294">
        <v>475.5</v>
      </c>
      <c r="K1379" s="301">
        <v>6.1</v>
      </c>
      <c r="L1379" s="394">
        <v>475.5</v>
      </c>
      <c r="M1379" s="365">
        <v>1.2828601472134594E-2</v>
      </c>
      <c r="N1379" s="364">
        <v>64.5</v>
      </c>
      <c r="O1379" s="366">
        <v>0.82744479495268131</v>
      </c>
      <c r="P1379" s="366">
        <v>769.71608832807556</v>
      </c>
      <c r="Q1379" s="367">
        <v>49.646687697160871</v>
      </c>
    </row>
    <row r="1380" spans="1:17" x14ac:dyDescent="0.2">
      <c r="A1380" s="1805" t="s">
        <v>296</v>
      </c>
      <c r="B1380" s="57">
        <v>1</v>
      </c>
      <c r="C1380" s="329" t="s">
        <v>891</v>
      </c>
      <c r="D1380" s="368">
        <v>4</v>
      </c>
      <c r="E1380" s="368"/>
      <c r="F1380" s="220">
        <v>5.5</v>
      </c>
      <c r="G1380" s="220">
        <v>0.2</v>
      </c>
      <c r="H1380" s="220">
        <v>0.6</v>
      </c>
      <c r="I1380" s="220">
        <v>4.7</v>
      </c>
      <c r="J1380" s="220">
        <v>296.60000000000002</v>
      </c>
      <c r="K1380" s="304">
        <v>4.7</v>
      </c>
      <c r="L1380" s="305">
        <v>296.60000000000002</v>
      </c>
      <c r="M1380" s="306">
        <v>1.5846257585974376E-2</v>
      </c>
      <c r="N1380" s="331">
        <v>64.5</v>
      </c>
      <c r="O1380" s="307">
        <v>1.0220836142953473</v>
      </c>
      <c r="P1380" s="307">
        <v>950.77545515846248</v>
      </c>
      <c r="Q1380" s="308">
        <v>61.325016857720833</v>
      </c>
    </row>
    <row r="1381" spans="1:17" x14ac:dyDescent="0.2">
      <c r="A1381" s="1806"/>
      <c r="B1381" s="53">
        <v>2</v>
      </c>
      <c r="C1381" s="330" t="s">
        <v>892</v>
      </c>
      <c r="D1381" s="370">
        <v>20</v>
      </c>
      <c r="E1381" s="370"/>
      <c r="F1381" s="222">
        <v>20</v>
      </c>
      <c r="G1381" s="222">
        <v>1.286</v>
      </c>
      <c r="H1381" s="222">
        <v>3.2</v>
      </c>
      <c r="I1381" s="222">
        <v>15.5</v>
      </c>
      <c r="J1381" s="222">
        <v>957.46</v>
      </c>
      <c r="K1381" s="309">
        <v>15.5</v>
      </c>
      <c r="L1381" s="222">
        <v>957.5</v>
      </c>
      <c r="M1381" s="221">
        <v>1.6187989556135769E-2</v>
      </c>
      <c r="N1381" s="331">
        <v>64.5</v>
      </c>
      <c r="O1381" s="223">
        <v>1.0441253263707571</v>
      </c>
      <c r="P1381" s="307">
        <v>971.27937336814614</v>
      </c>
      <c r="Q1381" s="224">
        <v>62.64751958224543</v>
      </c>
    </row>
    <row r="1382" spans="1:17" x14ac:dyDescent="0.2">
      <c r="A1382" s="1806"/>
      <c r="B1382" s="53">
        <v>3</v>
      </c>
      <c r="C1382" s="330" t="s">
        <v>893</v>
      </c>
      <c r="D1382" s="370">
        <v>10</v>
      </c>
      <c r="E1382" s="370"/>
      <c r="F1382" s="222">
        <v>13.3</v>
      </c>
      <c r="G1382" s="222">
        <v>0.75700000000000001</v>
      </c>
      <c r="H1382" s="222">
        <v>1.6</v>
      </c>
      <c r="I1382" s="222">
        <v>10.94</v>
      </c>
      <c r="J1382" s="222">
        <v>649.29999999999995</v>
      </c>
      <c r="K1382" s="309">
        <v>10.9</v>
      </c>
      <c r="L1382" s="222">
        <v>649.29999999999995</v>
      </c>
      <c r="M1382" s="221">
        <v>1.6787309410133993E-2</v>
      </c>
      <c r="N1382" s="331">
        <v>64.5</v>
      </c>
      <c r="O1382" s="223">
        <v>1.0827814569536425</v>
      </c>
      <c r="P1382" s="307">
        <v>1007.2385646080395</v>
      </c>
      <c r="Q1382" s="224">
        <v>64.966887417218544</v>
      </c>
    </row>
    <row r="1383" spans="1:17" x14ac:dyDescent="0.2">
      <c r="A1383" s="1806"/>
      <c r="B1383" s="53">
        <v>4</v>
      </c>
      <c r="C1383" s="330" t="s">
        <v>894</v>
      </c>
      <c r="D1383" s="370">
        <v>34</v>
      </c>
      <c r="E1383" s="370"/>
      <c r="F1383" s="222">
        <v>28.8</v>
      </c>
      <c r="G1383" s="222">
        <v>1.7</v>
      </c>
      <c r="H1383" s="222">
        <v>5.44</v>
      </c>
      <c r="I1383" s="222">
        <v>21.7</v>
      </c>
      <c r="J1383" s="222">
        <v>1523.06</v>
      </c>
      <c r="K1383" s="309">
        <v>21.7</v>
      </c>
      <c r="L1383" s="222">
        <v>1523.1</v>
      </c>
      <c r="M1383" s="221">
        <v>1.4247258879915962E-2</v>
      </c>
      <c r="N1383" s="331">
        <v>64.5</v>
      </c>
      <c r="O1383" s="223">
        <v>0.91894819775457959</v>
      </c>
      <c r="P1383" s="307">
        <v>854.83553279495777</v>
      </c>
      <c r="Q1383" s="224">
        <v>55.136891865274777</v>
      </c>
    </row>
    <row r="1384" spans="1:17" x14ac:dyDescent="0.2">
      <c r="A1384" s="1806"/>
      <c r="B1384" s="53">
        <v>5</v>
      </c>
      <c r="C1384" s="330" t="s">
        <v>895</v>
      </c>
      <c r="D1384" s="370">
        <v>12</v>
      </c>
      <c r="E1384" s="370"/>
      <c r="F1384" s="222">
        <v>5.8</v>
      </c>
      <c r="G1384" s="222">
        <v>1.7</v>
      </c>
      <c r="H1384" s="222">
        <v>0.11</v>
      </c>
      <c r="I1384" s="222">
        <v>3.98</v>
      </c>
      <c r="J1384" s="222">
        <v>269.16000000000003</v>
      </c>
      <c r="K1384" s="309">
        <v>4</v>
      </c>
      <c r="L1384" s="222">
        <v>269.2</v>
      </c>
      <c r="M1384" s="221">
        <v>1.485884101040119E-2</v>
      </c>
      <c r="N1384" s="331">
        <v>64.5</v>
      </c>
      <c r="O1384" s="223">
        <v>0.95839524517087671</v>
      </c>
      <c r="P1384" s="307">
        <v>891.53046062407134</v>
      </c>
      <c r="Q1384" s="224">
        <v>57.503714710252602</v>
      </c>
    </row>
    <row r="1385" spans="1:17" x14ac:dyDescent="0.2">
      <c r="A1385" s="1806"/>
      <c r="B1385" s="53">
        <v>6</v>
      </c>
      <c r="C1385" s="330" t="s">
        <v>896</v>
      </c>
      <c r="D1385" s="370">
        <v>50</v>
      </c>
      <c r="E1385" s="370">
        <v>1980</v>
      </c>
      <c r="F1385" s="222">
        <v>45.6</v>
      </c>
      <c r="G1385" s="222">
        <v>3.2</v>
      </c>
      <c r="H1385" s="222">
        <v>8</v>
      </c>
      <c r="I1385" s="222">
        <v>34.4</v>
      </c>
      <c r="J1385" s="222">
        <v>2615</v>
      </c>
      <c r="K1385" s="309">
        <v>34.4</v>
      </c>
      <c r="L1385" s="222">
        <v>2615</v>
      </c>
      <c r="M1385" s="221">
        <v>1.3154875717017208E-2</v>
      </c>
      <c r="N1385" s="331">
        <v>64.5</v>
      </c>
      <c r="O1385" s="223">
        <v>0.84848948374760991</v>
      </c>
      <c r="P1385" s="307">
        <v>789.29254302103243</v>
      </c>
      <c r="Q1385" s="224">
        <v>50.909369024856588</v>
      </c>
    </row>
    <row r="1386" spans="1:17" x14ac:dyDescent="0.2">
      <c r="A1386" s="1806"/>
      <c r="B1386" s="53">
        <v>7</v>
      </c>
      <c r="C1386" s="330" t="s">
        <v>897</v>
      </c>
      <c r="D1386" s="370">
        <v>18</v>
      </c>
      <c r="E1386" s="370">
        <v>1977</v>
      </c>
      <c r="F1386" s="222">
        <v>13.4</v>
      </c>
      <c r="G1386" s="222">
        <v>1.954</v>
      </c>
      <c r="H1386" s="222">
        <v>0</v>
      </c>
      <c r="I1386" s="222">
        <v>11.385</v>
      </c>
      <c r="J1386" s="222">
        <v>808.66</v>
      </c>
      <c r="K1386" s="309">
        <v>11.4</v>
      </c>
      <c r="L1386" s="222">
        <v>808.7</v>
      </c>
      <c r="M1386" s="221">
        <v>1.4096698404847285E-2</v>
      </c>
      <c r="N1386" s="331">
        <v>64.5</v>
      </c>
      <c r="O1386" s="223">
        <v>0.90923704711264985</v>
      </c>
      <c r="P1386" s="307">
        <v>845.80190429083711</v>
      </c>
      <c r="Q1386" s="224">
        <v>54.554222826758995</v>
      </c>
    </row>
    <row r="1387" spans="1:17" x14ac:dyDescent="0.2">
      <c r="A1387" s="1806"/>
      <c r="B1387" s="53">
        <v>8</v>
      </c>
      <c r="C1387" s="330" t="s">
        <v>898</v>
      </c>
      <c r="D1387" s="370">
        <v>6</v>
      </c>
      <c r="E1387" s="370">
        <v>1970</v>
      </c>
      <c r="F1387" s="222">
        <v>5.3</v>
      </c>
      <c r="G1387" s="222">
        <v>0</v>
      </c>
      <c r="H1387" s="222">
        <v>0</v>
      </c>
      <c r="I1387" s="222">
        <v>5.3</v>
      </c>
      <c r="J1387" s="222">
        <v>379.1</v>
      </c>
      <c r="K1387" s="309">
        <v>5.3</v>
      </c>
      <c r="L1387" s="222">
        <v>379.1</v>
      </c>
      <c r="M1387" s="221">
        <v>1.3980480084410444E-2</v>
      </c>
      <c r="N1387" s="331">
        <v>64.5</v>
      </c>
      <c r="O1387" s="223">
        <v>0.90174096544447369</v>
      </c>
      <c r="P1387" s="307">
        <v>838.82880506462664</v>
      </c>
      <c r="Q1387" s="224">
        <v>54.104457926668417</v>
      </c>
    </row>
    <row r="1388" spans="1:17" x14ac:dyDescent="0.2">
      <c r="A1388" s="1806"/>
      <c r="B1388" s="53">
        <v>9</v>
      </c>
      <c r="C1388" s="330" t="s">
        <v>899</v>
      </c>
      <c r="D1388" s="370">
        <v>40</v>
      </c>
      <c r="E1388" s="370"/>
      <c r="F1388" s="222">
        <v>49.4</v>
      </c>
      <c r="G1388" s="222">
        <v>2.5</v>
      </c>
      <c r="H1388" s="222">
        <v>6.8</v>
      </c>
      <c r="I1388" s="222">
        <v>40.1</v>
      </c>
      <c r="J1388" s="222">
        <v>2423.4</v>
      </c>
      <c r="K1388" s="309">
        <v>40.1</v>
      </c>
      <c r="L1388" s="222">
        <v>2423.4</v>
      </c>
      <c r="M1388" s="221">
        <v>1.6547000082528678E-2</v>
      </c>
      <c r="N1388" s="331">
        <v>64.5</v>
      </c>
      <c r="O1388" s="223">
        <v>1.0672815053230997</v>
      </c>
      <c r="P1388" s="307">
        <v>992.82000495172065</v>
      </c>
      <c r="Q1388" s="224">
        <v>64.036890319385975</v>
      </c>
    </row>
    <row r="1389" spans="1:17" ht="12" thickBot="1" x14ac:dyDescent="0.25">
      <c r="A1389" s="1807"/>
      <c r="B1389" s="54">
        <v>10</v>
      </c>
      <c r="C1389" s="1568" t="s">
        <v>900</v>
      </c>
      <c r="D1389" s="1569">
        <v>39</v>
      </c>
      <c r="E1389" s="1569">
        <v>1988</v>
      </c>
      <c r="F1389" s="305">
        <v>42.6</v>
      </c>
      <c r="G1389" s="305">
        <v>2.6</v>
      </c>
      <c r="H1389" s="305">
        <v>6.2</v>
      </c>
      <c r="I1389" s="305">
        <v>33.799999999999997</v>
      </c>
      <c r="J1389" s="305">
        <v>2275.1999999999998</v>
      </c>
      <c r="K1389" s="1570">
        <v>33.799999999999997</v>
      </c>
      <c r="L1389" s="391">
        <v>2275.1999999999998</v>
      </c>
      <c r="M1389" s="346">
        <v>1.4855836849507736E-2</v>
      </c>
      <c r="N1389" s="347">
        <v>64.5</v>
      </c>
      <c r="O1389" s="333">
        <v>0.95820147679324896</v>
      </c>
      <c r="P1389" s="333">
        <v>891.35021097046422</v>
      </c>
      <c r="Q1389" s="334">
        <v>57.492088607594944</v>
      </c>
    </row>
    <row r="1390" spans="1:17" x14ac:dyDescent="0.2">
      <c r="A1390" s="1808" t="s">
        <v>229</v>
      </c>
      <c r="B1390" s="16">
        <v>1</v>
      </c>
      <c r="C1390" s="310" t="s">
        <v>901</v>
      </c>
      <c r="D1390" s="311">
        <v>9</v>
      </c>
      <c r="E1390" s="311">
        <v>1980</v>
      </c>
      <c r="F1390" s="264">
        <v>12.1</v>
      </c>
      <c r="G1390" s="264">
        <v>0.9</v>
      </c>
      <c r="H1390" s="264">
        <v>1.4</v>
      </c>
      <c r="I1390" s="264">
        <v>9.8000000000000007</v>
      </c>
      <c r="J1390" s="264">
        <v>553.70000000000005</v>
      </c>
      <c r="K1390" s="312">
        <v>9.8000000000000007</v>
      </c>
      <c r="L1390" s="313">
        <v>553.70000000000005</v>
      </c>
      <c r="M1390" s="314">
        <v>1.7699115044247787E-2</v>
      </c>
      <c r="N1390" s="286">
        <v>64.5</v>
      </c>
      <c r="O1390" s="315">
        <v>1.1415929203539823</v>
      </c>
      <c r="P1390" s="315">
        <v>1061.9469026548672</v>
      </c>
      <c r="Q1390" s="316">
        <v>68.495575221238937</v>
      </c>
    </row>
    <row r="1391" spans="1:17" x14ac:dyDescent="0.2">
      <c r="A1391" s="1809"/>
      <c r="B1391" s="17">
        <v>2</v>
      </c>
      <c r="C1391" s="647" t="s">
        <v>902</v>
      </c>
      <c r="D1391" s="648">
        <v>7</v>
      </c>
      <c r="E1391" s="648"/>
      <c r="F1391" s="649">
        <v>7.9</v>
      </c>
      <c r="G1391" s="649">
        <v>0.2</v>
      </c>
      <c r="H1391" s="649">
        <v>0</v>
      </c>
      <c r="I1391" s="649">
        <v>7.68</v>
      </c>
      <c r="J1391" s="649">
        <v>400.03</v>
      </c>
      <c r="K1391" s="1192">
        <v>7.7</v>
      </c>
      <c r="L1391" s="649">
        <v>400</v>
      </c>
      <c r="M1391" s="225">
        <v>1.925E-2</v>
      </c>
      <c r="N1391" s="341">
        <v>64.5</v>
      </c>
      <c r="O1391" s="227">
        <v>1.241625</v>
      </c>
      <c r="P1391" s="315">
        <v>1155</v>
      </c>
      <c r="Q1391" s="228">
        <v>74.497500000000002</v>
      </c>
    </row>
    <row r="1392" spans="1:17" x14ac:dyDescent="0.2">
      <c r="A1392" s="1809"/>
      <c r="B1392" s="17">
        <v>3</v>
      </c>
      <c r="C1392" s="647" t="s">
        <v>903</v>
      </c>
      <c r="D1392" s="648">
        <v>2</v>
      </c>
      <c r="E1392" s="648"/>
      <c r="F1392" s="649">
        <v>5.3</v>
      </c>
      <c r="G1392" s="649">
        <v>0</v>
      </c>
      <c r="H1392" s="649">
        <v>0</v>
      </c>
      <c r="I1392" s="649">
        <v>5.3</v>
      </c>
      <c r="J1392" s="649">
        <v>254.76</v>
      </c>
      <c r="K1392" s="1192">
        <v>5.3</v>
      </c>
      <c r="L1392" s="649">
        <v>254.8</v>
      </c>
      <c r="M1392" s="225">
        <v>2.0800627943485084E-2</v>
      </c>
      <c r="N1392" s="341">
        <v>64.5</v>
      </c>
      <c r="O1392" s="227">
        <v>1.3416405023547879</v>
      </c>
      <c r="P1392" s="315">
        <v>1248.0376766091051</v>
      </c>
      <c r="Q1392" s="228">
        <v>80.498430141287272</v>
      </c>
    </row>
    <row r="1393" spans="1:17" x14ac:dyDescent="0.2">
      <c r="A1393" s="1810"/>
      <c r="B1393" s="17">
        <v>4</v>
      </c>
      <c r="C1393" s="647" t="s">
        <v>904</v>
      </c>
      <c r="D1393" s="648">
        <v>10</v>
      </c>
      <c r="E1393" s="648"/>
      <c r="F1393" s="649">
        <v>13.5</v>
      </c>
      <c r="G1393" s="649">
        <v>1.1000000000000001</v>
      </c>
      <c r="H1393" s="649">
        <v>1.6</v>
      </c>
      <c r="I1393" s="649">
        <v>10.8</v>
      </c>
      <c r="J1393" s="649">
        <v>600.9</v>
      </c>
      <c r="K1393" s="1192">
        <v>10.8</v>
      </c>
      <c r="L1393" s="649">
        <v>600.9</v>
      </c>
      <c r="M1393" s="225">
        <v>1.797304043934099E-2</v>
      </c>
      <c r="N1393" s="341">
        <v>64.5</v>
      </c>
      <c r="O1393" s="227">
        <v>1.1592611083374937</v>
      </c>
      <c r="P1393" s="315">
        <v>1078.3824263604592</v>
      </c>
      <c r="Q1393" s="228">
        <v>69.555666500249615</v>
      </c>
    </row>
    <row r="1394" spans="1:17" x14ac:dyDescent="0.2">
      <c r="A1394" s="1810"/>
      <c r="B1394" s="17">
        <v>5</v>
      </c>
      <c r="C1394" s="647" t="s">
        <v>905</v>
      </c>
      <c r="D1394" s="648">
        <v>8</v>
      </c>
      <c r="E1394" s="648"/>
      <c r="F1394" s="649">
        <v>9.4</v>
      </c>
      <c r="G1394" s="649">
        <v>0.5</v>
      </c>
      <c r="H1394" s="649">
        <v>1.1299999999999999</v>
      </c>
      <c r="I1394" s="649">
        <v>7.84</v>
      </c>
      <c r="J1394" s="649">
        <v>412.66</v>
      </c>
      <c r="K1394" s="1192">
        <v>7.8</v>
      </c>
      <c r="L1394" s="649">
        <v>412.7</v>
      </c>
      <c r="M1394" s="225">
        <v>1.8899927307971891E-2</v>
      </c>
      <c r="N1394" s="341">
        <v>64.5</v>
      </c>
      <c r="O1394" s="227">
        <v>1.219045311364187</v>
      </c>
      <c r="P1394" s="315">
        <v>1133.9956384783134</v>
      </c>
      <c r="Q1394" s="228">
        <v>73.142718681851207</v>
      </c>
    </row>
    <row r="1395" spans="1:17" x14ac:dyDescent="0.2">
      <c r="A1395" s="1810"/>
      <c r="B1395" s="17">
        <v>6</v>
      </c>
      <c r="C1395" s="647" t="s">
        <v>906</v>
      </c>
      <c r="D1395" s="648">
        <v>8</v>
      </c>
      <c r="E1395" s="648"/>
      <c r="F1395" s="649">
        <v>8.5</v>
      </c>
      <c r="G1395" s="649">
        <v>0.218</v>
      </c>
      <c r="H1395" s="649">
        <v>1.28</v>
      </c>
      <c r="I1395" s="649">
        <v>7</v>
      </c>
      <c r="J1395" s="649">
        <v>371.23</v>
      </c>
      <c r="K1395" s="1192">
        <v>7</v>
      </c>
      <c r="L1395" s="649">
        <v>371.2</v>
      </c>
      <c r="M1395" s="225">
        <v>1.8857758620689655E-2</v>
      </c>
      <c r="N1395" s="341">
        <v>64.5</v>
      </c>
      <c r="O1395" s="227">
        <v>1.2163254310344827</v>
      </c>
      <c r="P1395" s="315">
        <v>1131.4655172413793</v>
      </c>
      <c r="Q1395" s="228">
        <v>72.979525862068968</v>
      </c>
    </row>
    <row r="1396" spans="1:17" x14ac:dyDescent="0.2">
      <c r="A1396" s="1810"/>
      <c r="B1396" s="17"/>
      <c r="C1396" s="336" t="s">
        <v>907</v>
      </c>
      <c r="D1396" s="377">
        <v>2</v>
      </c>
      <c r="E1396" s="377">
        <v>1985</v>
      </c>
      <c r="F1396" s="341">
        <v>3.8</v>
      </c>
      <c r="G1396" s="226">
        <v>0.218</v>
      </c>
      <c r="H1396" s="226">
        <v>0.32</v>
      </c>
      <c r="I1396" s="226">
        <v>3.3</v>
      </c>
      <c r="J1396" s="226">
        <v>121.22</v>
      </c>
      <c r="K1396" s="379">
        <v>3.3</v>
      </c>
      <c r="L1396" s="226">
        <v>121.2</v>
      </c>
      <c r="M1396" s="225">
        <v>2.7227722772277224E-2</v>
      </c>
      <c r="N1396" s="341">
        <v>64.5</v>
      </c>
      <c r="O1396" s="227">
        <v>1.7561881188118809</v>
      </c>
      <c r="P1396" s="315">
        <v>1633.6633663366333</v>
      </c>
      <c r="Q1396" s="228">
        <v>105.37128712871285</v>
      </c>
    </row>
    <row r="1397" spans="1:17" x14ac:dyDescent="0.2">
      <c r="A1397" s="1810"/>
      <c r="B1397" s="17"/>
      <c r="C1397" s="336" t="s">
        <v>908</v>
      </c>
      <c r="D1397" s="377">
        <v>36</v>
      </c>
      <c r="E1397" s="377">
        <v>1985</v>
      </c>
      <c r="F1397" s="341">
        <v>34.299999999999997</v>
      </c>
      <c r="G1397" s="226">
        <v>2.57</v>
      </c>
      <c r="H1397" s="226">
        <v>5.76</v>
      </c>
      <c r="I1397" s="226">
        <v>25.92</v>
      </c>
      <c r="J1397" s="226">
        <v>1431.01</v>
      </c>
      <c r="K1397" s="379">
        <v>25.9</v>
      </c>
      <c r="L1397" s="226">
        <v>1431</v>
      </c>
      <c r="M1397" s="225">
        <v>1.8099231306778474E-2</v>
      </c>
      <c r="N1397" s="341">
        <v>64.5</v>
      </c>
      <c r="O1397" s="227">
        <v>1.1674004192872116</v>
      </c>
      <c r="P1397" s="315">
        <v>1085.9538784067083</v>
      </c>
      <c r="Q1397" s="228">
        <v>70.044025157232682</v>
      </c>
    </row>
    <row r="1398" spans="1:17" x14ac:dyDescent="0.2">
      <c r="A1398" s="1810"/>
      <c r="B1398" s="17"/>
      <c r="C1398" s="380" t="s">
        <v>909</v>
      </c>
      <c r="D1398" s="377">
        <v>6</v>
      </c>
      <c r="E1398" s="377">
        <v>1980</v>
      </c>
      <c r="F1398" s="341">
        <v>7.44</v>
      </c>
      <c r="G1398" s="341">
        <v>0.38</v>
      </c>
      <c r="H1398" s="341">
        <v>0.96</v>
      </c>
      <c r="I1398" s="341">
        <v>6.1</v>
      </c>
      <c r="J1398" s="341">
        <v>323.83999999999997</v>
      </c>
      <c r="K1398" s="379">
        <v>6.1</v>
      </c>
      <c r="L1398" s="336">
        <v>323.83999999999997</v>
      </c>
      <c r="M1398" s="225">
        <v>1.8836462450592884E-2</v>
      </c>
      <c r="N1398" s="341">
        <v>64.5</v>
      </c>
      <c r="O1398" s="227">
        <v>1.214951828063241</v>
      </c>
      <c r="P1398" s="315">
        <v>1130.187747035573</v>
      </c>
      <c r="Q1398" s="228">
        <v>72.897109683794469</v>
      </c>
    </row>
    <row r="1399" spans="1:17" ht="12" thickBot="1" x14ac:dyDescent="0.25">
      <c r="A1399" s="1811"/>
      <c r="B1399" s="18"/>
      <c r="C1399" s="381"/>
      <c r="D1399" s="382"/>
      <c r="E1399" s="382"/>
      <c r="F1399" s="343"/>
      <c r="G1399" s="343"/>
      <c r="H1399" s="343"/>
      <c r="I1399" s="343"/>
      <c r="J1399" s="343"/>
      <c r="K1399" s="639"/>
      <c r="L1399" s="337"/>
      <c r="M1399" s="342"/>
      <c r="N1399" s="343"/>
      <c r="O1399" s="338"/>
      <c r="P1399" s="338"/>
      <c r="Q1399" s="339"/>
    </row>
  </sheetData>
  <dataConsolidate/>
  <mergeCells count="584">
    <mergeCell ref="E4:H4"/>
    <mergeCell ref="A988:A997"/>
    <mergeCell ref="A998:A1007"/>
    <mergeCell ref="A1008:A1017"/>
    <mergeCell ref="A1018:A1027"/>
    <mergeCell ref="A983:Q983"/>
    <mergeCell ref="E984:H984"/>
    <mergeCell ref="A985:A987"/>
    <mergeCell ref="B985:B987"/>
    <mergeCell ref="C985:C987"/>
    <mergeCell ref="D985:D986"/>
    <mergeCell ref="E985:E986"/>
    <mergeCell ref="F985:I985"/>
    <mergeCell ref="J985:J986"/>
    <mergeCell ref="K985:K986"/>
    <mergeCell ref="L985:L986"/>
    <mergeCell ref="M985:M986"/>
    <mergeCell ref="N985:N986"/>
    <mergeCell ref="O985:O986"/>
    <mergeCell ref="P985:P986"/>
    <mergeCell ref="Q985:Q986"/>
    <mergeCell ref="A939:A948"/>
    <mergeCell ref="A949:A958"/>
    <mergeCell ref="A959:A968"/>
    <mergeCell ref="A969:A978"/>
    <mergeCell ref="A361:Q361"/>
    <mergeCell ref="E362:H362"/>
    <mergeCell ref="A363:A365"/>
    <mergeCell ref="B363:B365"/>
    <mergeCell ref="C363:C365"/>
    <mergeCell ref="D363:D364"/>
    <mergeCell ref="E363:E364"/>
    <mergeCell ref="F363:I363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A367:A376"/>
    <mergeCell ref="A377:A386"/>
    <mergeCell ref="A387:A396"/>
    <mergeCell ref="A397:A406"/>
    <mergeCell ref="A893:A902"/>
    <mergeCell ref="A903:A912"/>
    <mergeCell ref="A913:A922"/>
    <mergeCell ref="A923:A932"/>
    <mergeCell ref="A934:Q934"/>
    <mergeCell ref="E935:H935"/>
    <mergeCell ref="A936:A938"/>
    <mergeCell ref="B936:B938"/>
    <mergeCell ref="C936:C938"/>
    <mergeCell ref="D936:D937"/>
    <mergeCell ref="E936:E937"/>
    <mergeCell ref="F936:I936"/>
    <mergeCell ref="J936:J937"/>
    <mergeCell ref="K936:K937"/>
    <mergeCell ref="L936:L937"/>
    <mergeCell ref="M936:M937"/>
    <mergeCell ref="N936:N937"/>
    <mergeCell ref="O936:O937"/>
    <mergeCell ref="P936:P937"/>
    <mergeCell ref="Q936:Q937"/>
    <mergeCell ref="A888:Q888"/>
    <mergeCell ref="E889:H889"/>
    <mergeCell ref="A890:A892"/>
    <mergeCell ref="B890:B892"/>
    <mergeCell ref="C890:C892"/>
    <mergeCell ref="D890:D891"/>
    <mergeCell ref="E890:E891"/>
    <mergeCell ref="F890:I890"/>
    <mergeCell ref="J890:J891"/>
    <mergeCell ref="K890:K891"/>
    <mergeCell ref="L890:L891"/>
    <mergeCell ref="M890:M891"/>
    <mergeCell ref="N890:N891"/>
    <mergeCell ref="O890:O891"/>
    <mergeCell ref="P890:P891"/>
    <mergeCell ref="Q890:Q891"/>
    <mergeCell ref="A847:A856"/>
    <mergeCell ref="A857:A866"/>
    <mergeCell ref="A867:A876"/>
    <mergeCell ref="A877:A886"/>
    <mergeCell ref="A844:A846"/>
    <mergeCell ref="B844:B846"/>
    <mergeCell ref="C844:C846"/>
    <mergeCell ref="D844:D845"/>
    <mergeCell ref="E844:E845"/>
    <mergeCell ref="A643:A649"/>
    <mergeCell ref="A650:A659"/>
    <mergeCell ref="A795:Q795"/>
    <mergeCell ref="E796:H796"/>
    <mergeCell ref="A797:A799"/>
    <mergeCell ref="B797:B799"/>
    <mergeCell ref="C797:C799"/>
    <mergeCell ref="D797:D798"/>
    <mergeCell ref="E797:E798"/>
    <mergeCell ref="F797:I797"/>
    <mergeCell ref="J797:J798"/>
    <mergeCell ref="K797:K798"/>
    <mergeCell ref="L797:L798"/>
    <mergeCell ref="M797:M798"/>
    <mergeCell ref="N797:N798"/>
    <mergeCell ref="O797:O798"/>
    <mergeCell ref="P797:P798"/>
    <mergeCell ref="Q797:Q798"/>
    <mergeCell ref="N663:N664"/>
    <mergeCell ref="O663:O664"/>
    <mergeCell ref="P663:P664"/>
    <mergeCell ref="M663:M664"/>
    <mergeCell ref="A663:A665"/>
    <mergeCell ref="A615:A617"/>
    <mergeCell ref="B615:B617"/>
    <mergeCell ref="C615:C617"/>
    <mergeCell ref="D615:D616"/>
    <mergeCell ref="E615:E616"/>
    <mergeCell ref="F615:I615"/>
    <mergeCell ref="Q615:Q616"/>
    <mergeCell ref="P615:P616"/>
    <mergeCell ref="A632:A642"/>
    <mergeCell ref="L565:L566"/>
    <mergeCell ref="M565:M566"/>
    <mergeCell ref="N565:N566"/>
    <mergeCell ref="O565:O566"/>
    <mergeCell ref="A565:A567"/>
    <mergeCell ref="B565:B567"/>
    <mergeCell ref="C565:C567"/>
    <mergeCell ref="D565:D566"/>
    <mergeCell ref="E565:E566"/>
    <mergeCell ref="A430:A432"/>
    <mergeCell ref="B430:B432"/>
    <mergeCell ref="D477:D478"/>
    <mergeCell ref="C477:C479"/>
    <mergeCell ref="A511:A520"/>
    <mergeCell ref="A501:A510"/>
    <mergeCell ref="A491:A500"/>
    <mergeCell ref="A481:A490"/>
    <mergeCell ref="A549:A558"/>
    <mergeCell ref="B477:B479"/>
    <mergeCell ref="A477:A479"/>
    <mergeCell ref="A523:Q523"/>
    <mergeCell ref="Q525:Q526"/>
    <mergeCell ref="A529:A538"/>
    <mergeCell ref="A539:A548"/>
    <mergeCell ref="J525:J526"/>
    <mergeCell ref="K525:K526"/>
    <mergeCell ref="L525:L526"/>
    <mergeCell ref="M525:M526"/>
    <mergeCell ref="N525:N526"/>
    <mergeCell ref="O525:O526"/>
    <mergeCell ref="E525:E526"/>
    <mergeCell ref="F525:I525"/>
    <mergeCell ref="A525:A527"/>
    <mergeCell ref="O477:O478"/>
    <mergeCell ref="E476:H476"/>
    <mergeCell ref="A444:A453"/>
    <mergeCell ref="A454:A463"/>
    <mergeCell ref="A464:A473"/>
    <mergeCell ref="A475:Q475"/>
    <mergeCell ref="Q477:Q478"/>
    <mergeCell ref="P477:P478"/>
    <mergeCell ref="A434:A443"/>
    <mergeCell ref="N477:N478"/>
    <mergeCell ref="M477:M478"/>
    <mergeCell ref="L477:L478"/>
    <mergeCell ref="K477:K478"/>
    <mergeCell ref="J477:J478"/>
    <mergeCell ref="F477:I477"/>
    <mergeCell ref="E477:E478"/>
    <mergeCell ref="A73:A74"/>
    <mergeCell ref="B73:B74"/>
    <mergeCell ref="J73:J74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A59:A68"/>
    <mergeCell ref="C73:C74"/>
    <mergeCell ref="L172:L173"/>
    <mergeCell ref="Q73:Q74"/>
    <mergeCell ref="P73:P74"/>
    <mergeCell ref="E73:E74"/>
    <mergeCell ref="F73:I73"/>
    <mergeCell ref="E171:H171"/>
    <mergeCell ref="E172:E173"/>
    <mergeCell ref="J172:J173"/>
    <mergeCell ref="D172:D173"/>
    <mergeCell ref="F172:I172"/>
    <mergeCell ref="N172:N173"/>
    <mergeCell ref="D73:D74"/>
    <mergeCell ref="O73:O74"/>
    <mergeCell ref="K73:K74"/>
    <mergeCell ref="A350:A359"/>
    <mergeCell ref="A267:A269"/>
    <mergeCell ref="A280:A289"/>
    <mergeCell ref="A290:A299"/>
    <mergeCell ref="A219:A221"/>
    <mergeCell ref="B219:B221"/>
    <mergeCell ref="C219:C221"/>
    <mergeCell ref="D219:D220"/>
    <mergeCell ref="E219:E220"/>
    <mergeCell ref="E266:H266"/>
    <mergeCell ref="A252:A261"/>
    <mergeCell ref="A265:Q265"/>
    <mergeCell ref="Q219:Q220"/>
    <mergeCell ref="A222:A231"/>
    <mergeCell ref="A232:A241"/>
    <mergeCell ref="A242:A251"/>
    <mergeCell ref="F219:I219"/>
    <mergeCell ref="J219:J220"/>
    <mergeCell ref="L219:L220"/>
    <mergeCell ref="M219:M220"/>
    <mergeCell ref="N219:N220"/>
    <mergeCell ref="P219:P220"/>
    <mergeCell ref="O219:O220"/>
    <mergeCell ref="K219:K220"/>
    <mergeCell ref="M430:M431"/>
    <mergeCell ref="O267:O268"/>
    <mergeCell ref="B267:B269"/>
    <mergeCell ref="C267:C269"/>
    <mergeCell ref="D267:D268"/>
    <mergeCell ref="E267:E268"/>
    <mergeCell ref="K316:K317"/>
    <mergeCell ref="E316:E317"/>
    <mergeCell ref="F316:I316"/>
    <mergeCell ref="J316:J317"/>
    <mergeCell ref="F430:I430"/>
    <mergeCell ref="J430:J431"/>
    <mergeCell ref="K430:K431"/>
    <mergeCell ref="L430:L431"/>
    <mergeCell ref="E315:H315"/>
    <mergeCell ref="E564:H564"/>
    <mergeCell ref="E524:H524"/>
    <mergeCell ref="J615:J616"/>
    <mergeCell ref="K615:K616"/>
    <mergeCell ref="P525:P526"/>
    <mergeCell ref="A613:Q613"/>
    <mergeCell ref="A618:A631"/>
    <mergeCell ref="L615:L616"/>
    <mergeCell ref="M615:M616"/>
    <mergeCell ref="N615:N616"/>
    <mergeCell ref="O615:O616"/>
    <mergeCell ref="F565:I565"/>
    <mergeCell ref="B525:B527"/>
    <mergeCell ref="C525:C527"/>
    <mergeCell ref="D525:D526"/>
    <mergeCell ref="A599:A608"/>
    <mergeCell ref="A563:Q563"/>
    <mergeCell ref="P565:P566"/>
    <mergeCell ref="Q565:Q566"/>
    <mergeCell ref="A569:A578"/>
    <mergeCell ref="A579:A588"/>
    <mergeCell ref="A589:A598"/>
    <mergeCell ref="J565:J566"/>
    <mergeCell ref="K565:K566"/>
    <mergeCell ref="A106:A115"/>
    <mergeCell ref="A172:A174"/>
    <mergeCell ref="A270:A279"/>
    <mergeCell ref="K267:K268"/>
    <mergeCell ref="P267:P268"/>
    <mergeCell ref="F267:I267"/>
    <mergeCell ref="L267:L268"/>
    <mergeCell ref="A196:A205"/>
    <mergeCell ref="A206:A215"/>
    <mergeCell ref="A217:Q217"/>
    <mergeCell ref="O172:O173"/>
    <mergeCell ref="E218:H218"/>
    <mergeCell ref="M172:M173"/>
    <mergeCell ref="A170:Q170"/>
    <mergeCell ref="P172:P173"/>
    <mergeCell ref="Q172:Q173"/>
    <mergeCell ref="K172:K173"/>
    <mergeCell ref="A176:A185"/>
    <mergeCell ref="A186:A195"/>
    <mergeCell ref="N125:N126"/>
    <mergeCell ref="O125:O126"/>
    <mergeCell ref="P125:P126"/>
    <mergeCell ref="Q125:Q126"/>
    <mergeCell ref="A128:A137"/>
    <mergeCell ref="A76:A85"/>
    <mergeCell ref="A86:A95"/>
    <mergeCell ref="A96:A105"/>
    <mergeCell ref="B172:B174"/>
    <mergeCell ref="P316:P317"/>
    <mergeCell ref="A407:A416"/>
    <mergeCell ref="P430:P431"/>
    <mergeCell ref="A300:A309"/>
    <mergeCell ref="A320:A329"/>
    <mergeCell ref="A330:A339"/>
    <mergeCell ref="A340:A349"/>
    <mergeCell ref="A138:A147"/>
    <mergeCell ref="A148:A157"/>
    <mergeCell ref="A158:A167"/>
    <mergeCell ref="M316:M317"/>
    <mergeCell ref="N316:N317"/>
    <mergeCell ref="O316:O317"/>
    <mergeCell ref="A428:Q428"/>
    <mergeCell ref="A417:A426"/>
    <mergeCell ref="N430:N431"/>
    <mergeCell ref="M267:M268"/>
    <mergeCell ref="J267:J268"/>
    <mergeCell ref="N267:N268"/>
    <mergeCell ref="C172:C174"/>
    <mergeCell ref="A1:Q1"/>
    <mergeCell ref="A3:Q3"/>
    <mergeCell ref="N73:N74"/>
    <mergeCell ref="C663:C665"/>
    <mergeCell ref="E663:E664"/>
    <mergeCell ref="F663:I663"/>
    <mergeCell ref="A71:Q71"/>
    <mergeCell ref="M73:M74"/>
    <mergeCell ref="L73:L74"/>
    <mergeCell ref="E614:H614"/>
    <mergeCell ref="Q267:Q268"/>
    <mergeCell ref="Q316:Q317"/>
    <mergeCell ref="L316:L317"/>
    <mergeCell ref="C430:C432"/>
    <mergeCell ref="D430:D431"/>
    <mergeCell ref="E430:E431"/>
    <mergeCell ref="Q430:Q431"/>
    <mergeCell ref="O430:O431"/>
    <mergeCell ref="A314:Q314"/>
    <mergeCell ref="A316:A318"/>
    <mergeCell ref="B316:B318"/>
    <mergeCell ref="C316:C318"/>
    <mergeCell ref="D316:D317"/>
    <mergeCell ref="E429:H429"/>
    <mergeCell ref="Q749:Q750"/>
    <mergeCell ref="A700:Q700"/>
    <mergeCell ref="A702:A704"/>
    <mergeCell ref="B702:B704"/>
    <mergeCell ref="L702:L703"/>
    <mergeCell ref="M702:M703"/>
    <mergeCell ref="N702:N703"/>
    <mergeCell ref="O702:O703"/>
    <mergeCell ref="P702:P703"/>
    <mergeCell ref="Q702:Q703"/>
    <mergeCell ref="C702:C704"/>
    <mergeCell ref="J702:J703"/>
    <mergeCell ref="K702:K703"/>
    <mergeCell ref="J749:J750"/>
    <mergeCell ref="D702:D703"/>
    <mergeCell ref="E702:E703"/>
    <mergeCell ref="F702:I702"/>
    <mergeCell ref="M844:M845"/>
    <mergeCell ref="N844:N845"/>
    <mergeCell ref="O749:O750"/>
    <mergeCell ref="P749:P750"/>
    <mergeCell ref="A747:Q747"/>
    <mergeCell ref="M749:M750"/>
    <mergeCell ref="N749:N750"/>
    <mergeCell ref="Q844:Q845"/>
    <mergeCell ref="F844:I844"/>
    <mergeCell ref="J844:J845"/>
    <mergeCell ref="K844:K845"/>
    <mergeCell ref="L844:L845"/>
    <mergeCell ref="O844:O845"/>
    <mergeCell ref="P844:P845"/>
    <mergeCell ref="A752:A761"/>
    <mergeCell ref="K749:K750"/>
    <mergeCell ref="L749:L750"/>
    <mergeCell ref="A772:A781"/>
    <mergeCell ref="A782:A791"/>
    <mergeCell ref="A749:A751"/>
    <mergeCell ref="A800:A809"/>
    <mergeCell ref="A810:A819"/>
    <mergeCell ref="A820:A829"/>
    <mergeCell ref="E701:H701"/>
    <mergeCell ref="E748:H748"/>
    <mergeCell ref="E749:E750"/>
    <mergeCell ref="F749:I749"/>
    <mergeCell ref="E72:H72"/>
    <mergeCell ref="E662:H662"/>
    <mergeCell ref="A762:A771"/>
    <mergeCell ref="B749:B751"/>
    <mergeCell ref="C749:C751"/>
    <mergeCell ref="D749:D750"/>
    <mergeCell ref="A661:Q661"/>
    <mergeCell ref="D663:D664"/>
    <mergeCell ref="A681:A688"/>
    <mergeCell ref="A674:A680"/>
    <mergeCell ref="Q663:Q664"/>
    <mergeCell ref="K663:K664"/>
    <mergeCell ref="L663:L664"/>
    <mergeCell ref="A689:A696"/>
    <mergeCell ref="A666:A673"/>
    <mergeCell ref="B663:B665"/>
    <mergeCell ref="J663:J664"/>
    <mergeCell ref="M1079:M1080"/>
    <mergeCell ref="Q1079:Q1080"/>
    <mergeCell ref="A1031:Q1031"/>
    <mergeCell ref="E1032:H1032"/>
    <mergeCell ref="A1033:A1035"/>
    <mergeCell ref="B1033:B1035"/>
    <mergeCell ref="C1033:C1035"/>
    <mergeCell ref="D1033:D1034"/>
    <mergeCell ref="E1033:E1034"/>
    <mergeCell ref="F1033:I1033"/>
    <mergeCell ref="J1033:J1034"/>
    <mergeCell ref="K1033:K1034"/>
    <mergeCell ref="L1033:L1034"/>
    <mergeCell ref="M1033:M1034"/>
    <mergeCell ref="N1033:N1034"/>
    <mergeCell ref="O1033:O1034"/>
    <mergeCell ref="P1033:P1034"/>
    <mergeCell ref="Q1033:Q1034"/>
    <mergeCell ref="A1159:A1168"/>
    <mergeCell ref="A123:Q123"/>
    <mergeCell ref="E124:H124"/>
    <mergeCell ref="A125:A127"/>
    <mergeCell ref="B125:B127"/>
    <mergeCell ref="C125:C127"/>
    <mergeCell ref="D125:D126"/>
    <mergeCell ref="E125:E126"/>
    <mergeCell ref="F125:I125"/>
    <mergeCell ref="J125:J126"/>
    <mergeCell ref="K125:K126"/>
    <mergeCell ref="L125:L126"/>
    <mergeCell ref="M125:M126"/>
    <mergeCell ref="N1079:N1080"/>
    <mergeCell ref="O1079:O1080"/>
    <mergeCell ref="P1079:P1080"/>
    <mergeCell ref="A1124:Q1124"/>
    <mergeCell ref="E1125:H1125"/>
    <mergeCell ref="A1126:A1128"/>
    <mergeCell ref="B1126:B1128"/>
    <mergeCell ref="C1126:C1128"/>
    <mergeCell ref="D1126:D1127"/>
    <mergeCell ref="K1079:K1080"/>
    <mergeCell ref="L1079:L1080"/>
    <mergeCell ref="A1129:A1138"/>
    <mergeCell ref="A1139:A1148"/>
    <mergeCell ref="A1149:A1158"/>
    <mergeCell ref="E1126:E1127"/>
    <mergeCell ref="F1126:I1126"/>
    <mergeCell ref="J1126:J1127"/>
    <mergeCell ref="K1126:K1127"/>
    <mergeCell ref="L1126:L1127"/>
    <mergeCell ref="M1126:M1127"/>
    <mergeCell ref="N1126:N1127"/>
    <mergeCell ref="O1126:O1127"/>
    <mergeCell ref="P1126:P1127"/>
    <mergeCell ref="Q1126:Q1127"/>
    <mergeCell ref="A830:A839"/>
    <mergeCell ref="A842:Q842"/>
    <mergeCell ref="E843:H843"/>
    <mergeCell ref="A1082:A1091"/>
    <mergeCell ref="A1092:A1101"/>
    <mergeCell ref="A1102:A1111"/>
    <mergeCell ref="A1112:A1121"/>
    <mergeCell ref="A1036:A1045"/>
    <mergeCell ref="A1046:A1055"/>
    <mergeCell ref="A1056:A1065"/>
    <mergeCell ref="A1066:A1075"/>
    <mergeCell ref="A1077:Q1077"/>
    <mergeCell ref="E1078:H1078"/>
    <mergeCell ref="A1079:A1081"/>
    <mergeCell ref="B1079:B1081"/>
    <mergeCell ref="C1079:C1081"/>
    <mergeCell ref="D1079:D1080"/>
    <mergeCell ref="E1079:E1080"/>
    <mergeCell ref="F1079:I1079"/>
    <mergeCell ref="J1079:J1080"/>
    <mergeCell ref="N1219:N1220"/>
    <mergeCell ref="O1219:O1220"/>
    <mergeCell ref="P1219:P1220"/>
    <mergeCell ref="Q1219:Q1220"/>
    <mergeCell ref="A1171:Q1171"/>
    <mergeCell ref="E1172:H1172"/>
    <mergeCell ref="A1173:A1175"/>
    <mergeCell ref="B1173:B1175"/>
    <mergeCell ref="C1173:C1175"/>
    <mergeCell ref="D1173:D1174"/>
    <mergeCell ref="E1173:E1174"/>
    <mergeCell ref="F1173:I1173"/>
    <mergeCell ref="J1173:J1174"/>
    <mergeCell ref="K1173:K1174"/>
    <mergeCell ref="L1173:L1174"/>
    <mergeCell ref="M1173:M1174"/>
    <mergeCell ref="N1173:N1174"/>
    <mergeCell ref="O1173:O1174"/>
    <mergeCell ref="P1173:P1174"/>
    <mergeCell ref="Q1173:Q1174"/>
    <mergeCell ref="A1222:A1231"/>
    <mergeCell ref="A1232:A1241"/>
    <mergeCell ref="A1242:A1251"/>
    <mergeCell ref="A1252:A1261"/>
    <mergeCell ref="A706:A715"/>
    <mergeCell ref="A716:A725"/>
    <mergeCell ref="A726:A735"/>
    <mergeCell ref="A736:A745"/>
    <mergeCell ref="A1176:A1185"/>
    <mergeCell ref="A1186:A1195"/>
    <mergeCell ref="A1196:A1205"/>
    <mergeCell ref="A1206:A1215"/>
    <mergeCell ref="A1217:Q1217"/>
    <mergeCell ref="E1218:H1218"/>
    <mergeCell ref="A1219:A1221"/>
    <mergeCell ref="B1219:B1221"/>
    <mergeCell ref="C1219:C1221"/>
    <mergeCell ref="D1219:D1220"/>
    <mergeCell ref="E1219:E1220"/>
    <mergeCell ref="F1219:I1219"/>
    <mergeCell ref="J1219:J1220"/>
    <mergeCell ref="K1219:K1220"/>
    <mergeCell ref="L1219:L1220"/>
    <mergeCell ref="M1219:M1220"/>
    <mergeCell ref="A1263:Q1263"/>
    <mergeCell ref="E1264:H1264"/>
    <mergeCell ref="A1265:A1267"/>
    <mergeCell ref="B1265:B1267"/>
    <mergeCell ref="C1265:C1267"/>
    <mergeCell ref="D1265:D1266"/>
    <mergeCell ref="E1265:E1266"/>
    <mergeCell ref="F1265:I1265"/>
    <mergeCell ref="J1265:J1266"/>
    <mergeCell ref="K1265:K1266"/>
    <mergeCell ref="L1265:L1266"/>
    <mergeCell ref="M1265:M1266"/>
    <mergeCell ref="N1265:N1266"/>
    <mergeCell ref="O1265:O1266"/>
    <mergeCell ref="P1265:P1266"/>
    <mergeCell ref="Q1265:Q1266"/>
    <mergeCell ref="A1268:A1277"/>
    <mergeCell ref="A1278:A1287"/>
    <mergeCell ref="A1288:A1297"/>
    <mergeCell ref="A1298:A1307"/>
    <mergeCell ref="A1309:Q1309"/>
    <mergeCell ref="E1310:H1310"/>
    <mergeCell ref="A1311:A1313"/>
    <mergeCell ref="B1311:B1313"/>
    <mergeCell ref="C1311:C1313"/>
    <mergeCell ref="D1311:D1312"/>
    <mergeCell ref="E1311:E1312"/>
    <mergeCell ref="F1311:I1311"/>
    <mergeCell ref="J1311:J1312"/>
    <mergeCell ref="K1311:K1312"/>
    <mergeCell ref="L1311:L1312"/>
    <mergeCell ref="M1311:M1312"/>
    <mergeCell ref="N1311:N1312"/>
    <mergeCell ref="O1311:O1312"/>
    <mergeCell ref="P1311:P1312"/>
    <mergeCell ref="Q1311:Q1312"/>
    <mergeCell ref="A1360:A1369"/>
    <mergeCell ref="A1370:A1379"/>
    <mergeCell ref="A1380:A1389"/>
    <mergeCell ref="A1390:A1399"/>
    <mergeCell ref="A1314:A1323"/>
    <mergeCell ref="A1324:A1333"/>
    <mergeCell ref="A1334:A1343"/>
    <mergeCell ref="A1344:A1353"/>
    <mergeCell ref="A1355:Q1355"/>
    <mergeCell ref="E1356:H1356"/>
    <mergeCell ref="A1357:A1359"/>
    <mergeCell ref="B1357:B1359"/>
    <mergeCell ref="C1357:C1359"/>
    <mergeCell ref="D1357:D1358"/>
    <mergeCell ref="E1357:E1358"/>
    <mergeCell ref="F1357:I1357"/>
    <mergeCell ref="J1357:J1358"/>
    <mergeCell ref="K1357:K1358"/>
    <mergeCell ref="L1357:L1358"/>
    <mergeCell ref="M1357:M1358"/>
    <mergeCell ref="N1357:N1358"/>
    <mergeCell ref="O1357:O1358"/>
    <mergeCell ref="P1357:P1358"/>
    <mergeCell ref="Q1357:Q1358"/>
  </mergeCells>
  <phoneticPr fontId="3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2017_kovas</vt:lpstr>
    </vt:vector>
  </TitlesOfParts>
  <Company>LŠTA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Ramune</cp:lastModifiedBy>
  <cp:lastPrinted>2011-05-24T07:22:09Z</cp:lastPrinted>
  <dcterms:created xsi:type="dcterms:W3CDTF">2007-12-03T08:09:16Z</dcterms:created>
  <dcterms:modified xsi:type="dcterms:W3CDTF">2017-04-26T10:11:44Z</dcterms:modified>
</cp:coreProperties>
</file>