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une\Documents\Ramunes_LSTA_doc\25_Šilumos suvartojimas daugiabuciuose\2017_03\"/>
    </mc:Choice>
  </mc:AlternateContent>
  <bookViews>
    <workbookView xWindow="-15" yWindow="6045" windowWidth="19320" windowHeight="6090"/>
  </bookViews>
  <sheets>
    <sheet name="2017_kovas" sheetId="4" r:id="rId1"/>
  </sheets>
  <definedNames>
    <definedName name="_xlnm.Print_Titles" localSheetId="0">'2017_kovas'!$3:$3</definedName>
  </definedNames>
  <calcPr calcId="171027"/>
</workbook>
</file>

<file path=xl/calcChain.xml><?xml version="1.0" encoding="utf-8"?>
<calcChain xmlns="http://schemas.openxmlformats.org/spreadsheetml/2006/main">
  <c r="K883" i="4" l="1"/>
  <c r="M883" i="4" s="1"/>
  <c r="K801" i="4"/>
  <c r="M801" i="4" s="1"/>
  <c r="K799" i="4"/>
  <c r="M799" i="4" s="1"/>
  <c r="O799" i="4" s="1"/>
  <c r="K784" i="4"/>
  <c r="M784" i="4" s="1"/>
  <c r="K754" i="4"/>
  <c r="M754" i="4" s="1"/>
  <c r="K647" i="4"/>
  <c r="M647" i="4" s="1"/>
  <c r="P647" i="4" s="1"/>
  <c r="Q647" i="4" s="1"/>
  <c r="K607" i="4"/>
  <c r="M607" i="4" s="1"/>
  <c r="P607" i="4" s="1"/>
  <c r="Q607" i="4" s="1"/>
  <c r="K538" i="4"/>
  <c r="M538" i="4" s="1"/>
  <c r="K248" i="4"/>
  <c r="M248" i="4" s="1"/>
  <c r="K463" i="4"/>
  <c r="M463" i="4" s="1"/>
  <c r="P463" i="4" s="1"/>
  <c r="Q463" i="4" s="1"/>
  <c r="K443" i="4"/>
  <c r="M443" i="4" s="1"/>
  <c r="K433" i="4"/>
  <c r="M433" i="4" s="1"/>
  <c r="K447" i="4"/>
  <c r="M447" i="4" s="1"/>
  <c r="K388" i="4"/>
  <c r="M388" i="4" s="1"/>
  <c r="P388" i="4" s="1"/>
  <c r="Q388" i="4" s="1"/>
  <c r="K397" i="4"/>
  <c r="M397" i="4" s="1"/>
  <c r="P397" i="4" s="1"/>
  <c r="Q397" i="4" s="1"/>
  <c r="K390" i="4"/>
  <c r="M390" i="4" s="1"/>
  <c r="K377" i="4"/>
  <c r="M377" i="4" s="1"/>
  <c r="K364" i="4"/>
  <c r="M364" i="4" s="1"/>
  <c r="P364" i="4" s="1"/>
  <c r="Q364" i="4" s="1"/>
  <c r="K298" i="4"/>
  <c r="M298" i="4" s="1"/>
  <c r="K164" i="4"/>
  <c r="M164" i="4" s="1"/>
  <c r="P164" i="4" s="1"/>
  <c r="Q164" i="4" s="1"/>
  <c r="K210" i="4"/>
  <c r="M210" i="4" s="1"/>
  <c r="P210" i="4" s="1"/>
  <c r="Q210" i="4" s="1"/>
  <c r="M140" i="4"/>
  <c r="O140" i="4" s="1"/>
  <c r="K140" i="4"/>
  <c r="K117" i="4"/>
  <c r="M117" i="4" s="1"/>
  <c r="K148" i="4"/>
  <c r="M148" i="4" s="1"/>
  <c r="P148" i="4" s="1"/>
  <c r="Q148" i="4" s="1"/>
  <c r="M146" i="4"/>
  <c r="P146" i="4" s="1"/>
  <c r="Q146" i="4" s="1"/>
  <c r="K146" i="4"/>
  <c r="K86" i="4"/>
  <c r="M86" i="4" s="1"/>
  <c r="P86" i="4" s="1"/>
  <c r="Q86" i="4" s="1"/>
  <c r="K843" i="4"/>
  <c r="M843" i="4" s="1"/>
  <c r="P843" i="4" s="1"/>
  <c r="Q843" i="4" s="1"/>
  <c r="K825" i="4"/>
  <c r="M825" i="4" s="1"/>
  <c r="P825" i="4" s="1"/>
  <c r="Q825" i="4" s="1"/>
  <c r="K812" i="4"/>
  <c r="M812" i="4" s="1"/>
  <c r="P812" i="4" s="1"/>
  <c r="Q812" i="4" s="1"/>
  <c r="K753" i="4"/>
  <c r="M753" i="4" s="1"/>
  <c r="K552" i="4"/>
  <c r="M552" i="4" s="1"/>
  <c r="P552" i="4" s="1"/>
  <c r="Q552" i="4" s="1"/>
  <c r="K912" i="4"/>
  <c r="M912" i="4" s="1"/>
  <c r="P912" i="4" s="1"/>
  <c r="Q912" i="4" s="1"/>
  <c r="K528" i="4"/>
  <c r="M528" i="4" s="1"/>
  <c r="K549" i="4"/>
  <c r="M549" i="4" s="1"/>
  <c r="K584" i="4"/>
  <c r="M584" i="4" s="1"/>
  <c r="P584" i="4" s="1"/>
  <c r="Q584" i="4" s="1"/>
  <c r="K611" i="4"/>
  <c r="M611" i="4" s="1"/>
  <c r="K601" i="4"/>
  <c r="M601" i="4" s="1"/>
  <c r="O601" i="4" s="1"/>
  <c r="K590" i="4"/>
  <c r="M590" i="4" s="1"/>
  <c r="K260" i="4"/>
  <c r="M260" i="4" s="1"/>
  <c r="P260" i="4" s="1"/>
  <c r="Q260" i="4" s="1"/>
  <c r="K604" i="4"/>
  <c r="M604" i="4" s="1"/>
  <c r="P604" i="4" s="1"/>
  <c r="Q604" i="4" s="1"/>
  <c r="K425" i="4"/>
  <c r="M425" i="4" s="1"/>
  <c r="K417" i="4"/>
  <c r="M417" i="4" s="1"/>
  <c r="K423" i="4"/>
  <c r="M423" i="4" s="1"/>
  <c r="K383" i="4"/>
  <c r="M383" i="4" s="1"/>
  <c r="P383" i="4" s="1"/>
  <c r="Q383" i="4" s="1"/>
  <c r="K394" i="4"/>
  <c r="M394" i="4" s="1"/>
  <c r="K181" i="4"/>
  <c r="M181" i="4" s="1"/>
  <c r="P181" i="4" s="1"/>
  <c r="Q181" i="4" s="1"/>
  <c r="K195" i="4"/>
  <c r="M195" i="4" s="1"/>
  <c r="K82" i="4"/>
  <c r="M82" i="4" s="1"/>
  <c r="K57" i="4"/>
  <c r="M57" i="4" s="1"/>
  <c r="K516" i="4"/>
  <c r="M516" i="4" s="1"/>
  <c r="P516" i="4" s="1"/>
  <c r="Q516" i="4" s="1"/>
  <c r="K507" i="4"/>
  <c r="M507" i="4" s="1"/>
  <c r="K497" i="4"/>
  <c r="M497" i="4" s="1"/>
  <c r="K496" i="4"/>
  <c r="M496" i="4" s="1"/>
  <c r="K498" i="4"/>
  <c r="M498" i="4" s="1"/>
  <c r="P498" i="4" s="1"/>
  <c r="Q498" i="4" s="1"/>
  <c r="K401" i="4"/>
  <c r="M401" i="4" s="1"/>
  <c r="P401" i="4" s="1"/>
  <c r="Q401" i="4" s="1"/>
  <c r="K309" i="4"/>
  <c r="M309" i="4" s="1"/>
  <c r="P309" i="4" s="1"/>
  <c r="Q309" i="4" s="1"/>
  <c r="K333" i="4"/>
  <c r="M333" i="4" s="1"/>
  <c r="K400" i="4"/>
  <c r="M400" i="4" s="1"/>
  <c r="K367" i="4"/>
  <c r="M367" i="4" s="1"/>
  <c r="P367" i="4" s="1"/>
  <c r="Q367" i="4" s="1"/>
  <c r="K337" i="4"/>
  <c r="M337" i="4" s="1"/>
  <c r="K334" i="4"/>
  <c r="M334" i="4" s="1"/>
  <c r="K316" i="4"/>
  <c r="M316" i="4" s="1"/>
  <c r="K302" i="4"/>
  <c r="M302" i="4" s="1"/>
  <c r="P302" i="4" s="1"/>
  <c r="Q302" i="4" s="1"/>
  <c r="K224" i="4"/>
  <c r="M224" i="4" s="1"/>
  <c r="P224" i="4" s="1"/>
  <c r="Q224" i="4" s="1"/>
  <c r="K182" i="4"/>
  <c r="M182" i="4" s="1"/>
  <c r="K99" i="4"/>
  <c r="M99" i="4" s="1"/>
  <c r="K176" i="4"/>
  <c r="M176" i="4" s="1"/>
  <c r="P176" i="4" s="1"/>
  <c r="Q176" i="4" s="1"/>
  <c r="K97" i="4"/>
  <c r="M97" i="4" s="1"/>
  <c r="K122" i="4"/>
  <c r="M122" i="4" s="1"/>
  <c r="K124" i="4"/>
  <c r="M124" i="4" s="1"/>
  <c r="K155" i="4"/>
  <c r="M155" i="4" s="1"/>
  <c r="P155" i="4" s="1"/>
  <c r="Q155" i="4" s="1"/>
  <c r="K60" i="4"/>
  <c r="M60" i="4" s="1"/>
  <c r="K87" i="4"/>
  <c r="M87" i="4" s="1"/>
  <c r="K781" i="4"/>
  <c r="M781" i="4" s="1"/>
  <c r="K850" i="4"/>
  <c r="M850" i="4" s="1"/>
  <c r="P850" i="4" s="1"/>
  <c r="Q850" i="4" s="1"/>
  <c r="K783" i="4"/>
  <c r="M783" i="4" s="1"/>
  <c r="K780" i="4"/>
  <c r="M780" i="4" s="1"/>
  <c r="O780" i="4" s="1"/>
  <c r="K804" i="4"/>
  <c r="M804" i="4" s="1"/>
  <c r="K779" i="4"/>
  <c r="M779" i="4" s="1"/>
  <c r="P779" i="4" s="1"/>
  <c r="Q779" i="4" s="1"/>
  <c r="K620" i="4"/>
  <c r="M620" i="4" s="1"/>
  <c r="K633" i="4"/>
  <c r="M633" i="4" s="1"/>
  <c r="K398" i="4"/>
  <c r="M398" i="4" s="1"/>
  <c r="K695" i="4"/>
  <c r="M695" i="4" s="1"/>
  <c r="K694" i="4"/>
  <c r="M694" i="4" s="1"/>
  <c r="K665" i="4"/>
  <c r="M665" i="4" s="1"/>
  <c r="P665" i="4" s="1"/>
  <c r="Q665" i="4" s="1"/>
  <c r="K639" i="4"/>
  <c r="M639" i="4" s="1"/>
  <c r="K681" i="4"/>
  <c r="M681" i="4" s="1"/>
  <c r="K520" i="4"/>
  <c r="M520" i="4" s="1"/>
  <c r="K585" i="4"/>
  <c r="M585" i="4" s="1"/>
  <c r="P585" i="4" s="1"/>
  <c r="Q585" i="4" s="1"/>
  <c r="K493" i="4"/>
  <c r="M493" i="4" s="1"/>
  <c r="K482" i="4"/>
  <c r="M482" i="4" s="1"/>
  <c r="P482" i="4" s="1"/>
  <c r="Q482" i="4" s="1"/>
  <c r="K375" i="4"/>
  <c r="M375" i="4" s="1"/>
  <c r="K344" i="4"/>
  <c r="M344" i="4" s="1"/>
  <c r="K319" i="4"/>
  <c r="M319" i="4" s="1"/>
  <c r="K324" i="4"/>
  <c r="M324" i="4" s="1"/>
  <c r="P324" i="4" s="1"/>
  <c r="Q324" i="4" s="1"/>
  <c r="K299" i="4"/>
  <c r="M299" i="4" s="1"/>
  <c r="K293" i="4"/>
  <c r="M293" i="4" s="1"/>
  <c r="K300" i="4"/>
  <c r="M300" i="4" s="1"/>
  <c r="M301" i="4"/>
  <c r="P301" i="4" s="1"/>
  <c r="Q301" i="4" s="1"/>
  <c r="K301" i="4"/>
  <c r="K275" i="4"/>
  <c r="M275" i="4" s="1"/>
  <c r="K288" i="4"/>
  <c r="M288" i="4" s="1"/>
  <c r="K169" i="4"/>
  <c r="M169" i="4" s="1"/>
  <c r="P169" i="4" s="1"/>
  <c r="Q169" i="4" s="1"/>
  <c r="K231" i="4"/>
  <c r="M231" i="4" s="1"/>
  <c r="K208" i="4"/>
  <c r="M208" i="4" s="1"/>
  <c r="K168" i="4"/>
  <c r="M168" i="4" s="1"/>
  <c r="K68" i="4"/>
  <c r="M68" i="4" s="1"/>
  <c r="P68" i="4" s="1"/>
  <c r="Q68" i="4" s="1"/>
  <c r="K802" i="4"/>
  <c r="M802" i="4" s="1"/>
  <c r="P802" i="4" s="1"/>
  <c r="Q802" i="4" s="1"/>
  <c r="K609" i="4"/>
  <c r="M609" i="4" s="1"/>
  <c r="K594" i="4"/>
  <c r="M594" i="4" s="1"/>
  <c r="P594" i="4" s="1"/>
  <c r="Q594" i="4" s="1"/>
  <c r="K575" i="4"/>
  <c r="M575" i="4" s="1"/>
  <c r="K227" i="4"/>
  <c r="M227" i="4" s="1"/>
  <c r="P227" i="4" s="1"/>
  <c r="Q227" i="4" s="1"/>
  <c r="K237" i="4"/>
  <c r="M237" i="4" s="1"/>
  <c r="P237" i="4" s="1"/>
  <c r="Q237" i="4" s="1"/>
  <c r="K189" i="4"/>
  <c r="M189" i="4" s="1"/>
  <c r="P189" i="4" s="1"/>
  <c r="Q189" i="4" s="1"/>
  <c r="K215" i="4"/>
  <c r="M215" i="4" s="1"/>
  <c r="K70" i="4"/>
  <c r="M70" i="4" s="1"/>
  <c r="P70" i="4" s="1"/>
  <c r="Q70" i="4" s="1"/>
  <c r="K48" i="4"/>
  <c r="M48" i="4" s="1"/>
  <c r="P48" i="4" s="1"/>
  <c r="Q48" i="4" s="1"/>
  <c r="K826" i="4"/>
  <c r="M826" i="4" s="1"/>
  <c r="P826" i="4" s="1"/>
  <c r="Q826" i="4" s="1"/>
  <c r="K490" i="4"/>
  <c r="M490" i="4" s="1"/>
  <c r="P490" i="4" s="1"/>
  <c r="Q490" i="4" s="1"/>
  <c r="K689" i="4"/>
  <c r="M689" i="4" s="1"/>
  <c r="P689" i="4" s="1"/>
  <c r="Q689" i="4" s="1"/>
  <c r="K649" i="4"/>
  <c r="M649" i="4" s="1"/>
  <c r="K459" i="4"/>
  <c r="M459" i="4" s="1"/>
  <c r="P459" i="4" s="1"/>
  <c r="Q459" i="4" s="1"/>
  <c r="K373" i="4"/>
  <c r="M373" i="4" s="1"/>
  <c r="P373" i="4" s="1"/>
  <c r="Q373" i="4" s="1"/>
  <c r="K287" i="4"/>
  <c r="M287" i="4" s="1"/>
  <c r="P287" i="4" s="1"/>
  <c r="Q287" i="4" s="1"/>
  <c r="K247" i="4"/>
  <c r="M247" i="4" s="1"/>
  <c r="K151" i="4"/>
  <c r="M151" i="4" s="1"/>
  <c r="P151" i="4" s="1"/>
  <c r="Q151" i="4" s="1"/>
  <c r="K214" i="4"/>
  <c r="M214" i="4" s="1"/>
  <c r="P214" i="4" s="1"/>
  <c r="Q214" i="4" s="1"/>
  <c r="K115" i="4"/>
  <c r="M115" i="4" s="1"/>
  <c r="K178" i="4"/>
  <c r="M178" i="4" s="1"/>
  <c r="K138" i="4"/>
  <c r="M138" i="4" s="1"/>
  <c r="P138" i="4" s="1"/>
  <c r="Q138" i="4" s="1"/>
  <c r="K142" i="4"/>
  <c r="M142" i="4" s="1"/>
  <c r="P142" i="4" s="1"/>
  <c r="Q142" i="4" s="1"/>
  <c r="K149" i="4"/>
  <c r="M149" i="4" s="1"/>
  <c r="P149" i="4" s="1"/>
  <c r="Q149" i="4" s="1"/>
  <c r="K114" i="4"/>
  <c r="M114" i="4" s="1"/>
  <c r="K127" i="4"/>
  <c r="M127" i="4" s="1"/>
  <c r="P127" i="4" s="1"/>
  <c r="Q127" i="4" s="1"/>
  <c r="K934" i="4"/>
  <c r="M934" i="4" s="1"/>
  <c r="P934" i="4" s="1"/>
  <c r="Q934" i="4" s="1"/>
  <c r="K935" i="4"/>
  <c r="M935" i="4" s="1"/>
  <c r="P935" i="4" s="1"/>
  <c r="Q935" i="4" s="1"/>
  <c r="K930" i="4"/>
  <c r="M930" i="4" s="1"/>
  <c r="O930" i="4" s="1"/>
  <c r="K910" i="4"/>
  <c r="M910" i="4" s="1"/>
  <c r="K902" i="4"/>
  <c r="M902" i="4" s="1"/>
  <c r="P902" i="4" s="1"/>
  <c r="Q902" i="4" s="1"/>
  <c r="K789" i="4"/>
  <c r="M789" i="4" s="1"/>
  <c r="P789" i="4" s="1"/>
  <c r="Q789" i="4" s="1"/>
  <c r="K881" i="4"/>
  <c r="M881" i="4" s="1"/>
  <c r="K894" i="4"/>
  <c r="M894" i="4" s="1"/>
  <c r="K856" i="4"/>
  <c r="M856" i="4" s="1"/>
  <c r="P856" i="4" s="1"/>
  <c r="Q856" i="4" s="1"/>
  <c r="K771" i="4"/>
  <c r="M771" i="4" s="1"/>
  <c r="K788" i="4"/>
  <c r="M788" i="4" s="1"/>
  <c r="K795" i="4"/>
  <c r="M795" i="4" s="1"/>
  <c r="K790" i="4"/>
  <c r="M790" i="4" s="1"/>
  <c r="P790" i="4" s="1"/>
  <c r="Q790" i="4" s="1"/>
  <c r="K761" i="4"/>
  <c r="M761" i="4" s="1"/>
  <c r="P761" i="4" s="1"/>
  <c r="Q761" i="4" s="1"/>
  <c r="K767" i="4"/>
  <c r="M767" i="4" s="1"/>
  <c r="K718" i="4"/>
  <c r="M718" i="4" s="1"/>
  <c r="K674" i="4"/>
  <c r="M674" i="4" s="1"/>
  <c r="P674" i="4" s="1"/>
  <c r="Q674" i="4" s="1"/>
  <c r="K651" i="4"/>
  <c r="M651" i="4" s="1"/>
  <c r="K631" i="4"/>
  <c r="M631" i="4" s="1"/>
  <c r="K635" i="4"/>
  <c r="M635" i="4" s="1"/>
  <c r="K670" i="4"/>
  <c r="M670" i="4" s="1"/>
  <c r="P670" i="4" s="1"/>
  <c r="Q670" i="4" s="1"/>
  <c r="K657" i="4"/>
  <c r="M657" i="4" s="1"/>
  <c r="P657" i="4" s="1"/>
  <c r="Q657" i="4" s="1"/>
  <c r="K608" i="4"/>
  <c r="M608" i="4" s="1"/>
  <c r="K546" i="4"/>
  <c r="M546" i="4" s="1"/>
  <c r="K537" i="4"/>
  <c r="M537" i="4" s="1"/>
  <c r="P537" i="4" s="1"/>
  <c r="Q537" i="4" s="1"/>
  <c r="K572" i="4"/>
  <c r="M572" i="4" s="1"/>
  <c r="K581" i="4"/>
  <c r="M581" i="4" s="1"/>
  <c r="K514" i="4"/>
  <c r="M514" i="4" s="1"/>
  <c r="K380" i="4"/>
  <c r="M380" i="4" s="1"/>
  <c r="P380" i="4" s="1"/>
  <c r="Q380" i="4" s="1"/>
  <c r="K502" i="4"/>
  <c r="M502" i="4" s="1"/>
  <c r="P502" i="4" s="1"/>
  <c r="Q502" i="4" s="1"/>
  <c r="K658" i="4"/>
  <c r="M658" i="4" s="1"/>
  <c r="K553" i="4"/>
  <c r="M553" i="4" s="1"/>
  <c r="K499" i="4"/>
  <c r="M499" i="4" s="1"/>
  <c r="P499" i="4" s="1"/>
  <c r="Q499" i="4" s="1"/>
  <c r="K500" i="4"/>
  <c r="M500" i="4" s="1"/>
  <c r="K505" i="4"/>
  <c r="M505" i="4" s="1"/>
  <c r="K494" i="4"/>
  <c r="M494" i="4" s="1"/>
  <c r="K393" i="4"/>
  <c r="M393" i="4" s="1"/>
  <c r="P393" i="4" s="1"/>
  <c r="Q393" i="4" s="1"/>
  <c r="K369" i="4"/>
  <c r="M369" i="4" s="1"/>
  <c r="P369" i="4" s="1"/>
  <c r="Q369" i="4" s="1"/>
  <c r="K330" i="4"/>
  <c r="M330" i="4" s="1"/>
  <c r="K61" i="4"/>
  <c r="M61" i="4" s="1"/>
  <c r="K320" i="4"/>
  <c r="M320" i="4" s="1"/>
  <c r="P320" i="4" s="1"/>
  <c r="Q320" i="4" s="1"/>
  <c r="K315" i="4"/>
  <c r="M315" i="4" s="1"/>
  <c r="K305" i="4"/>
  <c r="M305" i="4" s="1"/>
  <c r="K286" i="4"/>
  <c r="M286" i="4" s="1"/>
  <c r="K268" i="4"/>
  <c r="M268" i="4" s="1"/>
  <c r="P268" i="4" s="1"/>
  <c r="Q268" i="4" s="1"/>
  <c r="K266" i="4"/>
  <c r="M266" i="4" s="1"/>
  <c r="P266" i="4" s="1"/>
  <c r="Q266" i="4" s="1"/>
  <c r="K277" i="4"/>
  <c r="M277" i="4" s="1"/>
  <c r="K261" i="4"/>
  <c r="M261" i="4" s="1"/>
  <c r="K295" i="4"/>
  <c r="M295" i="4" s="1"/>
  <c r="P295" i="4" s="1"/>
  <c r="Q295" i="4" s="1"/>
  <c r="K269" i="4"/>
  <c r="M269" i="4" s="1"/>
  <c r="K242" i="4"/>
  <c r="M242" i="4" s="1"/>
  <c r="K244" i="4"/>
  <c r="M244" i="4" s="1"/>
  <c r="K44" i="4"/>
  <c r="M44" i="4" s="1"/>
  <c r="P44" i="4" s="1"/>
  <c r="Q44" i="4" s="1"/>
  <c r="K33" i="4"/>
  <c r="M33" i="4" s="1"/>
  <c r="P33" i="4" s="1"/>
  <c r="Q33" i="4" s="1"/>
  <c r="K52" i="4"/>
  <c r="M52" i="4" s="1"/>
  <c r="K31" i="4"/>
  <c r="M31" i="4" s="1"/>
  <c r="K79" i="4"/>
  <c r="M79" i="4" s="1"/>
  <c r="P79" i="4" s="1"/>
  <c r="Q79" i="4" s="1"/>
  <c r="K66" i="4"/>
  <c r="M66" i="4" s="1"/>
  <c r="K21" i="4"/>
  <c r="M21" i="4" s="1"/>
  <c r="K78" i="4"/>
  <c r="M78" i="4" s="1"/>
  <c r="P140" i="4" l="1"/>
  <c r="Q140" i="4" s="1"/>
  <c r="O115" i="4"/>
  <c r="P115" i="4"/>
  <c r="Q115" i="4" s="1"/>
  <c r="P60" i="4"/>
  <c r="Q60" i="4" s="1"/>
  <c r="O60" i="4"/>
  <c r="O575" i="4"/>
  <c r="P575" i="4"/>
  <c r="Q575" i="4" s="1"/>
  <c r="P195" i="4"/>
  <c r="Q195" i="4" s="1"/>
  <c r="O195" i="4"/>
  <c r="P443" i="4"/>
  <c r="Q443" i="4" s="1"/>
  <c r="O443" i="4"/>
  <c r="P97" i="4"/>
  <c r="Q97" i="4" s="1"/>
  <c r="O97" i="4"/>
  <c r="P337" i="4"/>
  <c r="Q337" i="4" s="1"/>
  <c r="O337" i="4"/>
  <c r="O528" i="4"/>
  <c r="P528" i="4"/>
  <c r="Q528" i="4" s="1"/>
  <c r="P507" i="4"/>
  <c r="Q507" i="4" s="1"/>
  <c r="O507" i="4"/>
  <c r="P298" i="4"/>
  <c r="Q298" i="4" s="1"/>
  <c r="O298" i="4"/>
  <c r="O224" i="4"/>
  <c r="P601" i="4"/>
  <c r="Q601" i="4" s="1"/>
  <c r="O812" i="4"/>
  <c r="O825" i="4"/>
  <c r="O86" i="4"/>
  <c r="O146" i="4"/>
  <c r="O607" i="4"/>
  <c r="P930" i="4"/>
  <c r="Q930" i="4" s="1"/>
  <c r="O309" i="4"/>
  <c r="O912" i="4"/>
  <c r="O210" i="4"/>
  <c r="O397" i="4"/>
  <c r="P754" i="4"/>
  <c r="Q754" i="4" s="1"/>
  <c r="O754" i="4"/>
  <c r="P801" i="4"/>
  <c r="Q801" i="4" s="1"/>
  <c r="O801" i="4"/>
  <c r="P784" i="4"/>
  <c r="Q784" i="4" s="1"/>
  <c r="O784" i="4"/>
  <c r="O883" i="4"/>
  <c r="P883" i="4"/>
  <c r="Q883" i="4" s="1"/>
  <c r="P799" i="4"/>
  <c r="Q799" i="4" s="1"/>
  <c r="O390" i="4"/>
  <c r="P390" i="4"/>
  <c r="Q390" i="4" s="1"/>
  <c r="P248" i="4"/>
  <c r="Q248" i="4" s="1"/>
  <c r="O248" i="4"/>
  <c r="P447" i="4"/>
  <c r="Q447" i="4" s="1"/>
  <c r="O447" i="4"/>
  <c r="O538" i="4"/>
  <c r="P538" i="4"/>
  <c r="Q538" i="4" s="1"/>
  <c r="P377" i="4"/>
  <c r="Q377" i="4" s="1"/>
  <c r="O377" i="4"/>
  <c r="O433" i="4"/>
  <c r="P433" i="4"/>
  <c r="Q433" i="4" s="1"/>
  <c r="O364" i="4"/>
  <c r="O388" i="4"/>
  <c r="O463" i="4"/>
  <c r="O647" i="4"/>
  <c r="P117" i="4"/>
  <c r="Q117" i="4" s="1"/>
  <c r="O117" i="4"/>
  <c r="O148" i="4"/>
  <c r="O164" i="4"/>
  <c r="P753" i="4"/>
  <c r="Q753" i="4" s="1"/>
  <c r="O753" i="4"/>
  <c r="O843" i="4"/>
  <c r="P590" i="4"/>
  <c r="Q590" i="4" s="1"/>
  <c r="O590" i="4"/>
  <c r="P611" i="4"/>
  <c r="Q611" i="4" s="1"/>
  <c r="O611" i="4"/>
  <c r="P549" i="4"/>
  <c r="Q549" i="4" s="1"/>
  <c r="O549" i="4"/>
  <c r="O260" i="4"/>
  <c r="O584" i="4"/>
  <c r="O552" i="4"/>
  <c r="O417" i="4"/>
  <c r="P417" i="4"/>
  <c r="Q417" i="4" s="1"/>
  <c r="P425" i="4"/>
  <c r="Q425" i="4" s="1"/>
  <c r="O425" i="4"/>
  <c r="P394" i="4"/>
  <c r="Q394" i="4" s="1"/>
  <c r="O394" i="4"/>
  <c r="P423" i="4"/>
  <c r="Q423" i="4" s="1"/>
  <c r="O423" i="4"/>
  <c r="O383" i="4"/>
  <c r="O604" i="4"/>
  <c r="P57" i="4"/>
  <c r="Q57" i="4" s="1"/>
  <c r="O57" i="4"/>
  <c r="O82" i="4"/>
  <c r="P82" i="4"/>
  <c r="Q82" i="4" s="1"/>
  <c r="O181" i="4"/>
  <c r="P496" i="4"/>
  <c r="Q496" i="4" s="1"/>
  <c r="O496" i="4"/>
  <c r="O497" i="4"/>
  <c r="P497" i="4"/>
  <c r="Q497" i="4" s="1"/>
  <c r="O498" i="4"/>
  <c r="O516" i="4"/>
  <c r="O182" i="4"/>
  <c r="P182" i="4"/>
  <c r="Q182" i="4" s="1"/>
  <c r="O122" i="4"/>
  <c r="P122" i="4"/>
  <c r="Q122" i="4" s="1"/>
  <c r="P400" i="4"/>
  <c r="Q400" i="4" s="1"/>
  <c r="O400" i="4"/>
  <c r="O87" i="4"/>
  <c r="P87" i="4"/>
  <c r="Q87" i="4" s="1"/>
  <c r="P316" i="4"/>
  <c r="Q316" i="4" s="1"/>
  <c r="O316" i="4"/>
  <c r="O333" i="4"/>
  <c r="P333" i="4"/>
  <c r="Q333" i="4" s="1"/>
  <c r="P124" i="4"/>
  <c r="Q124" i="4" s="1"/>
  <c r="O124" i="4"/>
  <c r="P99" i="4"/>
  <c r="Q99" i="4" s="1"/>
  <c r="O99" i="4"/>
  <c r="O334" i="4"/>
  <c r="P334" i="4"/>
  <c r="Q334" i="4" s="1"/>
  <c r="O155" i="4"/>
  <c r="O176" i="4"/>
  <c r="O302" i="4"/>
  <c r="O367" i="4"/>
  <c r="O401" i="4"/>
  <c r="P572" i="4"/>
  <c r="Q572" i="4" s="1"/>
  <c r="O572" i="4"/>
  <c r="P771" i="4"/>
  <c r="Q771" i="4" s="1"/>
  <c r="O771" i="4"/>
  <c r="O208" i="4"/>
  <c r="P208" i="4"/>
  <c r="Q208" i="4" s="1"/>
  <c r="O681" i="4"/>
  <c r="P681" i="4"/>
  <c r="Q681" i="4" s="1"/>
  <c r="O695" i="4"/>
  <c r="P695" i="4"/>
  <c r="Q695" i="4" s="1"/>
  <c r="P783" i="4"/>
  <c r="Q783" i="4" s="1"/>
  <c r="O783" i="4"/>
  <c r="P269" i="4"/>
  <c r="Q269" i="4" s="1"/>
  <c r="O269" i="4"/>
  <c r="P500" i="4"/>
  <c r="Q500" i="4" s="1"/>
  <c r="O500" i="4"/>
  <c r="P651" i="4"/>
  <c r="Q651" i="4" s="1"/>
  <c r="O651" i="4"/>
  <c r="P66" i="4"/>
  <c r="Q66" i="4" s="1"/>
  <c r="O66" i="4"/>
  <c r="P315" i="4"/>
  <c r="Q315" i="4" s="1"/>
  <c r="O315" i="4"/>
  <c r="P609" i="4"/>
  <c r="Q609" i="4" s="1"/>
  <c r="O609" i="4"/>
  <c r="O633" i="4"/>
  <c r="P633" i="4"/>
  <c r="Q633" i="4" s="1"/>
  <c r="O33" i="4"/>
  <c r="O369" i="4"/>
  <c r="O657" i="4"/>
  <c r="O789" i="4"/>
  <c r="O149" i="4"/>
  <c r="O142" i="4"/>
  <c r="O287" i="4"/>
  <c r="O373" i="4"/>
  <c r="O189" i="4"/>
  <c r="O237" i="4"/>
  <c r="P780" i="4"/>
  <c r="Q780" i="4" s="1"/>
  <c r="O266" i="4"/>
  <c r="O502" i="4"/>
  <c r="O761" i="4"/>
  <c r="O935" i="4"/>
  <c r="O214" i="4"/>
  <c r="O490" i="4"/>
  <c r="O48" i="4"/>
  <c r="P694" i="4"/>
  <c r="Q694" i="4" s="1"/>
  <c r="O694" i="4"/>
  <c r="P520" i="4"/>
  <c r="Q520" i="4" s="1"/>
  <c r="O520" i="4"/>
  <c r="O639" i="4"/>
  <c r="P639" i="4"/>
  <c r="Q639" i="4" s="1"/>
  <c r="O493" i="4"/>
  <c r="P493" i="4"/>
  <c r="Q493" i="4" s="1"/>
  <c r="P804" i="4"/>
  <c r="Q804" i="4" s="1"/>
  <c r="O804" i="4"/>
  <c r="P398" i="4"/>
  <c r="Q398" i="4" s="1"/>
  <c r="O398" i="4"/>
  <c r="O620" i="4"/>
  <c r="P620" i="4"/>
  <c r="Q620" i="4" s="1"/>
  <c r="P781" i="4"/>
  <c r="Q781" i="4" s="1"/>
  <c r="O781" i="4"/>
  <c r="O585" i="4"/>
  <c r="O665" i="4"/>
  <c r="O779" i="4"/>
  <c r="O850" i="4"/>
  <c r="P299" i="4"/>
  <c r="Q299" i="4" s="1"/>
  <c r="O299" i="4"/>
  <c r="O344" i="4"/>
  <c r="P344" i="4"/>
  <c r="Q344" i="4" s="1"/>
  <c r="P375" i="4"/>
  <c r="Q375" i="4" s="1"/>
  <c r="O375" i="4"/>
  <c r="O288" i="4"/>
  <c r="P288" i="4"/>
  <c r="Q288" i="4" s="1"/>
  <c r="P300" i="4"/>
  <c r="Q300" i="4" s="1"/>
  <c r="O300" i="4"/>
  <c r="P275" i="4"/>
  <c r="Q275" i="4" s="1"/>
  <c r="O275" i="4"/>
  <c r="O293" i="4"/>
  <c r="P293" i="4"/>
  <c r="Q293" i="4" s="1"/>
  <c r="P319" i="4"/>
  <c r="Q319" i="4" s="1"/>
  <c r="O319" i="4"/>
  <c r="O301" i="4"/>
  <c r="O324" i="4"/>
  <c r="O482" i="4"/>
  <c r="P168" i="4"/>
  <c r="Q168" i="4" s="1"/>
  <c r="O168" i="4"/>
  <c r="O231" i="4"/>
  <c r="P231" i="4"/>
  <c r="Q231" i="4" s="1"/>
  <c r="O68" i="4"/>
  <c r="O169" i="4"/>
  <c r="O802" i="4"/>
  <c r="O594" i="4"/>
  <c r="P215" i="4"/>
  <c r="Q215" i="4" s="1"/>
  <c r="O215" i="4"/>
  <c r="O70" i="4"/>
  <c r="O227" i="4"/>
  <c r="O826" i="4"/>
  <c r="P649" i="4"/>
  <c r="Q649" i="4" s="1"/>
  <c r="O649" i="4"/>
  <c r="O689" i="4"/>
  <c r="P178" i="4"/>
  <c r="Q178" i="4" s="1"/>
  <c r="O178" i="4"/>
  <c r="P114" i="4"/>
  <c r="Q114" i="4" s="1"/>
  <c r="O114" i="4"/>
  <c r="P247" i="4"/>
  <c r="Q247" i="4" s="1"/>
  <c r="O247" i="4"/>
  <c r="O127" i="4"/>
  <c r="O138" i="4"/>
  <c r="O151" i="4"/>
  <c r="O459" i="4"/>
  <c r="P78" i="4"/>
  <c r="Q78" i="4" s="1"/>
  <c r="O78" i="4"/>
  <c r="O330" i="4"/>
  <c r="P330" i="4"/>
  <c r="Q330" i="4" s="1"/>
  <c r="P514" i="4"/>
  <c r="Q514" i="4" s="1"/>
  <c r="O514" i="4"/>
  <c r="O21" i="4"/>
  <c r="P21" i="4"/>
  <c r="Q21" i="4" s="1"/>
  <c r="P261" i="4"/>
  <c r="Q261" i="4" s="1"/>
  <c r="O261" i="4"/>
  <c r="O305" i="4"/>
  <c r="P305" i="4"/>
  <c r="Q305" i="4" s="1"/>
  <c r="P553" i="4"/>
  <c r="Q553" i="4" s="1"/>
  <c r="O553" i="4"/>
  <c r="O581" i="4"/>
  <c r="P581" i="4"/>
  <c r="Q581" i="4" s="1"/>
  <c r="P718" i="4"/>
  <c r="Q718" i="4" s="1"/>
  <c r="O718" i="4"/>
  <c r="O788" i="4"/>
  <c r="P788" i="4"/>
  <c r="Q788" i="4" s="1"/>
  <c r="O52" i="4"/>
  <c r="P52" i="4"/>
  <c r="Q52" i="4" s="1"/>
  <c r="P286" i="4"/>
  <c r="Q286" i="4" s="1"/>
  <c r="O286" i="4"/>
  <c r="P244" i="4"/>
  <c r="Q244" i="4" s="1"/>
  <c r="O244" i="4"/>
  <c r="O277" i="4"/>
  <c r="P277" i="4"/>
  <c r="Q277" i="4" s="1"/>
  <c r="P494" i="4"/>
  <c r="Q494" i="4" s="1"/>
  <c r="O494" i="4"/>
  <c r="O658" i="4"/>
  <c r="P658" i="4"/>
  <c r="Q658" i="4" s="1"/>
  <c r="P635" i="4"/>
  <c r="Q635" i="4" s="1"/>
  <c r="O635" i="4"/>
  <c r="O767" i="4"/>
  <c r="P767" i="4"/>
  <c r="Q767" i="4" s="1"/>
  <c r="P910" i="4"/>
  <c r="Q910" i="4" s="1"/>
  <c r="O910" i="4"/>
  <c r="O608" i="4"/>
  <c r="P608" i="4"/>
  <c r="Q608" i="4" s="1"/>
  <c r="P795" i="4"/>
  <c r="Q795" i="4" s="1"/>
  <c r="O795" i="4"/>
  <c r="O881" i="4"/>
  <c r="P881" i="4"/>
  <c r="Q881" i="4" s="1"/>
  <c r="P31" i="4"/>
  <c r="Q31" i="4" s="1"/>
  <c r="O31" i="4"/>
  <c r="O242" i="4"/>
  <c r="P242" i="4"/>
  <c r="Q242" i="4" s="1"/>
  <c r="P61" i="4"/>
  <c r="Q61" i="4" s="1"/>
  <c r="O61" i="4"/>
  <c r="O505" i="4"/>
  <c r="P505" i="4"/>
  <c r="Q505" i="4" s="1"/>
  <c r="P546" i="4"/>
  <c r="Q546" i="4" s="1"/>
  <c r="O546" i="4"/>
  <c r="O631" i="4"/>
  <c r="P631" i="4"/>
  <c r="Q631" i="4" s="1"/>
  <c r="P894" i="4"/>
  <c r="Q894" i="4" s="1"/>
  <c r="O894" i="4"/>
  <c r="O79" i="4"/>
  <c r="O44" i="4"/>
  <c r="O295" i="4"/>
  <c r="O268" i="4"/>
  <c r="O320" i="4"/>
  <c r="O393" i="4"/>
  <c r="O499" i="4"/>
  <c r="O380" i="4"/>
  <c r="O537" i="4"/>
  <c r="O670" i="4"/>
  <c r="O674" i="4"/>
  <c r="O790" i="4"/>
  <c r="O856" i="4"/>
  <c r="O902" i="4"/>
  <c r="O934" i="4"/>
  <c r="M863" i="4" l="1"/>
  <c r="P863" i="4" s="1"/>
  <c r="Q863" i="4" s="1"/>
  <c r="F863" i="4"/>
  <c r="M888" i="4"/>
  <c r="P888" i="4" s="1"/>
  <c r="Q888" i="4" s="1"/>
  <c r="F888" i="4"/>
  <c r="M861" i="4"/>
  <c r="P861" i="4" s="1"/>
  <c r="Q861" i="4" s="1"/>
  <c r="F861" i="4"/>
  <c r="M924" i="4"/>
  <c r="P924" i="4" s="1"/>
  <c r="Q924" i="4" s="1"/>
  <c r="F924" i="4"/>
  <c r="M858" i="4"/>
  <c r="P858" i="4" s="1"/>
  <c r="Q858" i="4" s="1"/>
  <c r="F858" i="4"/>
  <c r="M878" i="4"/>
  <c r="P878" i="4" s="1"/>
  <c r="Q878" i="4" s="1"/>
  <c r="F878" i="4"/>
  <c r="M903" i="4"/>
  <c r="P903" i="4" s="1"/>
  <c r="Q903" i="4" s="1"/>
  <c r="F903" i="4"/>
  <c r="M922" i="4"/>
  <c r="P922" i="4" s="1"/>
  <c r="Q922" i="4" s="1"/>
  <c r="F922" i="4"/>
  <c r="M859" i="4"/>
  <c r="P859" i="4" s="1"/>
  <c r="Q859" i="4" s="1"/>
  <c r="F859" i="4"/>
  <c r="M722" i="4"/>
  <c r="P722" i="4" s="1"/>
  <c r="Q722" i="4" s="1"/>
  <c r="F722" i="4"/>
  <c r="M729" i="4"/>
  <c r="P729" i="4" s="1"/>
  <c r="Q729" i="4" s="1"/>
  <c r="F729" i="4"/>
  <c r="M717" i="4"/>
  <c r="O717" i="4" s="1"/>
  <c r="F717" i="4"/>
  <c r="M741" i="4"/>
  <c r="P741" i="4" s="1"/>
  <c r="Q741" i="4" s="1"/>
  <c r="F741" i="4"/>
  <c r="M734" i="4"/>
  <c r="P734" i="4" s="1"/>
  <c r="Q734" i="4" s="1"/>
  <c r="F734" i="4"/>
  <c r="M733" i="4"/>
  <c r="O733" i="4" s="1"/>
  <c r="F733" i="4"/>
  <c r="M723" i="4"/>
  <c r="O723" i="4" s="1"/>
  <c r="F723" i="4"/>
  <c r="M744" i="4"/>
  <c r="P744" i="4" s="1"/>
  <c r="Q744" i="4" s="1"/>
  <c r="F744" i="4"/>
  <c r="M724" i="4"/>
  <c r="P724" i="4" s="1"/>
  <c r="Q724" i="4" s="1"/>
  <c r="F724" i="4"/>
  <c r="M444" i="4"/>
  <c r="P444" i="4" s="1"/>
  <c r="Q444" i="4" s="1"/>
  <c r="F444" i="4"/>
  <c r="M436" i="4"/>
  <c r="P436" i="4" s="1"/>
  <c r="Q436" i="4" s="1"/>
  <c r="F436" i="4"/>
  <c r="M348" i="4"/>
  <c r="P348" i="4" s="1"/>
  <c r="Q348" i="4" s="1"/>
  <c r="F348" i="4"/>
  <c r="M385" i="4"/>
  <c r="P385" i="4" s="1"/>
  <c r="Q385" i="4" s="1"/>
  <c r="F385" i="4"/>
  <c r="M429" i="4"/>
  <c r="O429" i="4" s="1"/>
  <c r="F429" i="4"/>
  <c r="M430" i="4"/>
  <c r="P430" i="4" s="1"/>
  <c r="Q430" i="4" s="1"/>
  <c r="F430" i="4"/>
  <c r="M389" i="4"/>
  <c r="P389" i="4" s="1"/>
  <c r="Q389" i="4" s="1"/>
  <c r="F389" i="4"/>
  <c r="M370" i="4"/>
  <c r="P370" i="4" s="1"/>
  <c r="Q370" i="4" s="1"/>
  <c r="F370" i="4"/>
  <c r="M426" i="4"/>
  <c r="O426" i="4" s="1"/>
  <c r="F426" i="4"/>
  <c r="M445" i="4"/>
  <c r="P445" i="4" s="1"/>
  <c r="Q445" i="4" s="1"/>
  <c r="F445" i="4"/>
  <c r="M186" i="4"/>
  <c r="P186" i="4" s="1"/>
  <c r="Q186" i="4" s="1"/>
  <c r="F186" i="4"/>
  <c r="M93" i="4"/>
  <c r="P93" i="4" s="1"/>
  <c r="Q93" i="4" s="1"/>
  <c r="F93" i="4"/>
  <c r="M197" i="4"/>
  <c r="O197" i="4" s="1"/>
  <c r="F197" i="4"/>
  <c r="M198" i="4"/>
  <c r="P198" i="4" s="1"/>
  <c r="Q198" i="4" s="1"/>
  <c r="F198" i="4"/>
  <c r="M163" i="4"/>
  <c r="P163" i="4" s="1"/>
  <c r="Q163" i="4" s="1"/>
  <c r="F163" i="4"/>
  <c r="M200" i="4"/>
  <c r="O200" i="4" s="1"/>
  <c r="F200" i="4"/>
  <c r="M201" i="4"/>
  <c r="O201" i="4" s="1"/>
  <c r="F201" i="4"/>
  <c r="M123" i="4"/>
  <c r="P123" i="4" s="1"/>
  <c r="Q123" i="4" s="1"/>
  <c r="F123" i="4"/>
  <c r="M154" i="4"/>
  <c r="P154" i="4" s="1"/>
  <c r="Q154" i="4" s="1"/>
  <c r="F154" i="4"/>
  <c r="M180" i="4"/>
  <c r="P180" i="4" s="1"/>
  <c r="Q180" i="4" s="1"/>
  <c r="F180" i="4"/>
  <c r="O180" i="4" l="1"/>
  <c r="P201" i="4"/>
  <c r="Q201" i="4" s="1"/>
  <c r="O729" i="4"/>
  <c r="O722" i="4"/>
  <c r="O888" i="4"/>
  <c r="P429" i="4"/>
  <c r="Q429" i="4" s="1"/>
  <c r="P717" i="4"/>
  <c r="Q717" i="4" s="1"/>
  <c r="O924" i="4"/>
  <c r="O861" i="4"/>
  <c r="P200" i="4"/>
  <c r="Q200" i="4" s="1"/>
  <c r="P733" i="4"/>
  <c r="Q733" i="4" s="1"/>
  <c r="O370" i="4"/>
  <c r="O922" i="4"/>
  <c r="O93" i="4"/>
  <c r="P426" i="4"/>
  <c r="Q426" i="4" s="1"/>
  <c r="O444" i="4"/>
  <c r="O724" i="4"/>
  <c r="O903" i="4"/>
  <c r="O878" i="4"/>
  <c r="P197" i="4"/>
  <c r="Q197" i="4" s="1"/>
  <c r="O385" i="4"/>
  <c r="P723" i="4"/>
  <c r="Q723" i="4" s="1"/>
  <c r="O734" i="4"/>
  <c r="O154" i="4"/>
  <c r="O163" i="4"/>
  <c r="O186" i="4"/>
  <c r="O389" i="4"/>
  <c r="O348" i="4"/>
  <c r="O744" i="4"/>
  <c r="O741" i="4"/>
  <c r="O859" i="4"/>
  <c r="O858" i="4"/>
  <c r="O863" i="4"/>
  <c r="O123" i="4"/>
  <c r="O198" i="4"/>
  <c r="O445" i="4"/>
  <c r="O430" i="4"/>
  <c r="O436" i="4"/>
  <c r="L928" i="4" l="1"/>
  <c r="K928" i="4"/>
  <c r="F928" i="4"/>
  <c r="L893" i="4"/>
  <c r="M893" i="4" s="1"/>
  <c r="K893" i="4"/>
  <c r="F893" i="4"/>
  <c r="L876" i="4"/>
  <c r="K876" i="4"/>
  <c r="F876" i="4"/>
  <c r="L870" i="4"/>
  <c r="K870" i="4"/>
  <c r="F870" i="4"/>
  <c r="L865" i="4"/>
  <c r="K865" i="4"/>
  <c r="F865" i="4"/>
  <c r="L842" i="4"/>
  <c r="K842" i="4"/>
  <c r="F842" i="4"/>
  <c r="L838" i="4"/>
  <c r="K838" i="4"/>
  <c r="F838" i="4"/>
  <c r="L831" i="4"/>
  <c r="K831" i="4"/>
  <c r="F831" i="4"/>
  <c r="L817" i="4"/>
  <c r="K817" i="4"/>
  <c r="F817" i="4"/>
  <c r="L816" i="4"/>
  <c r="K816" i="4"/>
  <c r="F816" i="4"/>
  <c r="L690" i="4"/>
  <c r="K690" i="4"/>
  <c r="F690" i="4"/>
  <c r="L679" i="4"/>
  <c r="K679" i="4"/>
  <c r="F679" i="4"/>
  <c r="L672" i="4"/>
  <c r="K672" i="4"/>
  <c r="F672" i="4"/>
  <c r="L669" i="4"/>
  <c r="K669" i="4"/>
  <c r="F669" i="4"/>
  <c r="L662" i="4"/>
  <c r="K662" i="4"/>
  <c r="F662" i="4"/>
  <c r="L646" i="4"/>
  <c r="K646" i="4"/>
  <c r="F646" i="4"/>
  <c r="L642" i="4"/>
  <c r="K642" i="4"/>
  <c r="F642" i="4"/>
  <c r="L636" i="4"/>
  <c r="K636" i="4"/>
  <c r="F636" i="4"/>
  <c r="L625" i="4"/>
  <c r="K625" i="4"/>
  <c r="F625" i="4"/>
  <c r="L606" i="4"/>
  <c r="K606" i="4"/>
  <c r="F606" i="4"/>
  <c r="L424" i="4"/>
  <c r="K424" i="4"/>
  <c r="F424" i="4"/>
  <c r="L421" i="4"/>
  <c r="K421" i="4"/>
  <c r="F421" i="4"/>
  <c r="L409" i="4"/>
  <c r="K409" i="4"/>
  <c r="F409" i="4"/>
  <c r="L407" i="4"/>
  <c r="K407" i="4"/>
  <c r="F407" i="4"/>
  <c r="L406" i="4"/>
  <c r="K406" i="4"/>
  <c r="F406" i="4"/>
  <c r="L403" i="4"/>
  <c r="K403" i="4"/>
  <c r="F403" i="4"/>
  <c r="L382" i="4"/>
  <c r="K382" i="4"/>
  <c r="M382" i="4" s="1"/>
  <c r="F382" i="4"/>
  <c r="L381" i="4"/>
  <c r="K381" i="4"/>
  <c r="F381" i="4"/>
  <c r="L355" i="4"/>
  <c r="K355" i="4"/>
  <c r="F355" i="4"/>
  <c r="L345" i="4"/>
  <c r="K345" i="4"/>
  <c r="F345" i="4"/>
  <c r="L196" i="4"/>
  <c r="K196" i="4"/>
  <c r="F196" i="4"/>
  <c r="L174" i="4"/>
  <c r="K174" i="4"/>
  <c r="F174" i="4"/>
  <c r="L166" i="4"/>
  <c r="K166" i="4"/>
  <c r="F166" i="4"/>
  <c r="L158" i="4"/>
  <c r="K158" i="4"/>
  <c r="F158" i="4"/>
  <c r="L141" i="4"/>
  <c r="K141" i="4"/>
  <c r="F141" i="4"/>
  <c r="L136" i="4"/>
  <c r="K136" i="4"/>
  <c r="F136" i="4"/>
  <c r="L133" i="4"/>
  <c r="K133" i="4"/>
  <c r="F133" i="4"/>
  <c r="L105" i="4"/>
  <c r="K105" i="4"/>
  <c r="F105" i="4"/>
  <c r="L102" i="4"/>
  <c r="K102" i="4"/>
  <c r="F102" i="4"/>
  <c r="L94" i="4"/>
  <c r="K94" i="4"/>
  <c r="F94" i="4"/>
  <c r="M885" i="4"/>
  <c r="P885" i="4" s="1"/>
  <c r="Q885" i="4" s="1"/>
  <c r="M818" i="4"/>
  <c r="O818" i="4" s="1"/>
  <c r="M800" i="4"/>
  <c r="O800" i="4" s="1"/>
  <c r="M798" i="4"/>
  <c r="P798" i="4" s="1"/>
  <c r="Q798" i="4" s="1"/>
  <c r="M796" i="4"/>
  <c r="O796" i="4" s="1"/>
  <c r="M792" i="4"/>
  <c r="P792" i="4" s="1"/>
  <c r="Q792" i="4" s="1"/>
  <c r="M787" i="4"/>
  <c r="O787" i="4" s="1"/>
  <c r="M786" i="4"/>
  <c r="P786" i="4" s="1"/>
  <c r="Q786" i="4" s="1"/>
  <c r="M778" i="4"/>
  <c r="O778" i="4" s="1"/>
  <c r="M772" i="4"/>
  <c r="P772" i="4" s="1"/>
  <c r="Q772" i="4" s="1"/>
  <c r="M589" i="4"/>
  <c r="O589" i="4" s="1"/>
  <c r="M578" i="4"/>
  <c r="P578" i="4" s="1"/>
  <c r="Q578" i="4" s="1"/>
  <c r="M574" i="4"/>
  <c r="P574" i="4" s="1"/>
  <c r="Q574" i="4" s="1"/>
  <c r="M571" i="4"/>
  <c r="O571" i="4" s="1"/>
  <c r="M573" i="4"/>
  <c r="P573" i="4" s="1"/>
  <c r="Q573" i="4" s="1"/>
  <c r="M570" i="4"/>
  <c r="O570" i="4" s="1"/>
  <c r="M569" i="4"/>
  <c r="P569" i="4" s="1"/>
  <c r="Q569" i="4" s="1"/>
  <c r="M566" i="4"/>
  <c r="O566" i="4" s="1"/>
  <c r="M563" i="4"/>
  <c r="P563" i="4" s="1"/>
  <c r="Q563" i="4" s="1"/>
  <c r="M559" i="4"/>
  <c r="O559" i="4" s="1"/>
  <c r="M368" i="4"/>
  <c r="P368" i="4" s="1"/>
  <c r="Q368" i="4" s="1"/>
  <c r="M366" i="4"/>
  <c r="O366" i="4" s="1"/>
  <c r="M356" i="4"/>
  <c r="P356" i="4" s="1"/>
  <c r="Q356" i="4" s="1"/>
  <c r="M349" i="4"/>
  <c r="O349" i="4" s="1"/>
  <c r="M343" i="4"/>
  <c r="P343" i="4" s="1"/>
  <c r="Q343" i="4" s="1"/>
  <c r="M342" i="4"/>
  <c r="O342" i="4" s="1"/>
  <c r="M318" i="4"/>
  <c r="P318" i="4" s="1"/>
  <c r="Q318" i="4" s="1"/>
  <c r="M303" i="4"/>
  <c r="O303" i="4" s="1"/>
  <c r="M292" i="4"/>
  <c r="P292" i="4" s="1"/>
  <c r="Q292" i="4" s="1"/>
  <c r="M278" i="4"/>
  <c r="O278" i="4" s="1"/>
  <c r="M243" i="4"/>
  <c r="P243" i="4" s="1"/>
  <c r="Q243" i="4" s="1"/>
  <c r="M230" i="4"/>
  <c r="O230" i="4" s="1"/>
  <c r="M220" i="4"/>
  <c r="P220" i="4" s="1"/>
  <c r="Q220" i="4" s="1"/>
  <c r="M213" i="4"/>
  <c r="O213" i="4" s="1"/>
  <c r="M192" i="4"/>
  <c r="P192" i="4" s="1"/>
  <c r="Q192" i="4" s="1"/>
  <c r="M170" i="4"/>
  <c r="O170" i="4" s="1"/>
  <c r="M131" i="4"/>
  <c r="P131" i="4" s="1"/>
  <c r="Q131" i="4" s="1"/>
  <c r="M50" i="4"/>
  <c r="O50" i="4" s="1"/>
  <c r="M355" i="4" l="1"/>
  <c r="O355" i="4" s="1"/>
  <c r="M672" i="4"/>
  <c r="P672" i="4" s="1"/>
  <c r="Q672" i="4" s="1"/>
  <c r="M817" i="4"/>
  <c r="P817" i="4" s="1"/>
  <c r="Q817" i="4" s="1"/>
  <c r="M865" i="4"/>
  <c r="P865" i="4" s="1"/>
  <c r="Q865" i="4" s="1"/>
  <c r="M928" i="4"/>
  <c r="P928" i="4" s="1"/>
  <c r="Q928" i="4" s="1"/>
  <c r="M94" i="4"/>
  <c r="M136" i="4"/>
  <c r="P136" i="4" s="1"/>
  <c r="Q136" i="4" s="1"/>
  <c r="M174" i="4"/>
  <c r="O174" i="4" s="1"/>
  <c r="M166" i="4"/>
  <c r="O166" i="4" s="1"/>
  <c r="M606" i="4"/>
  <c r="P606" i="4" s="1"/>
  <c r="Q606" i="4" s="1"/>
  <c r="M870" i="4"/>
  <c r="M158" i="4"/>
  <c r="O158" i="4" s="1"/>
  <c r="M196" i="4"/>
  <c r="O196" i="4" s="1"/>
  <c r="M345" i="4"/>
  <c r="P345" i="4" s="1"/>
  <c r="Q345" i="4" s="1"/>
  <c r="M642" i="4"/>
  <c r="O642" i="4" s="1"/>
  <c r="M421" i="4"/>
  <c r="P421" i="4" s="1"/>
  <c r="Q421" i="4" s="1"/>
  <c r="M636" i="4"/>
  <c r="O636" i="4" s="1"/>
  <c r="M105" i="4"/>
  <c r="O105" i="4" s="1"/>
  <c r="M662" i="4"/>
  <c r="P662" i="4" s="1"/>
  <c r="Q662" i="4" s="1"/>
  <c r="M669" i="4"/>
  <c r="P669" i="4" s="1"/>
  <c r="Q669" i="4" s="1"/>
  <c r="M102" i="4"/>
  <c r="P102" i="4" s="1"/>
  <c r="Q102" i="4" s="1"/>
  <c r="M406" i="4"/>
  <c r="P406" i="4" s="1"/>
  <c r="Q406" i="4" s="1"/>
  <c r="M424" i="4"/>
  <c r="O424" i="4" s="1"/>
  <c r="M646" i="4"/>
  <c r="P646" i="4" s="1"/>
  <c r="Q646" i="4" s="1"/>
  <c r="M690" i="4"/>
  <c r="P690" i="4" s="1"/>
  <c r="Q690" i="4" s="1"/>
  <c r="M133" i="4"/>
  <c r="P133" i="4" s="1"/>
  <c r="Q133" i="4" s="1"/>
  <c r="M403" i="4"/>
  <c r="P403" i="4" s="1"/>
  <c r="Q403" i="4" s="1"/>
  <c r="M816" i="4"/>
  <c r="P816" i="4" s="1"/>
  <c r="Q816" i="4" s="1"/>
  <c r="O102" i="4"/>
  <c r="P105" i="4"/>
  <c r="Q105" i="4" s="1"/>
  <c r="M381" i="4"/>
  <c r="O381" i="4" s="1"/>
  <c r="M409" i="4"/>
  <c r="O409" i="4" s="1"/>
  <c r="M679" i="4"/>
  <c r="P679" i="4" s="1"/>
  <c r="Q679" i="4" s="1"/>
  <c r="M838" i="4"/>
  <c r="O838" i="4" s="1"/>
  <c r="M842" i="4"/>
  <c r="P842" i="4" s="1"/>
  <c r="Q842" i="4" s="1"/>
  <c r="M141" i="4"/>
  <c r="O141" i="4" s="1"/>
  <c r="M407" i="4"/>
  <c r="O407" i="4" s="1"/>
  <c r="M625" i="4"/>
  <c r="O625" i="4" s="1"/>
  <c r="M831" i="4"/>
  <c r="O831" i="4" s="1"/>
  <c r="M876" i="4"/>
  <c r="O876" i="4" s="1"/>
  <c r="P870" i="4"/>
  <c r="Q870" i="4" s="1"/>
  <c r="O870" i="4"/>
  <c r="P94" i="4"/>
  <c r="Q94" i="4" s="1"/>
  <c r="O94" i="4"/>
  <c r="P174" i="4"/>
  <c r="Q174" i="4" s="1"/>
  <c r="O382" i="4"/>
  <c r="P382" i="4"/>
  <c r="Q382" i="4" s="1"/>
  <c r="O662" i="4"/>
  <c r="P381" i="4"/>
  <c r="Q381" i="4" s="1"/>
  <c r="P838" i="4"/>
  <c r="Q838" i="4" s="1"/>
  <c r="P158" i="4"/>
  <c r="Q158" i="4" s="1"/>
  <c r="P893" i="4"/>
  <c r="Q893" i="4" s="1"/>
  <c r="O893" i="4"/>
  <c r="O672" i="4"/>
  <c r="O817" i="4"/>
  <c r="P355" i="4"/>
  <c r="Q355" i="4" s="1"/>
  <c r="P642" i="4"/>
  <c r="Q642" i="4" s="1"/>
  <c r="O131" i="4"/>
  <c r="O192" i="4"/>
  <c r="O220" i="4"/>
  <c r="O243" i="4"/>
  <c r="O292" i="4"/>
  <c r="O318" i="4"/>
  <c r="O343" i="4"/>
  <c r="O356" i="4"/>
  <c r="O368" i="4"/>
  <c r="O563" i="4"/>
  <c r="O569" i="4"/>
  <c r="O573" i="4"/>
  <c r="O574" i="4"/>
  <c r="O578" i="4"/>
  <c r="O772" i="4"/>
  <c r="O786" i="4"/>
  <c r="O792" i="4"/>
  <c r="O798" i="4"/>
  <c r="O885" i="4"/>
  <c r="P50" i="4"/>
  <c r="Q50" i="4" s="1"/>
  <c r="P170" i="4"/>
  <c r="Q170" i="4" s="1"/>
  <c r="P213" i="4"/>
  <c r="Q213" i="4" s="1"/>
  <c r="P230" i="4"/>
  <c r="Q230" i="4" s="1"/>
  <c r="P278" i="4"/>
  <c r="Q278" i="4" s="1"/>
  <c r="P303" i="4"/>
  <c r="Q303" i="4" s="1"/>
  <c r="P342" i="4"/>
  <c r="Q342" i="4" s="1"/>
  <c r="P349" i="4"/>
  <c r="Q349" i="4" s="1"/>
  <c r="P366" i="4"/>
  <c r="Q366" i="4" s="1"/>
  <c r="P559" i="4"/>
  <c r="Q559" i="4" s="1"/>
  <c r="P566" i="4"/>
  <c r="Q566" i="4" s="1"/>
  <c r="P570" i="4"/>
  <c r="Q570" i="4" s="1"/>
  <c r="P571" i="4"/>
  <c r="Q571" i="4" s="1"/>
  <c r="P589" i="4"/>
  <c r="Q589" i="4" s="1"/>
  <c r="P778" i="4"/>
  <c r="Q778" i="4" s="1"/>
  <c r="P787" i="4"/>
  <c r="Q787" i="4" s="1"/>
  <c r="P796" i="4"/>
  <c r="Q796" i="4" s="1"/>
  <c r="P800" i="4"/>
  <c r="Q800" i="4" s="1"/>
  <c r="P818" i="4"/>
  <c r="Q818" i="4" s="1"/>
  <c r="O690" i="4" l="1"/>
  <c r="O679" i="4"/>
  <c r="P636" i="4"/>
  <c r="Q636" i="4" s="1"/>
  <c r="P407" i="4"/>
  <c r="Q407" i="4" s="1"/>
  <c r="P166" i="4"/>
  <c r="Q166" i="4" s="1"/>
  <c r="O865" i="4"/>
  <c r="O928" i="4"/>
  <c r="O406" i="4"/>
  <c r="O421" i="4"/>
  <c r="P196" i="4"/>
  <c r="Q196" i="4" s="1"/>
  <c r="P625" i="4"/>
  <c r="Q625" i="4" s="1"/>
  <c r="O345" i="4"/>
  <c r="O606" i="4"/>
  <c r="O133" i="4"/>
  <c r="P876" i="4"/>
  <c r="Q876" i="4" s="1"/>
  <c r="P141" i="4"/>
  <c r="Q141" i="4" s="1"/>
  <c r="O669" i="4"/>
  <c r="P409" i="4"/>
  <c r="Q409" i="4" s="1"/>
  <c r="O816" i="4"/>
  <c r="O646" i="4"/>
  <c r="P424" i="4"/>
  <c r="Q424" i="4" s="1"/>
  <c r="P831" i="4"/>
  <c r="Q831" i="4" s="1"/>
  <c r="O403" i="4"/>
  <c r="O842" i="4"/>
  <c r="M932" i="4"/>
  <c r="P932" i="4" s="1"/>
  <c r="Q932" i="4" s="1"/>
  <c r="I932" i="4"/>
  <c r="M926" i="4"/>
  <c r="P926" i="4" s="1"/>
  <c r="Q926" i="4" s="1"/>
  <c r="I926" i="4"/>
  <c r="M919" i="4"/>
  <c r="P919" i="4" s="1"/>
  <c r="Q919" i="4" s="1"/>
  <c r="I919" i="4"/>
  <c r="M917" i="4"/>
  <c r="P917" i="4" s="1"/>
  <c r="Q917" i="4" s="1"/>
  <c r="I917" i="4"/>
  <c r="M916" i="4"/>
  <c r="P916" i="4" s="1"/>
  <c r="Q916" i="4" s="1"/>
  <c r="I916" i="4"/>
  <c r="M909" i="4"/>
  <c r="P909" i="4" s="1"/>
  <c r="Q909" i="4" s="1"/>
  <c r="I909" i="4"/>
  <c r="M906" i="4"/>
  <c r="P906" i="4" s="1"/>
  <c r="Q906" i="4" s="1"/>
  <c r="I906" i="4"/>
  <c r="M901" i="4"/>
  <c r="O901" i="4" s="1"/>
  <c r="I901" i="4"/>
  <c r="M889" i="4"/>
  <c r="P889" i="4" s="1"/>
  <c r="Q889" i="4" s="1"/>
  <c r="I889" i="4"/>
  <c r="M880" i="4"/>
  <c r="P880" i="4" s="1"/>
  <c r="Q880" i="4" s="1"/>
  <c r="I880" i="4"/>
  <c r="M860" i="4"/>
  <c r="P860" i="4" s="1"/>
  <c r="Q860" i="4" s="1"/>
  <c r="M750" i="4"/>
  <c r="O750" i="4" s="1"/>
  <c r="M749" i="4"/>
  <c r="O749" i="4" s="1"/>
  <c r="M747" i="4"/>
  <c r="O747" i="4" s="1"/>
  <c r="M743" i="4"/>
  <c r="O743" i="4" s="1"/>
  <c r="M732" i="4"/>
  <c r="O732" i="4" s="1"/>
  <c r="M725" i="4"/>
  <c r="O725" i="4" s="1"/>
  <c r="M712" i="4"/>
  <c r="O712" i="4" s="1"/>
  <c r="M699" i="4"/>
  <c r="O699" i="4" s="1"/>
  <c r="M684" i="4"/>
  <c r="O684" i="4" s="1"/>
  <c r="M290" i="4"/>
  <c r="O290" i="4" s="1"/>
  <c r="M284" i="4"/>
  <c r="O284" i="4" s="1"/>
  <c r="M274" i="4"/>
  <c r="O274" i="4" s="1"/>
  <c r="M271" i="4"/>
  <c r="O271" i="4" s="1"/>
  <c r="M267" i="4"/>
  <c r="O267" i="4" s="1"/>
  <c r="M264" i="4"/>
  <c r="O264" i="4" s="1"/>
  <c r="M262" i="4"/>
  <c r="O262" i="4" s="1"/>
  <c r="M258" i="4"/>
  <c r="O258" i="4" s="1"/>
  <c r="M255" i="4"/>
  <c r="O255" i="4" s="1"/>
  <c r="M254" i="4"/>
  <c r="O254" i="4" s="1"/>
  <c r="M139" i="4"/>
  <c r="O139" i="4" s="1"/>
  <c r="I139" i="4"/>
  <c r="M135" i="4"/>
  <c r="P135" i="4" s="1"/>
  <c r="Q135" i="4" s="1"/>
  <c r="I135" i="4"/>
  <c r="M121" i="4"/>
  <c r="P121" i="4" s="1"/>
  <c r="Q121" i="4" s="1"/>
  <c r="I121" i="4"/>
  <c r="M119" i="4"/>
  <c r="P119" i="4" s="1"/>
  <c r="Q119" i="4" s="1"/>
  <c r="I119" i="4"/>
  <c r="M106" i="4"/>
  <c r="O106" i="4" s="1"/>
  <c r="I106" i="4"/>
  <c r="M101" i="4"/>
  <c r="P101" i="4" s="1"/>
  <c r="Q101" i="4" s="1"/>
  <c r="I101" i="4"/>
  <c r="M63" i="4"/>
  <c r="P63" i="4" s="1"/>
  <c r="Q63" i="4" s="1"/>
  <c r="I63" i="4"/>
  <c r="M55" i="4"/>
  <c r="P55" i="4" s="1"/>
  <c r="Q55" i="4" s="1"/>
  <c r="I55" i="4"/>
  <c r="M47" i="4"/>
  <c r="O47" i="4" s="1"/>
  <c r="I47" i="4"/>
  <c r="M14" i="4"/>
  <c r="P14" i="4" s="1"/>
  <c r="Q14" i="4" s="1"/>
  <c r="I14" i="4"/>
  <c r="M205" i="4"/>
  <c r="P205" i="4" s="1"/>
  <c r="Q205" i="4" s="1"/>
  <c r="M757" i="4"/>
  <c r="P757" i="4" s="1"/>
  <c r="Q757" i="4" s="1"/>
  <c r="M613" i="4"/>
  <c r="P613" i="4" s="1"/>
  <c r="Q613" i="4" s="1"/>
  <c r="M644" i="4"/>
  <c r="P644" i="4" s="1"/>
  <c r="Q644" i="4" s="1"/>
  <c r="M560" i="4"/>
  <c r="P560" i="4" s="1"/>
  <c r="Q560" i="4" s="1"/>
  <c r="M752" i="4"/>
  <c r="P752" i="4" s="1"/>
  <c r="Q752" i="4" s="1"/>
  <c r="M758" i="4"/>
  <c r="P758" i="4" s="1"/>
  <c r="Q758" i="4" s="1"/>
  <c r="M634" i="4"/>
  <c r="P634" i="4" s="1"/>
  <c r="Q634" i="4" s="1"/>
  <c r="M582" i="4"/>
  <c r="P582" i="4" s="1"/>
  <c r="Q582" i="4" s="1"/>
  <c r="M583" i="4"/>
  <c r="P583" i="4" s="1"/>
  <c r="Q583" i="4" s="1"/>
  <c r="M593" i="4"/>
  <c r="P593" i="4" s="1"/>
  <c r="Q593" i="4" s="1"/>
  <c r="M529" i="4"/>
  <c r="P529" i="4" s="1"/>
  <c r="Q529" i="4" s="1"/>
  <c r="M555" i="4"/>
  <c r="P555" i="4" s="1"/>
  <c r="Q555" i="4" s="1"/>
  <c r="M524" i="4"/>
  <c r="P524" i="4" s="1"/>
  <c r="Q524" i="4" s="1"/>
  <c r="M504" i="4"/>
  <c r="P504" i="4" s="1"/>
  <c r="Q504" i="4" s="1"/>
  <c r="M495" i="4"/>
  <c r="P495" i="4" s="1"/>
  <c r="Q495" i="4" s="1"/>
  <c r="M492" i="4"/>
  <c r="P492" i="4" s="1"/>
  <c r="Q492" i="4" s="1"/>
  <c r="M511" i="4"/>
  <c r="P511" i="4" s="1"/>
  <c r="Q511" i="4" s="1"/>
  <c r="M534" i="4"/>
  <c r="P534" i="4" s="1"/>
  <c r="Q534" i="4" s="1"/>
  <c r="M396" i="4"/>
  <c r="P396" i="4" s="1"/>
  <c r="Q396" i="4" s="1"/>
  <c r="M405" i="4"/>
  <c r="P405" i="4" s="1"/>
  <c r="Q405" i="4" s="1"/>
  <c r="M314" i="4"/>
  <c r="P314" i="4" s="1"/>
  <c r="Q314" i="4" s="1"/>
  <c r="M357" i="4"/>
  <c r="P357" i="4" s="1"/>
  <c r="Q357" i="4" s="1"/>
  <c r="M374" i="4"/>
  <c r="P374" i="4" s="1"/>
  <c r="Q374" i="4" s="1"/>
  <c r="M294" i="4"/>
  <c r="P294" i="4" s="1"/>
  <c r="Q294" i="4" s="1"/>
  <c r="M327" i="4"/>
  <c r="P327" i="4" s="1"/>
  <c r="Q327" i="4" s="1"/>
  <c r="M347" i="4"/>
  <c r="P347" i="4" s="1"/>
  <c r="Q347" i="4" s="1"/>
  <c r="M350" i="4"/>
  <c r="P350" i="4" s="1"/>
  <c r="Q350" i="4" s="1"/>
  <c r="M312" i="4"/>
  <c r="P312" i="4" s="1"/>
  <c r="Q312" i="4" s="1"/>
  <c r="M285" i="4"/>
  <c r="P285" i="4" s="1"/>
  <c r="Q285" i="4" s="1"/>
  <c r="M273" i="4"/>
  <c r="P273" i="4" s="1"/>
  <c r="Q273" i="4" s="1"/>
  <c r="P271" i="4" l="1"/>
  <c r="Q271" i="4" s="1"/>
  <c r="P747" i="4"/>
  <c r="Q747" i="4" s="1"/>
  <c r="O14" i="4"/>
  <c r="P732" i="4"/>
  <c r="Q732" i="4" s="1"/>
  <c r="P258" i="4"/>
  <c r="Q258" i="4" s="1"/>
  <c r="O119" i="4"/>
  <c r="P264" i="4"/>
  <c r="Q264" i="4" s="1"/>
  <c r="P712" i="4"/>
  <c r="Q712" i="4" s="1"/>
  <c r="O906" i="4"/>
  <c r="O909" i="4"/>
  <c r="P684" i="4"/>
  <c r="Q684" i="4" s="1"/>
  <c r="P750" i="4"/>
  <c r="Q750" i="4" s="1"/>
  <c r="P901" i="4"/>
  <c r="Q901" i="4" s="1"/>
  <c r="O135" i="4"/>
  <c r="P254" i="4"/>
  <c r="Q254" i="4" s="1"/>
  <c r="P284" i="4"/>
  <c r="Q284" i="4" s="1"/>
  <c r="O55" i="4"/>
  <c r="P106" i="4"/>
  <c r="Q106" i="4" s="1"/>
  <c r="O917" i="4"/>
  <c r="P47" i="4"/>
  <c r="Q47" i="4" s="1"/>
  <c r="O101" i="4"/>
  <c r="P139" i="4"/>
  <c r="Q139" i="4" s="1"/>
  <c r="P255" i="4"/>
  <c r="Q255" i="4" s="1"/>
  <c r="P262" i="4"/>
  <c r="Q262" i="4" s="1"/>
  <c r="P267" i="4"/>
  <c r="Q267" i="4" s="1"/>
  <c r="P274" i="4"/>
  <c r="Q274" i="4" s="1"/>
  <c r="P290" i="4"/>
  <c r="Q290" i="4" s="1"/>
  <c r="P699" i="4"/>
  <c r="Q699" i="4" s="1"/>
  <c r="P725" i="4"/>
  <c r="Q725" i="4" s="1"/>
  <c r="P743" i="4"/>
  <c r="Q743" i="4" s="1"/>
  <c r="P749" i="4"/>
  <c r="Q749" i="4" s="1"/>
  <c r="O860" i="4"/>
  <c r="O880" i="4"/>
  <c r="O919" i="4"/>
  <c r="O926" i="4"/>
  <c r="O63" i="4"/>
  <c r="O121" i="4"/>
  <c r="O889" i="4"/>
  <c r="O916" i="4"/>
  <c r="O932" i="4"/>
  <c r="O205" i="4"/>
  <c r="O273" i="4"/>
  <c r="O285" i="4"/>
  <c r="O312" i="4"/>
  <c r="O350" i="4"/>
  <c r="O347" i="4"/>
  <c r="O327" i="4"/>
  <c r="O294" i="4"/>
  <c r="O374" i="4"/>
  <c r="O357" i="4"/>
  <c r="O314" i="4"/>
  <c r="O405" i="4"/>
  <c r="O396" i="4"/>
  <c r="O534" i="4"/>
  <c r="O511" i="4"/>
  <c r="O492" i="4"/>
  <c r="O495" i="4"/>
  <c r="O504" i="4"/>
  <c r="O524" i="4"/>
  <c r="O555" i="4"/>
  <c r="O529" i="4"/>
  <c r="O593" i="4"/>
  <c r="O583" i="4"/>
  <c r="O582" i="4"/>
  <c r="O634" i="4"/>
  <c r="O758" i="4"/>
  <c r="O752" i="4"/>
  <c r="O560" i="4"/>
  <c r="O644" i="4"/>
  <c r="O613" i="4"/>
  <c r="O757" i="4"/>
  <c r="M766" i="4" l="1"/>
  <c r="P766" i="4" s="1"/>
  <c r="Q766" i="4" s="1"/>
  <c r="F766" i="4"/>
  <c r="M833" i="4"/>
  <c r="P833" i="4" s="1"/>
  <c r="Q833" i="4" s="1"/>
  <c r="F833" i="4"/>
  <c r="M828" i="4"/>
  <c r="P828" i="4" s="1"/>
  <c r="Q828" i="4" s="1"/>
  <c r="F828" i="4"/>
  <c r="M907" i="4"/>
  <c r="P907" i="4" s="1"/>
  <c r="Q907" i="4" s="1"/>
  <c r="F907" i="4"/>
  <c r="M785" i="4"/>
  <c r="P785" i="4" s="1"/>
  <c r="Q785" i="4" s="1"/>
  <c r="F785" i="4"/>
  <c r="M632" i="4"/>
  <c r="O632" i="4" s="1"/>
  <c r="F632" i="4"/>
  <c r="M550" i="4"/>
  <c r="P550" i="4" s="1"/>
  <c r="Q550" i="4" s="1"/>
  <c r="F550" i="4"/>
  <c r="M629" i="4"/>
  <c r="P629" i="4" s="1"/>
  <c r="Q629" i="4" s="1"/>
  <c r="F629" i="4"/>
  <c r="M577" i="4"/>
  <c r="P577" i="4" s="1"/>
  <c r="Q577" i="4" s="1"/>
  <c r="F577" i="4"/>
  <c r="M617" i="4"/>
  <c r="O617" i="4" s="1"/>
  <c r="F617" i="4"/>
  <c r="M605" i="4"/>
  <c r="P605" i="4" s="1"/>
  <c r="Q605" i="4" s="1"/>
  <c r="F605" i="4"/>
  <c r="M591" i="4"/>
  <c r="P591" i="4" s="1"/>
  <c r="Q591" i="4" s="1"/>
  <c r="F591" i="4"/>
  <c r="M391" i="4"/>
  <c r="P391" i="4" s="1"/>
  <c r="Q391" i="4" s="1"/>
  <c r="F391" i="4"/>
  <c r="M464" i="4"/>
  <c r="P464" i="4" s="1"/>
  <c r="Q464" i="4" s="1"/>
  <c r="F464" i="4"/>
  <c r="M576" i="4"/>
  <c r="O576" i="4" s="1"/>
  <c r="F576" i="4"/>
  <c r="M420" i="4"/>
  <c r="P420" i="4" s="1"/>
  <c r="Q420" i="4" s="1"/>
  <c r="F420" i="4"/>
  <c r="M448" i="4"/>
  <c r="P448" i="4" s="1"/>
  <c r="Q448" i="4" s="1"/>
  <c r="F448" i="4"/>
  <c r="M446" i="4"/>
  <c r="P446" i="4" s="1"/>
  <c r="Q446" i="4" s="1"/>
  <c r="F446" i="4"/>
  <c r="M422" i="4"/>
  <c r="P422" i="4" s="1"/>
  <c r="Q422" i="4" s="1"/>
  <c r="F422" i="4"/>
  <c r="M465" i="4"/>
  <c r="P465" i="4" s="1"/>
  <c r="Q465" i="4" s="1"/>
  <c r="F465" i="4"/>
  <c r="M217" i="4"/>
  <c r="P217" i="4" s="1"/>
  <c r="Q217" i="4" s="1"/>
  <c r="F217" i="4"/>
  <c r="M223" i="4"/>
  <c r="P223" i="4" s="1"/>
  <c r="Q223" i="4" s="1"/>
  <c r="F223" i="4"/>
  <c r="M245" i="4"/>
  <c r="O245" i="4" s="1"/>
  <c r="F245" i="4"/>
  <c r="M171" i="4"/>
  <c r="P171" i="4" s="1"/>
  <c r="Q171" i="4" s="1"/>
  <c r="F171" i="4"/>
  <c r="M206" i="4"/>
  <c r="P206" i="4" s="1"/>
  <c r="Q206" i="4" s="1"/>
  <c r="F206" i="4"/>
  <c r="M204" i="4"/>
  <c r="P204" i="4" s="1"/>
  <c r="Q204" i="4" s="1"/>
  <c r="F204" i="4"/>
  <c r="M235" i="4"/>
  <c r="P235" i="4" s="1"/>
  <c r="Q235" i="4" s="1"/>
  <c r="F235" i="4"/>
  <c r="M75" i="4"/>
  <c r="P75" i="4" s="1"/>
  <c r="Q75" i="4" s="1"/>
  <c r="F75" i="4"/>
  <c r="M246" i="4"/>
  <c r="P246" i="4" s="1"/>
  <c r="Q246" i="4" s="1"/>
  <c r="F246" i="4"/>
  <c r="O171" i="4" l="1"/>
  <c r="O907" i="4"/>
  <c r="O465" i="4"/>
  <c r="P576" i="4"/>
  <c r="Q576" i="4" s="1"/>
  <c r="O75" i="4"/>
  <c r="P245" i="4"/>
  <c r="Q245" i="4" s="1"/>
  <c r="O420" i="4"/>
  <c r="O235" i="4"/>
  <c r="O204" i="4"/>
  <c r="O422" i="4"/>
  <c r="O446" i="4"/>
  <c r="O591" i="4"/>
  <c r="O605" i="4"/>
  <c r="O629" i="4"/>
  <c r="O550" i="4"/>
  <c r="O828" i="4"/>
  <c r="O833" i="4"/>
  <c r="O223" i="4"/>
  <c r="O464" i="4"/>
  <c r="O785" i="4"/>
  <c r="O766" i="4"/>
  <c r="P617" i="4"/>
  <c r="Q617" i="4" s="1"/>
  <c r="O577" i="4"/>
  <c r="P632" i="4"/>
  <c r="Q632" i="4" s="1"/>
  <c r="O448" i="4"/>
  <c r="O391" i="4"/>
  <c r="O246" i="4"/>
  <c r="O206" i="4"/>
  <c r="O217" i="4"/>
  <c r="L890" i="4"/>
  <c r="K890" i="4"/>
  <c r="F890" i="4"/>
  <c r="L887" i="4"/>
  <c r="K887" i="4"/>
  <c r="F887" i="4"/>
  <c r="L886" i="4"/>
  <c r="K886" i="4"/>
  <c r="F886" i="4"/>
  <c r="L852" i="4"/>
  <c r="K852" i="4"/>
  <c r="F852" i="4"/>
  <c r="L847" i="4"/>
  <c r="K847" i="4"/>
  <c r="F847" i="4"/>
  <c r="L837" i="4"/>
  <c r="K837" i="4"/>
  <c r="F837" i="4"/>
  <c r="L835" i="4"/>
  <c r="K835" i="4"/>
  <c r="F835" i="4"/>
  <c r="L824" i="4"/>
  <c r="K824" i="4"/>
  <c r="F824" i="4"/>
  <c r="L813" i="4"/>
  <c r="K813" i="4"/>
  <c r="F813" i="4"/>
  <c r="L807" i="4"/>
  <c r="K807" i="4"/>
  <c r="F807" i="4"/>
  <c r="L531" i="4"/>
  <c r="K531" i="4"/>
  <c r="F531" i="4"/>
  <c r="L530" i="4"/>
  <c r="K530" i="4"/>
  <c r="F530" i="4"/>
  <c r="L523" i="4"/>
  <c r="K523" i="4"/>
  <c r="F523" i="4"/>
  <c r="L521" i="4"/>
  <c r="K521" i="4"/>
  <c r="F521" i="4"/>
  <c r="L517" i="4"/>
  <c r="K517" i="4"/>
  <c r="F517" i="4"/>
  <c r="L515" i="4"/>
  <c r="K515" i="4"/>
  <c r="F515" i="4"/>
  <c r="L513" i="4"/>
  <c r="K513" i="4"/>
  <c r="M513" i="4" s="1"/>
  <c r="F513" i="4"/>
  <c r="L512" i="4"/>
  <c r="K512" i="4"/>
  <c r="F512" i="4"/>
  <c r="L510" i="4"/>
  <c r="K510" i="4"/>
  <c r="M510" i="4" s="1"/>
  <c r="O510" i="4" s="1"/>
  <c r="F510" i="4"/>
  <c r="L508" i="4"/>
  <c r="K508" i="4"/>
  <c r="F508" i="4"/>
  <c r="L419" i="4"/>
  <c r="K419" i="4"/>
  <c r="F419" i="4"/>
  <c r="L413" i="4"/>
  <c r="K413" i="4"/>
  <c r="F413" i="4"/>
  <c r="L411" i="4"/>
  <c r="K411" i="4"/>
  <c r="F411" i="4"/>
  <c r="L402" i="4"/>
  <c r="K402" i="4"/>
  <c r="F402" i="4"/>
  <c r="L392" i="4"/>
  <c r="K392" i="4"/>
  <c r="M392" i="4" s="1"/>
  <c r="F392" i="4"/>
  <c r="L379" i="4"/>
  <c r="K379" i="4"/>
  <c r="F379" i="4"/>
  <c r="L378" i="4"/>
  <c r="K378" i="4"/>
  <c r="F378" i="4"/>
  <c r="L376" i="4"/>
  <c r="K376" i="4"/>
  <c r="F376" i="4"/>
  <c r="L371" i="4"/>
  <c r="K371" i="4"/>
  <c r="M371" i="4" s="1"/>
  <c r="F371" i="4"/>
  <c r="L363" i="4"/>
  <c r="K363" i="4"/>
  <c r="F363" i="4"/>
  <c r="L222" i="4"/>
  <c r="K222" i="4"/>
  <c r="F222" i="4"/>
  <c r="L188" i="4"/>
  <c r="K188" i="4"/>
  <c r="F188" i="4"/>
  <c r="L179" i="4"/>
  <c r="K179" i="4"/>
  <c r="F179" i="4"/>
  <c r="L173" i="4"/>
  <c r="K173" i="4"/>
  <c r="F173" i="4"/>
  <c r="L157" i="4"/>
  <c r="K157" i="4"/>
  <c r="F157" i="4"/>
  <c r="L153" i="4"/>
  <c r="K153" i="4"/>
  <c r="F153" i="4"/>
  <c r="L120" i="4"/>
  <c r="K120" i="4"/>
  <c r="F120" i="4"/>
  <c r="L113" i="4"/>
  <c r="K113" i="4"/>
  <c r="F113" i="4"/>
  <c r="L110" i="4"/>
  <c r="K110" i="4"/>
  <c r="F110" i="4"/>
  <c r="L49" i="4"/>
  <c r="K49" i="4"/>
  <c r="F49" i="4"/>
  <c r="M120" i="4" l="1"/>
  <c r="M523" i="4"/>
  <c r="M378" i="4"/>
  <c r="M113" i="4"/>
  <c r="P113" i="4" s="1"/>
  <c r="Q113" i="4" s="1"/>
  <c r="M363" i="4"/>
  <c r="P363" i="4" s="1"/>
  <c r="Q363" i="4" s="1"/>
  <c r="M379" i="4"/>
  <c r="P379" i="4" s="1"/>
  <c r="Q379" i="4" s="1"/>
  <c r="M512" i="4"/>
  <c r="P512" i="4" s="1"/>
  <c r="Q512" i="4" s="1"/>
  <c r="M521" i="4"/>
  <c r="P521" i="4" s="1"/>
  <c r="Q521" i="4" s="1"/>
  <c r="M837" i="4"/>
  <c r="M887" i="4"/>
  <c r="P887" i="4" s="1"/>
  <c r="Q887" i="4" s="1"/>
  <c r="M411" i="4"/>
  <c r="O411" i="4" s="1"/>
  <c r="M517" i="4"/>
  <c r="O517" i="4" s="1"/>
  <c r="M49" i="4"/>
  <c r="P49" i="4" s="1"/>
  <c r="Q49" i="4" s="1"/>
  <c r="M530" i="4"/>
  <c r="P530" i="4" s="1"/>
  <c r="Q530" i="4" s="1"/>
  <c r="M824" i="4"/>
  <c r="O824" i="4" s="1"/>
  <c r="M852" i="4"/>
  <c r="O852" i="4" s="1"/>
  <c r="M110" i="4"/>
  <c r="O110" i="4" s="1"/>
  <c r="M173" i="4"/>
  <c r="P173" i="4" s="1"/>
  <c r="Q173" i="4" s="1"/>
  <c r="M413" i="4"/>
  <c r="P413" i="4" s="1"/>
  <c r="Q413" i="4" s="1"/>
  <c r="M153" i="4"/>
  <c r="P153" i="4" s="1"/>
  <c r="Q153" i="4" s="1"/>
  <c r="M402" i="4"/>
  <c r="P402" i="4" s="1"/>
  <c r="Q402" i="4" s="1"/>
  <c r="M508" i="4"/>
  <c r="P508" i="4" s="1"/>
  <c r="Q508" i="4" s="1"/>
  <c r="M515" i="4"/>
  <c r="P515" i="4" s="1"/>
  <c r="Q515" i="4" s="1"/>
  <c r="M531" i="4"/>
  <c r="O531" i="4" s="1"/>
  <c r="M807" i="4"/>
  <c r="P807" i="4" s="1"/>
  <c r="Q807" i="4" s="1"/>
  <c r="M157" i="4"/>
  <c r="O157" i="4" s="1"/>
  <c r="M188" i="4"/>
  <c r="O188" i="4" s="1"/>
  <c r="M222" i="4"/>
  <c r="O222" i="4" s="1"/>
  <c r="M835" i="4"/>
  <c r="P835" i="4" s="1"/>
  <c r="Q835" i="4" s="1"/>
  <c r="M886" i="4"/>
  <c r="O886" i="4" s="1"/>
  <c r="M179" i="4"/>
  <c r="P179" i="4" s="1"/>
  <c r="Q179" i="4" s="1"/>
  <c r="M376" i="4"/>
  <c r="P376" i="4" s="1"/>
  <c r="Q376" i="4" s="1"/>
  <c r="M419" i="4"/>
  <c r="P419" i="4" s="1"/>
  <c r="Q419" i="4" s="1"/>
  <c r="M813" i="4"/>
  <c r="O813" i="4" s="1"/>
  <c r="M847" i="4"/>
  <c r="O847" i="4" s="1"/>
  <c r="M890" i="4"/>
  <c r="O890" i="4" s="1"/>
  <c r="P392" i="4"/>
  <c r="Q392" i="4" s="1"/>
  <c r="O392" i="4"/>
  <c r="P513" i="4"/>
  <c r="Q513" i="4" s="1"/>
  <c r="O513" i="4"/>
  <c r="P120" i="4"/>
  <c r="Q120" i="4" s="1"/>
  <c r="O120" i="4"/>
  <c r="P523" i="4"/>
  <c r="Q523" i="4" s="1"/>
  <c r="O523" i="4"/>
  <c r="P886" i="4"/>
  <c r="Q886" i="4" s="1"/>
  <c r="O378" i="4"/>
  <c r="P378" i="4"/>
  <c r="Q378" i="4" s="1"/>
  <c r="P371" i="4"/>
  <c r="Q371" i="4" s="1"/>
  <c r="O371" i="4"/>
  <c r="P517" i="4"/>
  <c r="Q517" i="4" s="1"/>
  <c r="P837" i="4"/>
  <c r="Q837" i="4" s="1"/>
  <c r="O837" i="4"/>
  <c r="P510" i="4"/>
  <c r="Q510" i="4" s="1"/>
  <c r="O363" i="4"/>
  <c r="O512" i="4"/>
  <c r="O113" i="4" l="1"/>
  <c r="O521" i="4"/>
  <c r="O515" i="4"/>
  <c r="P813" i="4"/>
  <c r="Q813" i="4" s="1"/>
  <c r="P157" i="4"/>
  <c r="Q157" i="4" s="1"/>
  <c r="P847" i="4"/>
  <c r="Q847" i="4" s="1"/>
  <c r="P824" i="4"/>
  <c r="Q824" i="4" s="1"/>
  <c r="P411" i="4"/>
  <c r="Q411" i="4" s="1"/>
  <c r="O379" i="4"/>
  <c r="O179" i="4"/>
  <c r="O887" i="4"/>
  <c r="P188" i="4"/>
  <c r="Q188" i="4" s="1"/>
  <c r="O49" i="4"/>
  <c r="O508" i="4"/>
  <c r="O807" i="4"/>
  <c r="O402" i="4"/>
  <c r="P110" i="4"/>
  <c r="Q110" i="4" s="1"/>
  <c r="O530" i="4"/>
  <c r="O173" i="4"/>
  <c r="P531" i="4"/>
  <c r="Q531" i="4" s="1"/>
  <c r="P852" i="4"/>
  <c r="Q852" i="4" s="1"/>
  <c r="O413" i="4"/>
  <c r="O376" i="4"/>
  <c r="P890" i="4"/>
  <c r="Q890" i="4" s="1"/>
  <c r="P222" i="4"/>
  <c r="Q222" i="4" s="1"/>
  <c r="O153" i="4"/>
  <c r="O419" i="4"/>
  <c r="O835" i="4"/>
  <c r="M905" i="4"/>
  <c r="P905" i="4" s="1"/>
  <c r="M929" i="4"/>
  <c r="P929" i="4" s="1"/>
  <c r="M913" i="4"/>
  <c r="P913" i="4" s="1"/>
  <c r="M897" i="4"/>
  <c r="P897" i="4" s="1"/>
  <c r="M900" i="4"/>
  <c r="P900" i="4" s="1"/>
  <c r="M776" i="4"/>
  <c r="P776" i="4" s="1"/>
  <c r="M871" i="4"/>
  <c r="P871" i="4" s="1"/>
  <c r="M643" i="4"/>
  <c r="P643" i="4" s="1"/>
  <c r="M652" i="4"/>
  <c r="P652" i="4" s="1"/>
  <c r="M660" i="4"/>
  <c r="P660" i="4" s="1"/>
  <c r="M561" i="4"/>
  <c r="P561" i="4" s="1"/>
  <c r="M696" i="4"/>
  <c r="P696" i="4" s="1"/>
  <c r="M703" i="4"/>
  <c r="P703" i="4" s="1"/>
  <c r="M554" i="4"/>
  <c r="P554" i="4" s="1"/>
  <c r="M439" i="4"/>
  <c r="P439" i="4" s="1"/>
  <c r="M486" i="4"/>
  <c r="P486" i="4" s="1"/>
  <c r="M595" i="4"/>
  <c r="P595" i="4" s="1"/>
  <c r="M489" i="4"/>
  <c r="P489" i="4" s="1"/>
  <c r="M600" i="4"/>
  <c r="P600" i="4" s="1"/>
  <c r="M480" i="4"/>
  <c r="P480" i="4" s="1"/>
  <c r="M462" i="4"/>
  <c r="P462" i="4" s="1"/>
  <c r="M640" i="4"/>
  <c r="P640" i="4" s="1"/>
  <c r="M637" i="4"/>
  <c r="P637" i="4" s="1"/>
  <c r="M610" i="4"/>
  <c r="P610" i="4" s="1"/>
  <c r="M466" i="4"/>
  <c r="P466" i="4" s="1"/>
  <c r="M144" i="4"/>
  <c r="P144" i="4" s="1"/>
  <c r="M71" i="4"/>
  <c r="P71" i="4" s="1"/>
  <c r="M18" i="4"/>
  <c r="P18" i="4" s="1"/>
  <c r="M42" i="4"/>
  <c r="P42" i="4" s="1"/>
  <c r="M90" i="4"/>
  <c r="P90" i="4" s="1"/>
  <c r="M238" i="4"/>
  <c r="P238" i="4" s="1"/>
  <c r="M73" i="4"/>
  <c r="P73" i="4" s="1"/>
  <c r="M91" i="4"/>
  <c r="P91" i="4" s="1"/>
  <c r="M175" i="4"/>
  <c r="P175" i="4" s="1"/>
  <c r="M108" i="4"/>
  <c r="P108" i="4" s="1"/>
  <c r="M209" i="4"/>
  <c r="P209" i="4" s="1"/>
  <c r="M29" i="4"/>
  <c r="P29" i="4" s="1"/>
  <c r="M172" i="4"/>
  <c r="P172" i="4" s="1"/>
  <c r="M190" i="4"/>
  <c r="P190" i="4" s="1"/>
  <c r="M931" i="4"/>
  <c r="P931" i="4" s="1"/>
  <c r="Q931" i="4" s="1"/>
  <c r="M851" i="4"/>
  <c r="P851" i="4" s="1"/>
  <c r="Q851" i="4" s="1"/>
  <c r="M810" i="4"/>
  <c r="P810" i="4" s="1"/>
  <c r="Q810" i="4" s="1"/>
  <c r="M808" i="4"/>
  <c r="P808" i="4" s="1"/>
  <c r="Q808" i="4" s="1"/>
  <c r="M806" i="4"/>
  <c r="P806" i="4" s="1"/>
  <c r="Q806" i="4" s="1"/>
  <c r="M628" i="4"/>
  <c r="P628" i="4" s="1"/>
  <c r="Q628" i="4" s="1"/>
  <c r="M587" i="4"/>
  <c r="P587" i="4" s="1"/>
  <c r="Q587" i="4" s="1"/>
  <c r="M567" i="4"/>
  <c r="P567" i="4" s="1"/>
  <c r="Q567" i="4" s="1"/>
  <c r="M501" i="4"/>
  <c r="P501" i="4" s="1"/>
  <c r="Q501" i="4" s="1"/>
  <c r="M491" i="4"/>
  <c r="P491" i="4" s="1"/>
  <c r="Q491" i="4" s="1"/>
  <c r="M728" i="4"/>
  <c r="P728" i="4" s="1"/>
  <c r="Q728" i="4" s="1"/>
  <c r="M707" i="4"/>
  <c r="P707" i="4" s="1"/>
  <c r="Q707" i="4" s="1"/>
  <c r="M683" i="4"/>
  <c r="P683" i="4" s="1"/>
  <c r="Q683" i="4" s="1"/>
  <c r="M680" i="4"/>
  <c r="P680" i="4" s="1"/>
  <c r="Q680" i="4" s="1"/>
  <c r="M667" i="4"/>
  <c r="P667" i="4" s="1"/>
  <c r="Q667" i="4" s="1"/>
  <c r="M623" i="4"/>
  <c r="P623" i="4" s="1"/>
  <c r="Q623" i="4" s="1"/>
  <c r="M598" i="4"/>
  <c r="P598" i="4" s="1"/>
  <c r="Q598" i="4" s="1"/>
  <c r="M592" i="4"/>
  <c r="P592" i="4" s="1"/>
  <c r="Q592" i="4" s="1"/>
  <c r="M586" i="4"/>
  <c r="P586" i="4" s="1"/>
  <c r="Q586" i="4" s="1"/>
  <c r="M551" i="4"/>
  <c r="P551" i="4" s="1"/>
  <c r="Q551" i="4" s="1"/>
  <c r="M471" i="4"/>
  <c r="P471" i="4" s="1"/>
  <c r="Q471" i="4" s="1"/>
  <c r="M365" i="4"/>
  <c r="P365" i="4" s="1"/>
  <c r="Q365" i="4" s="1"/>
  <c r="M361" i="4"/>
  <c r="P361" i="4" s="1"/>
  <c r="Q361" i="4" s="1"/>
  <c r="M354" i="4"/>
  <c r="P354" i="4" s="1"/>
  <c r="Q354" i="4" s="1"/>
  <c r="M336" i="4"/>
  <c r="P336" i="4" s="1"/>
  <c r="Q336" i="4" s="1"/>
  <c r="M317" i="4"/>
  <c r="P317" i="4" s="1"/>
  <c r="Q317" i="4" s="1"/>
  <c r="M311" i="4"/>
  <c r="P311" i="4" s="1"/>
  <c r="Q311" i="4" s="1"/>
  <c r="M304" i="4"/>
  <c r="P304" i="4" s="1"/>
  <c r="Q304" i="4" s="1"/>
  <c r="M281" i="4"/>
  <c r="P281" i="4" s="1"/>
  <c r="Q281" i="4" s="1"/>
  <c r="M252" i="4"/>
  <c r="P252" i="4" s="1"/>
  <c r="Q252" i="4" s="1"/>
  <c r="M240" i="4"/>
  <c r="P240" i="4" s="1"/>
  <c r="Q240" i="4" s="1"/>
  <c r="M236" i="4"/>
  <c r="P236" i="4" s="1"/>
  <c r="Q236" i="4" s="1"/>
  <c r="M203" i="4"/>
  <c r="P203" i="4" s="1"/>
  <c r="Q203" i="4" s="1"/>
  <c r="M202" i="4"/>
  <c r="P202" i="4" s="1"/>
  <c r="Q202" i="4" s="1"/>
  <c r="M130" i="4"/>
  <c r="P130" i="4" s="1"/>
  <c r="Q130" i="4" s="1"/>
  <c r="M128" i="4"/>
  <c r="P128" i="4" s="1"/>
  <c r="Q128" i="4" s="1"/>
  <c r="M72" i="4"/>
  <c r="P72" i="4" s="1"/>
  <c r="Q72" i="4" s="1"/>
  <c r="M58" i="4"/>
  <c r="P58" i="4" s="1"/>
  <c r="Q58" i="4" s="1"/>
  <c r="M56" i="4"/>
  <c r="P56" i="4" s="1"/>
  <c r="Q56" i="4" s="1"/>
  <c r="M45" i="4"/>
  <c r="P45" i="4" s="1"/>
  <c r="Q45" i="4" s="1"/>
  <c r="M895" i="4"/>
  <c r="P895" i="4" s="1"/>
  <c r="Q895" i="4" s="1"/>
  <c r="M891" i="4"/>
  <c r="P891" i="4" s="1"/>
  <c r="Q891" i="4" s="1"/>
  <c r="M879" i="4"/>
  <c r="P879" i="4" s="1"/>
  <c r="Q879" i="4" s="1"/>
  <c r="M869" i="4"/>
  <c r="P869" i="4" s="1"/>
  <c r="Q869" i="4" s="1"/>
  <c r="M846" i="4"/>
  <c r="P846" i="4" s="1"/>
  <c r="Q846" i="4" s="1"/>
  <c r="M844" i="4"/>
  <c r="P844" i="4" s="1"/>
  <c r="Q844" i="4" s="1"/>
  <c r="M836" i="4"/>
  <c r="P836" i="4" s="1"/>
  <c r="Q836" i="4" s="1"/>
  <c r="M822" i="4"/>
  <c r="P822" i="4" s="1"/>
  <c r="Q822" i="4" s="1"/>
  <c r="M815" i="4"/>
  <c r="P815" i="4" s="1"/>
  <c r="Q815" i="4" s="1"/>
  <c r="M803" i="4"/>
  <c r="P803" i="4" s="1"/>
  <c r="Q803" i="4" s="1"/>
  <c r="M706" i="4"/>
  <c r="P706" i="4" s="1"/>
  <c r="Q706" i="4" s="1"/>
  <c r="M685" i="4"/>
  <c r="P685" i="4" s="1"/>
  <c r="Q685" i="4" s="1"/>
  <c r="M677" i="4"/>
  <c r="P677" i="4" s="1"/>
  <c r="Q677" i="4" s="1"/>
  <c r="M661" i="4"/>
  <c r="P661" i="4" s="1"/>
  <c r="Q661" i="4" s="1"/>
  <c r="M655" i="4"/>
  <c r="P655" i="4" s="1"/>
  <c r="Q655" i="4" s="1"/>
  <c r="M626" i="4"/>
  <c r="P626" i="4" s="1"/>
  <c r="Q626" i="4" s="1"/>
  <c r="M615" i="4"/>
  <c r="P615" i="4" s="1"/>
  <c r="Q615" i="4" s="1"/>
  <c r="M602" i="4"/>
  <c r="P602" i="4" s="1"/>
  <c r="Q602" i="4" s="1"/>
  <c r="M579" i="4"/>
  <c r="P579" i="4" s="1"/>
  <c r="Q579" i="4" s="1"/>
  <c r="M547" i="4"/>
  <c r="P547" i="4" s="1"/>
  <c r="Q547" i="4" s="1"/>
  <c r="M473" i="4"/>
  <c r="P473" i="4" s="1"/>
  <c r="Q473" i="4" s="1"/>
  <c r="M472" i="4"/>
  <c r="P472" i="4" s="1"/>
  <c r="Q472" i="4" s="1"/>
  <c r="M454" i="4"/>
  <c r="P454" i="4" s="1"/>
  <c r="Q454" i="4" s="1"/>
  <c r="M428" i="4"/>
  <c r="P428" i="4" s="1"/>
  <c r="Q428" i="4" s="1"/>
  <c r="M415" i="4"/>
  <c r="P415" i="4" s="1"/>
  <c r="Q415" i="4" s="1"/>
  <c r="M412" i="4"/>
  <c r="P412" i="4" s="1"/>
  <c r="Q412" i="4" s="1"/>
  <c r="M395" i="4"/>
  <c r="P395" i="4" s="1"/>
  <c r="Q395" i="4" s="1"/>
  <c r="M335" i="4"/>
  <c r="P335" i="4" s="1"/>
  <c r="Q335" i="4" s="1"/>
  <c r="M325" i="4"/>
  <c r="P325" i="4" s="1"/>
  <c r="Q325" i="4" s="1"/>
  <c r="M259" i="4"/>
  <c r="P259" i="4" s="1"/>
  <c r="Q259" i="4" s="1"/>
  <c r="M241" i="4"/>
  <c r="P241" i="4" s="1"/>
  <c r="Q241" i="4" s="1"/>
  <c r="M228" i="4"/>
  <c r="P228" i="4" s="1"/>
  <c r="Q228" i="4" s="1"/>
  <c r="M187" i="4"/>
  <c r="P187" i="4" s="1"/>
  <c r="Q187" i="4" s="1"/>
  <c r="M184" i="4"/>
  <c r="P184" i="4" s="1"/>
  <c r="Q184" i="4" s="1"/>
  <c r="M162" i="4"/>
  <c r="P162" i="4" s="1"/>
  <c r="Q162" i="4" s="1"/>
  <c r="M137" i="4"/>
  <c r="P137" i="4" s="1"/>
  <c r="Q137" i="4" s="1"/>
  <c r="M109" i="4"/>
  <c r="P109" i="4" s="1"/>
  <c r="Q109" i="4" s="1"/>
  <c r="M80" i="4"/>
  <c r="P80" i="4" s="1"/>
  <c r="Q80" i="4" s="1"/>
  <c r="M54" i="4"/>
  <c r="P54" i="4" s="1"/>
  <c r="Q54" i="4" s="1"/>
  <c r="M35" i="4"/>
  <c r="P35" i="4" s="1"/>
  <c r="Q35" i="4" s="1"/>
  <c r="O190" i="4" l="1"/>
  <c r="Q190" i="4" s="1"/>
  <c r="O172" i="4"/>
  <c r="Q172" i="4" s="1"/>
  <c r="O29" i="4"/>
  <c r="Q29" i="4" s="1"/>
  <c r="O209" i="4"/>
  <c r="Q209" i="4" s="1"/>
  <c r="O108" i="4"/>
  <c r="Q108" i="4" s="1"/>
  <c r="O175" i="4"/>
  <c r="Q175" i="4" s="1"/>
  <c r="O91" i="4"/>
  <c r="Q91" i="4" s="1"/>
  <c r="O73" i="4"/>
  <c r="Q73" i="4" s="1"/>
  <c r="O238" i="4"/>
  <c r="Q238" i="4" s="1"/>
  <c r="O90" i="4"/>
  <c r="Q90" i="4" s="1"/>
  <c r="O42" i="4"/>
  <c r="Q42" i="4" s="1"/>
  <c r="O18" i="4"/>
  <c r="Q18" i="4" s="1"/>
  <c r="O71" i="4"/>
  <c r="Q71" i="4" s="1"/>
  <c r="O144" i="4"/>
  <c r="Q144" i="4" s="1"/>
  <c r="O466" i="4"/>
  <c r="Q466" i="4" s="1"/>
  <c r="O610" i="4"/>
  <c r="Q610" i="4" s="1"/>
  <c r="O637" i="4"/>
  <c r="Q637" i="4" s="1"/>
  <c r="O640" i="4"/>
  <c r="Q640" i="4" s="1"/>
  <c r="O462" i="4"/>
  <c r="Q462" i="4" s="1"/>
  <c r="O480" i="4"/>
  <c r="Q480" i="4" s="1"/>
  <c r="O600" i="4"/>
  <c r="Q600" i="4" s="1"/>
  <c r="O489" i="4"/>
  <c r="Q489" i="4" s="1"/>
  <c r="O595" i="4"/>
  <c r="Q595" i="4" s="1"/>
  <c r="O486" i="4"/>
  <c r="Q486" i="4" s="1"/>
  <c r="O439" i="4"/>
  <c r="Q439" i="4" s="1"/>
  <c r="O554" i="4"/>
  <c r="Q554" i="4" s="1"/>
  <c r="O703" i="4"/>
  <c r="Q703" i="4" s="1"/>
  <c r="O696" i="4"/>
  <c r="Q696" i="4" s="1"/>
  <c r="O561" i="4"/>
  <c r="Q561" i="4" s="1"/>
  <c r="O660" i="4"/>
  <c r="Q660" i="4" s="1"/>
  <c r="O652" i="4"/>
  <c r="Q652" i="4" s="1"/>
  <c r="O643" i="4"/>
  <c r="Q643" i="4" s="1"/>
  <c r="O871" i="4"/>
  <c r="Q871" i="4" s="1"/>
  <c r="O776" i="4"/>
  <c r="Q776" i="4" s="1"/>
  <c r="O900" i="4"/>
  <c r="Q900" i="4" s="1"/>
  <c r="O897" i="4"/>
  <c r="Q897" i="4" s="1"/>
  <c r="O913" i="4"/>
  <c r="Q913" i="4" s="1"/>
  <c r="O929" i="4"/>
  <c r="Q929" i="4" s="1"/>
  <c r="O905" i="4"/>
  <c r="Q905" i="4" s="1"/>
  <c r="O45" i="4"/>
  <c r="O56" i="4"/>
  <c r="O58" i="4"/>
  <c r="O72" i="4"/>
  <c r="O128" i="4"/>
  <c r="O130" i="4"/>
  <c r="O202" i="4"/>
  <c r="O203" i="4"/>
  <c r="O236" i="4"/>
  <c r="O240" i="4"/>
  <c r="O252" i="4"/>
  <c r="O281" i="4"/>
  <c r="O304" i="4"/>
  <c r="O311" i="4"/>
  <c r="O317" i="4"/>
  <c r="O336" i="4"/>
  <c r="O354" i="4"/>
  <c r="O361" i="4"/>
  <c r="O365" i="4"/>
  <c r="O471" i="4"/>
  <c r="O551" i="4"/>
  <c r="O586" i="4"/>
  <c r="O592" i="4"/>
  <c r="O598" i="4"/>
  <c r="O623" i="4"/>
  <c r="O667" i="4"/>
  <c r="O680" i="4"/>
  <c r="O683" i="4"/>
  <c r="O707" i="4"/>
  <c r="O728" i="4"/>
  <c r="O491" i="4"/>
  <c r="O501" i="4"/>
  <c r="O567" i="4"/>
  <c r="O587" i="4"/>
  <c r="O628" i="4"/>
  <c r="O806" i="4"/>
  <c r="O808" i="4"/>
  <c r="O810" i="4"/>
  <c r="O851" i="4"/>
  <c r="O931" i="4"/>
  <c r="O35" i="4"/>
  <c r="O54" i="4"/>
  <c r="O80" i="4"/>
  <c r="O109" i="4"/>
  <c r="O137" i="4"/>
  <c r="O162" i="4"/>
  <c r="O184" i="4"/>
  <c r="O187" i="4"/>
  <c r="O228" i="4"/>
  <c r="O241" i="4"/>
  <c r="O259" i="4"/>
  <c r="O325" i="4"/>
  <c r="O335" i="4"/>
  <c r="O395" i="4"/>
  <c r="O412" i="4"/>
  <c r="O415" i="4"/>
  <c r="O428" i="4"/>
  <c r="O454" i="4"/>
  <c r="O472" i="4"/>
  <c r="O473" i="4"/>
  <c r="O547" i="4"/>
  <c r="O579" i="4"/>
  <c r="O602" i="4"/>
  <c r="O615" i="4"/>
  <c r="O626" i="4"/>
  <c r="O655" i="4"/>
  <c r="O661" i="4"/>
  <c r="O677" i="4"/>
  <c r="O685" i="4"/>
  <c r="O706" i="4"/>
  <c r="O803" i="4"/>
  <c r="O815" i="4"/>
  <c r="O822" i="4"/>
  <c r="O836" i="4"/>
  <c r="O844" i="4"/>
  <c r="O846" i="4"/>
  <c r="O869" i="4"/>
  <c r="O879" i="4"/>
  <c r="O891" i="4"/>
  <c r="O895" i="4"/>
  <c r="M936" i="4" l="1"/>
  <c r="P936" i="4" s="1"/>
  <c r="Q936" i="4" s="1"/>
  <c r="F936" i="4"/>
  <c r="M933" i="4"/>
  <c r="P933" i="4" s="1"/>
  <c r="Q933" i="4" s="1"/>
  <c r="F933" i="4"/>
  <c r="M867" i="4"/>
  <c r="O867" i="4" s="1"/>
  <c r="F867" i="4"/>
  <c r="M830" i="4"/>
  <c r="P830" i="4" s="1"/>
  <c r="Q830" i="4" s="1"/>
  <c r="F830" i="4"/>
  <c r="M794" i="4"/>
  <c r="P794" i="4" s="1"/>
  <c r="Q794" i="4" s="1"/>
  <c r="F794" i="4"/>
  <c r="M793" i="4"/>
  <c r="P793" i="4" s="1"/>
  <c r="Q793" i="4" s="1"/>
  <c r="F793" i="4"/>
  <c r="M791" i="4"/>
  <c r="O791" i="4" s="1"/>
  <c r="F791" i="4"/>
  <c r="M770" i="4"/>
  <c r="P770" i="4" s="1"/>
  <c r="Q770" i="4" s="1"/>
  <c r="F770" i="4"/>
  <c r="M768" i="4"/>
  <c r="P768" i="4" s="1"/>
  <c r="Q768" i="4" s="1"/>
  <c r="F768" i="4"/>
  <c r="M763" i="4"/>
  <c r="P763" i="4" s="1"/>
  <c r="Q763" i="4" s="1"/>
  <c r="F763" i="4"/>
  <c r="M675" i="4"/>
  <c r="O675" i="4" s="1"/>
  <c r="F675" i="4"/>
  <c r="M673" i="4"/>
  <c r="P673" i="4" s="1"/>
  <c r="Q673" i="4" s="1"/>
  <c r="F673" i="4"/>
  <c r="M671" i="4"/>
  <c r="P671" i="4" s="1"/>
  <c r="Q671" i="4" s="1"/>
  <c r="F671" i="4"/>
  <c r="M668" i="4"/>
  <c r="P668" i="4" s="1"/>
  <c r="Q668" i="4" s="1"/>
  <c r="F668" i="4"/>
  <c r="M664" i="4"/>
  <c r="O664" i="4" s="1"/>
  <c r="F664" i="4"/>
  <c r="M654" i="4"/>
  <c r="P654" i="4" s="1"/>
  <c r="Q654" i="4" s="1"/>
  <c r="F654" i="4"/>
  <c r="M653" i="4"/>
  <c r="P653" i="4" s="1"/>
  <c r="Q653" i="4" s="1"/>
  <c r="F653" i="4"/>
  <c r="M656" i="4"/>
  <c r="P656" i="4" s="1"/>
  <c r="Q656" i="4" s="1"/>
  <c r="F656" i="4"/>
  <c r="M648" i="4"/>
  <c r="O648" i="4" s="1"/>
  <c r="F648" i="4"/>
  <c r="M641" i="4"/>
  <c r="P641" i="4" s="1"/>
  <c r="Q641" i="4" s="1"/>
  <c r="F641" i="4"/>
  <c r="M322" i="4"/>
  <c r="P322" i="4" s="1"/>
  <c r="Q322" i="4" s="1"/>
  <c r="F322" i="4"/>
  <c r="M289" i="4"/>
  <c r="P289" i="4" s="1"/>
  <c r="Q289" i="4" s="1"/>
  <c r="F289" i="4"/>
  <c r="M280" i="4"/>
  <c r="O280" i="4" s="1"/>
  <c r="F280" i="4"/>
  <c r="M270" i="4"/>
  <c r="P270" i="4" s="1"/>
  <c r="Q270" i="4" s="1"/>
  <c r="F270" i="4"/>
  <c r="M250" i="4"/>
  <c r="P250" i="4" s="1"/>
  <c r="Q250" i="4" s="1"/>
  <c r="F250" i="4"/>
  <c r="M249" i="4"/>
  <c r="P249" i="4" s="1"/>
  <c r="Q249" i="4" s="1"/>
  <c r="F249" i="4"/>
  <c r="M92" i="4"/>
  <c r="O92" i="4" s="1"/>
  <c r="F92" i="4"/>
  <c r="M88" i="4"/>
  <c r="P88" i="4" s="1"/>
  <c r="Q88" i="4" s="1"/>
  <c r="F88" i="4"/>
  <c r="M67" i="4"/>
  <c r="P67" i="4" s="1"/>
  <c r="Q67" i="4" s="1"/>
  <c r="F67" i="4"/>
  <c r="M59" i="4"/>
  <c r="P59" i="4" s="1"/>
  <c r="Q59" i="4" s="1"/>
  <c r="F59" i="4"/>
  <c r="M32" i="4"/>
  <c r="O32" i="4" s="1"/>
  <c r="F32" i="4"/>
  <c r="M28" i="4"/>
  <c r="P28" i="4" s="1"/>
  <c r="Q28" i="4" s="1"/>
  <c r="F28" i="4"/>
  <c r="M25" i="4"/>
  <c r="P25" i="4" s="1"/>
  <c r="Q25" i="4" s="1"/>
  <c r="F25" i="4"/>
  <c r="M24" i="4"/>
  <c r="P24" i="4" s="1"/>
  <c r="Q24" i="4" s="1"/>
  <c r="F24" i="4"/>
  <c r="M23" i="4"/>
  <c r="O23" i="4" s="1"/>
  <c r="F23" i="4"/>
  <c r="M20" i="4"/>
  <c r="P20" i="4" s="1"/>
  <c r="Q20" i="4" s="1"/>
  <c r="F20" i="4"/>
  <c r="M17" i="4"/>
  <c r="P17" i="4" s="1"/>
  <c r="Q17" i="4" s="1"/>
  <c r="F17" i="4"/>
  <c r="M16" i="4"/>
  <c r="P16" i="4" s="1"/>
  <c r="Q16" i="4" s="1"/>
  <c r="F16" i="4"/>
  <c r="M15" i="4"/>
  <c r="O15" i="4" s="1"/>
  <c r="F15" i="4"/>
  <c r="M10" i="4"/>
  <c r="P10" i="4" s="1"/>
  <c r="Q10" i="4" s="1"/>
  <c r="F10" i="4"/>
  <c r="O28" i="4" l="1"/>
  <c r="P15" i="4"/>
  <c r="Q15" i="4" s="1"/>
  <c r="O763" i="4"/>
  <c r="O289" i="4"/>
  <c r="P648" i="4"/>
  <c r="Q648" i="4" s="1"/>
  <c r="O20" i="4"/>
  <c r="P280" i="4"/>
  <c r="Q280" i="4" s="1"/>
  <c r="O641" i="4"/>
  <c r="O249" i="4"/>
  <c r="O793" i="4"/>
  <c r="O16" i="4"/>
  <c r="O654" i="4"/>
  <c r="P791" i="4"/>
  <c r="Q791" i="4" s="1"/>
  <c r="O10" i="4"/>
  <c r="O59" i="4"/>
  <c r="P92" i="4"/>
  <c r="Q92" i="4" s="1"/>
  <c r="O270" i="4"/>
  <c r="O668" i="4"/>
  <c r="P675" i="4"/>
  <c r="Q675" i="4" s="1"/>
  <c r="O770" i="4"/>
  <c r="O933" i="4"/>
  <c r="O24" i="4"/>
  <c r="P32" i="4"/>
  <c r="Q32" i="4" s="1"/>
  <c r="O88" i="4"/>
  <c r="O656" i="4"/>
  <c r="P664" i="4"/>
  <c r="Q664" i="4" s="1"/>
  <c r="O673" i="4"/>
  <c r="P867" i="4"/>
  <c r="Q867" i="4" s="1"/>
  <c r="P23" i="4"/>
  <c r="Q23" i="4" s="1"/>
  <c r="O17" i="4"/>
  <c r="O25" i="4"/>
  <c r="O67" i="4"/>
  <c r="O250" i="4"/>
  <c r="O322" i="4"/>
  <c r="O653" i="4"/>
  <c r="O671" i="4"/>
  <c r="O768" i="4"/>
  <c r="O794" i="4"/>
  <c r="O936" i="4"/>
  <c r="O830" i="4"/>
  <c r="L925" i="4" l="1"/>
  <c r="I925" i="4"/>
  <c r="K925" i="4" s="1"/>
  <c r="L914" i="4"/>
  <c r="I914" i="4"/>
  <c r="K914" i="4" s="1"/>
  <c r="L896" i="4"/>
  <c r="I896" i="4"/>
  <c r="K896" i="4" s="1"/>
  <c r="L877" i="4"/>
  <c r="I877" i="4"/>
  <c r="K877" i="4" s="1"/>
  <c r="L862" i="4"/>
  <c r="K862" i="4"/>
  <c r="L854" i="4"/>
  <c r="K854" i="4"/>
  <c r="I854" i="4"/>
  <c r="L848" i="4"/>
  <c r="I848" i="4"/>
  <c r="K848" i="4" s="1"/>
  <c r="L839" i="4"/>
  <c r="I839" i="4"/>
  <c r="K839" i="4" s="1"/>
  <c r="L829" i="4"/>
  <c r="K829" i="4"/>
  <c r="L821" i="4"/>
  <c r="I821" i="4"/>
  <c r="K821" i="4" s="1"/>
  <c r="L735" i="4"/>
  <c r="I735" i="4"/>
  <c r="K735" i="4" s="1"/>
  <c r="L730" i="4"/>
  <c r="I730" i="4"/>
  <c r="K730" i="4" s="1"/>
  <c r="L721" i="4"/>
  <c r="I721" i="4"/>
  <c r="K721" i="4" s="1"/>
  <c r="L713" i="4"/>
  <c r="I713" i="4"/>
  <c r="K713" i="4" s="1"/>
  <c r="L704" i="4"/>
  <c r="I704" i="4"/>
  <c r="K704" i="4" s="1"/>
  <c r="M704" i="4" s="1"/>
  <c r="P704" i="4" s="1"/>
  <c r="Q704" i="4" s="1"/>
  <c r="L692" i="4"/>
  <c r="I692" i="4"/>
  <c r="K692" i="4" s="1"/>
  <c r="L682" i="4"/>
  <c r="I682" i="4"/>
  <c r="K682" i="4" s="1"/>
  <c r="L676" i="4"/>
  <c r="I676" i="4"/>
  <c r="K676" i="4" s="1"/>
  <c r="L663" i="4"/>
  <c r="I663" i="4"/>
  <c r="K663" i="4" s="1"/>
  <c r="L645" i="4"/>
  <c r="I645" i="4"/>
  <c r="K645" i="4" s="1"/>
  <c r="L622" i="4"/>
  <c r="I622" i="4"/>
  <c r="K622" i="4" s="1"/>
  <c r="M622" i="4" s="1"/>
  <c r="L597" i="4"/>
  <c r="I597" i="4"/>
  <c r="K597" i="4" s="1"/>
  <c r="L488" i="4"/>
  <c r="I488" i="4"/>
  <c r="K488" i="4" s="1"/>
  <c r="M488" i="4" s="1"/>
  <c r="P488" i="4" s="1"/>
  <c r="Q488" i="4" s="1"/>
  <c r="L477" i="4"/>
  <c r="I477" i="4"/>
  <c r="K477" i="4" s="1"/>
  <c r="L469" i="4"/>
  <c r="I469" i="4"/>
  <c r="K469" i="4" s="1"/>
  <c r="M469" i="4" s="1"/>
  <c r="L451" i="4"/>
  <c r="I451" i="4"/>
  <c r="K451" i="4" s="1"/>
  <c r="L434" i="4"/>
  <c r="I434" i="4"/>
  <c r="K434" i="4" s="1"/>
  <c r="M434" i="4" s="1"/>
  <c r="P434" i="4" s="1"/>
  <c r="Q434" i="4" s="1"/>
  <c r="L418" i="4"/>
  <c r="I418" i="4"/>
  <c r="K418" i="4" s="1"/>
  <c r="L387" i="4"/>
  <c r="I387" i="4"/>
  <c r="K387" i="4" s="1"/>
  <c r="M387" i="4" s="1"/>
  <c r="L359" i="4"/>
  <c r="I359" i="4"/>
  <c r="K359" i="4" s="1"/>
  <c r="L233" i="4"/>
  <c r="I233" i="4"/>
  <c r="K233" i="4" s="1"/>
  <c r="M233" i="4" s="1"/>
  <c r="P233" i="4" s="1"/>
  <c r="Q233" i="4" s="1"/>
  <c r="L221" i="4"/>
  <c r="I221" i="4"/>
  <c r="K221" i="4" s="1"/>
  <c r="L211" i="4"/>
  <c r="I211" i="4"/>
  <c r="K211" i="4" s="1"/>
  <c r="L191" i="4"/>
  <c r="I191" i="4"/>
  <c r="K191" i="4" s="1"/>
  <c r="L160" i="4"/>
  <c r="I160" i="4"/>
  <c r="K160" i="4" s="1"/>
  <c r="L129" i="4"/>
  <c r="I129" i="4"/>
  <c r="K129" i="4" s="1"/>
  <c r="L83" i="4"/>
  <c r="I83" i="4"/>
  <c r="K83" i="4" s="1"/>
  <c r="L46" i="4"/>
  <c r="I46" i="4"/>
  <c r="K46" i="4" s="1"/>
  <c r="L19" i="4"/>
  <c r="I19" i="4"/>
  <c r="K19" i="4" s="1"/>
  <c r="L12" i="4"/>
  <c r="M12" i="4" s="1"/>
  <c r="I12" i="4"/>
  <c r="M896" i="4" l="1"/>
  <c r="O896" i="4" s="1"/>
  <c r="M721" i="4"/>
  <c r="M735" i="4"/>
  <c r="P735" i="4" s="1"/>
  <c r="Q735" i="4" s="1"/>
  <c r="M829" i="4"/>
  <c r="P829" i="4" s="1"/>
  <c r="Q829" i="4" s="1"/>
  <c r="M848" i="4"/>
  <c r="P848" i="4" s="1"/>
  <c r="Q848" i="4" s="1"/>
  <c r="M46" i="4"/>
  <c r="M418" i="4"/>
  <c r="P418" i="4" s="1"/>
  <c r="Q418" i="4" s="1"/>
  <c r="M597" i="4"/>
  <c r="P597" i="4" s="1"/>
  <c r="Q597" i="4" s="1"/>
  <c r="M19" i="4"/>
  <c r="P19" i="4" s="1"/>
  <c r="Q19" i="4" s="1"/>
  <c r="M83" i="4"/>
  <c r="O83" i="4" s="1"/>
  <c r="M730" i="4"/>
  <c r="M821" i="4"/>
  <c r="P821" i="4" s="1"/>
  <c r="Q821" i="4" s="1"/>
  <c r="M160" i="4"/>
  <c r="P160" i="4" s="1"/>
  <c r="Q160" i="4" s="1"/>
  <c r="M211" i="4"/>
  <c r="O211" i="4" s="1"/>
  <c r="M645" i="4"/>
  <c r="P645" i="4" s="1"/>
  <c r="Q645" i="4" s="1"/>
  <c r="M676" i="4"/>
  <c r="P676" i="4" s="1"/>
  <c r="Q676" i="4" s="1"/>
  <c r="M692" i="4"/>
  <c r="P692" i="4" s="1"/>
  <c r="Q692" i="4" s="1"/>
  <c r="M839" i="4"/>
  <c r="P839" i="4" s="1"/>
  <c r="Q839" i="4" s="1"/>
  <c r="M925" i="4"/>
  <c r="O925" i="4" s="1"/>
  <c r="M129" i="4"/>
  <c r="P129" i="4" s="1"/>
  <c r="Q129" i="4" s="1"/>
  <c r="M191" i="4"/>
  <c r="P191" i="4" s="1"/>
  <c r="Q191" i="4" s="1"/>
  <c r="M663" i="4"/>
  <c r="P663" i="4" s="1"/>
  <c r="Q663" i="4" s="1"/>
  <c r="M682" i="4"/>
  <c r="O682" i="4" s="1"/>
  <c r="M854" i="4"/>
  <c r="O854" i="4" s="1"/>
  <c r="M877" i="4"/>
  <c r="O877" i="4" s="1"/>
  <c r="M221" i="4"/>
  <c r="P221" i="4" s="1"/>
  <c r="Q221" i="4" s="1"/>
  <c r="M451" i="4"/>
  <c r="P451" i="4" s="1"/>
  <c r="Q451" i="4" s="1"/>
  <c r="M359" i="4"/>
  <c r="P359" i="4" s="1"/>
  <c r="Q359" i="4" s="1"/>
  <c r="M477" i="4"/>
  <c r="O477" i="4" s="1"/>
  <c r="M713" i="4"/>
  <c r="O713" i="4" s="1"/>
  <c r="M862" i="4"/>
  <c r="O862" i="4" s="1"/>
  <c r="M914" i="4"/>
  <c r="P914" i="4" s="1"/>
  <c r="Q914" i="4" s="1"/>
  <c r="O622" i="4"/>
  <c r="P622" i="4"/>
  <c r="Q622" i="4" s="1"/>
  <c r="P46" i="4"/>
  <c r="Q46" i="4" s="1"/>
  <c r="O46" i="4"/>
  <c r="O469" i="4"/>
  <c r="P469" i="4"/>
  <c r="Q469" i="4" s="1"/>
  <c r="O848" i="4"/>
  <c r="P730" i="4"/>
  <c r="Q730" i="4" s="1"/>
  <c r="O730" i="4"/>
  <c r="O387" i="4"/>
  <c r="P387" i="4"/>
  <c r="Q387" i="4" s="1"/>
  <c r="O451" i="4"/>
  <c r="O721" i="4"/>
  <c r="P721" i="4"/>
  <c r="Q721" i="4" s="1"/>
  <c r="P925" i="4"/>
  <c r="Q925" i="4" s="1"/>
  <c r="P12" i="4"/>
  <c r="Q12" i="4" s="1"/>
  <c r="O12" i="4"/>
  <c r="O418" i="4"/>
  <c r="P682" i="4"/>
  <c r="Q682" i="4" s="1"/>
  <c r="P862" i="4"/>
  <c r="Q862" i="4" s="1"/>
  <c r="P896" i="4"/>
  <c r="Q896" i="4" s="1"/>
  <c r="O233" i="4"/>
  <c r="O434" i="4"/>
  <c r="O488" i="4"/>
  <c r="O704" i="4"/>
  <c r="O735" i="4"/>
  <c r="P877" i="4" l="1"/>
  <c r="Q877" i="4" s="1"/>
  <c r="O692" i="4"/>
  <c r="O597" i="4"/>
  <c r="O829" i="4"/>
  <c r="O160" i="4"/>
  <c r="P713" i="4"/>
  <c r="Q713" i="4" s="1"/>
  <c r="P83" i="4"/>
  <c r="Q83" i="4" s="1"/>
  <c r="P211" i="4"/>
  <c r="Q211" i="4" s="1"/>
  <c r="O663" i="4"/>
  <c r="O839" i="4"/>
  <c r="O19" i="4"/>
  <c r="P477" i="4"/>
  <c r="Q477" i="4" s="1"/>
  <c r="O221" i="4"/>
  <c r="O191" i="4"/>
  <c r="O359" i="4"/>
  <c r="P854" i="4"/>
  <c r="Q854" i="4" s="1"/>
  <c r="O821" i="4"/>
  <c r="O645" i="4"/>
  <c r="O676" i="4"/>
  <c r="O914" i="4"/>
  <c r="O129" i="4"/>
  <c r="M853" i="4"/>
  <c r="P853" i="4" s="1"/>
  <c r="Q853" i="4" s="1"/>
  <c r="M827" i="4"/>
  <c r="P827" i="4" s="1"/>
  <c r="Q827" i="4" s="1"/>
  <c r="M840" i="4"/>
  <c r="P840" i="4" s="1"/>
  <c r="Q840" i="4" s="1"/>
  <c r="M845" i="4"/>
  <c r="P845" i="4" s="1"/>
  <c r="Q845" i="4" s="1"/>
  <c r="M820" i="4"/>
  <c r="O820" i="4" s="1"/>
  <c r="M866" i="4"/>
  <c r="P866" i="4" s="1"/>
  <c r="Q866" i="4" s="1"/>
  <c r="M650" i="4"/>
  <c r="P650" i="4" s="1"/>
  <c r="Q650" i="4" s="1"/>
  <c r="M659" i="4"/>
  <c r="O659" i="4" s="1"/>
  <c r="M612" i="4"/>
  <c r="O612" i="4" s="1"/>
  <c r="M630" i="4"/>
  <c r="P630" i="4" s="1"/>
  <c r="Q630" i="4" s="1"/>
  <c r="M618" i="4"/>
  <c r="O618" i="4" s="1"/>
  <c r="M616" i="4"/>
  <c r="P616" i="4" s="1"/>
  <c r="Q616" i="4" s="1"/>
  <c r="M621" i="4"/>
  <c r="O621" i="4" s="1"/>
  <c r="M353" i="4"/>
  <c r="P353" i="4" s="1"/>
  <c r="Q353" i="4" s="1"/>
  <c r="M362" i="4"/>
  <c r="P362" i="4" s="1"/>
  <c r="Q362" i="4" s="1"/>
  <c r="M307" i="4"/>
  <c r="P307" i="4" s="1"/>
  <c r="Q307" i="4" s="1"/>
  <c r="M313" i="4"/>
  <c r="P313" i="4" s="1"/>
  <c r="Q313" i="4" s="1"/>
  <c r="M358" i="4"/>
  <c r="P358" i="4" s="1"/>
  <c r="Q358" i="4" s="1"/>
  <c r="M253" i="4"/>
  <c r="P253" i="4" s="1"/>
  <c r="Q253" i="4" s="1"/>
  <c r="M279" i="4"/>
  <c r="P279" i="4" s="1"/>
  <c r="Q279" i="4" s="1"/>
  <c r="M399" i="4"/>
  <c r="P399" i="4" s="1"/>
  <c r="Q399" i="4" s="1"/>
  <c r="M416" i="4"/>
  <c r="P416" i="4" s="1"/>
  <c r="Q416" i="4" s="1"/>
  <c r="M849" i="4"/>
  <c r="P849" i="4" s="1"/>
  <c r="Q849" i="4" s="1"/>
  <c r="M819" i="4"/>
  <c r="P819" i="4" s="1"/>
  <c r="Q819" i="4" s="1"/>
  <c r="M814" i="4"/>
  <c r="P814" i="4" s="1"/>
  <c r="Q814" i="4" s="1"/>
  <c r="M797" i="4"/>
  <c r="P797" i="4" s="1"/>
  <c r="Q797" i="4" s="1"/>
  <c r="M832" i="4"/>
  <c r="P832" i="4" s="1"/>
  <c r="Q832" i="4" s="1"/>
  <c r="M875" i="4"/>
  <c r="P875" i="4" s="1"/>
  <c r="Q875" i="4" s="1"/>
  <c r="M882" i="4"/>
  <c r="P882" i="4" s="1"/>
  <c r="Q882" i="4" s="1"/>
  <c r="M855" i="4"/>
  <c r="P855" i="4" s="1"/>
  <c r="Q855" i="4" s="1"/>
  <c r="M532" i="4"/>
  <c r="P532" i="4" s="1"/>
  <c r="Q532" i="4" s="1"/>
  <c r="M624" i="4"/>
  <c r="P624" i="4" s="1"/>
  <c r="Q624" i="4" s="1"/>
  <c r="M588" i="4"/>
  <c r="P588" i="4" s="1"/>
  <c r="Q588" i="4" s="1"/>
  <c r="M726" i="4"/>
  <c r="P726" i="4" s="1"/>
  <c r="Q726" i="4" s="1"/>
  <c r="M540" i="4"/>
  <c r="P540" i="4" s="1"/>
  <c r="Q540" i="4" s="1"/>
  <c r="M686" i="4"/>
  <c r="P686" i="4" s="1"/>
  <c r="Q686" i="4" s="1"/>
  <c r="M710" i="4"/>
  <c r="P710" i="4" s="1"/>
  <c r="Q710" i="4" s="1"/>
  <c r="M702" i="4"/>
  <c r="P702" i="4" s="1"/>
  <c r="Q702" i="4" s="1"/>
  <c r="M711" i="4"/>
  <c r="P711" i="4" s="1"/>
  <c r="Q711" i="4" s="1"/>
  <c r="M693" i="4"/>
  <c r="P693" i="4" s="1"/>
  <c r="Q693" i="4" s="1"/>
  <c r="M291" i="4"/>
  <c r="P291" i="4" s="1"/>
  <c r="Q291" i="4" s="1"/>
  <c r="M276" i="4"/>
  <c r="P276" i="4" s="1"/>
  <c r="Q276" i="4" s="1"/>
  <c r="M329" i="4"/>
  <c r="P329" i="4" s="1"/>
  <c r="Q329" i="4" s="1"/>
  <c r="M310" i="4"/>
  <c r="P310" i="4" s="1"/>
  <c r="Q310" i="4" s="1"/>
  <c r="M338" i="4"/>
  <c r="P338" i="4" s="1"/>
  <c r="Q338" i="4" s="1"/>
  <c r="M352" i="4"/>
  <c r="P352" i="4" s="1"/>
  <c r="Q352" i="4" s="1"/>
  <c r="M256" i="4"/>
  <c r="P256" i="4" s="1"/>
  <c r="Q256" i="4" s="1"/>
  <c r="M272" i="4"/>
  <c r="P272" i="4" s="1"/>
  <c r="Q272" i="4" s="1"/>
  <c r="M326" i="4"/>
  <c r="P326" i="4" s="1"/>
  <c r="Q326" i="4" s="1"/>
  <c r="M332" i="4"/>
  <c r="P332" i="4" s="1"/>
  <c r="Q332" i="4" s="1"/>
  <c r="M132" i="4"/>
  <c r="P132" i="4" s="1"/>
  <c r="Q132" i="4" s="1"/>
  <c r="M107" i="4"/>
  <c r="P107" i="4" s="1"/>
  <c r="Q107" i="4" s="1"/>
  <c r="M95" i="4"/>
  <c r="P95" i="4" s="1"/>
  <c r="Q95" i="4" s="1"/>
  <c r="M103" i="4"/>
  <c r="P103" i="4" s="1"/>
  <c r="Q103" i="4" s="1"/>
  <c r="M134" i="4"/>
  <c r="P134" i="4" s="1"/>
  <c r="Q134" i="4" s="1"/>
  <c r="M39" i="4"/>
  <c r="P39" i="4" s="1"/>
  <c r="Q39" i="4" s="1"/>
  <c r="M126" i="4"/>
  <c r="P126" i="4" s="1"/>
  <c r="Q126" i="4" s="1"/>
  <c r="M53" i="4"/>
  <c r="P53" i="4" s="1"/>
  <c r="Q53" i="4" s="1"/>
  <c r="M116" i="4"/>
  <c r="P116" i="4" s="1"/>
  <c r="Q116" i="4" s="1"/>
  <c r="M100" i="4"/>
  <c r="P100" i="4" s="1"/>
  <c r="Q100" i="4" s="1"/>
  <c r="P820" i="4" l="1"/>
  <c r="Q820" i="4" s="1"/>
  <c r="O866" i="4"/>
  <c r="O845" i="4"/>
  <c r="O840" i="4"/>
  <c r="O827" i="4"/>
  <c r="O853" i="4"/>
  <c r="O616" i="4"/>
  <c r="O630" i="4"/>
  <c r="O650" i="4"/>
  <c r="P621" i="4"/>
  <c r="Q621" i="4" s="1"/>
  <c r="P618" i="4"/>
  <c r="Q618" i="4" s="1"/>
  <c r="P612" i="4"/>
  <c r="Q612" i="4" s="1"/>
  <c r="P659" i="4"/>
  <c r="Q659" i="4" s="1"/>
  <c r="O416" i="4"/>
  <c r="O399" i="4"/>
  <c r="O279" i="4"/>
  <c r="O253" i="4"/>
  <c r="O358" i="4"/>
  <c r="O313" i="4"/>
  <c r="O307" i="4"/>
  <c r="O362" i="4"/>
  <c r="O353" i="4"/>
  <c r="O100" i="4"/>
  <c r="O116" i="4"/>
  <c r="O53" i="4"/>
  <c r="O126" i="4"/>
  <c r="O39" i="4"/>
  <c r="O134" i="4"/>
  <c r="O103" i="4"/>
  <c r="O95" i="4"/>
  <c r="O107" i="4"/>
  <c r="O132" i="4"/>
  <c r="O332" i="4"/>
  <c r="O326" i="4"/>
  <c r="O272" i="4"/>
  <c r="O256" i="4"/>
  <c r="O352" i="4"/>
  <c r="O338" i="4"/>
  <c r="O310" i="4"/>
  <c r="O329" i="4"/>
  <c r="O276" i="4"/>
  <c r="O291" i="4"/>
  <c r="O693" i="4"/>
  <c r="O711" i="4"/>
  <c r="O702" i="4"/>
  <c r="O710" i="4"/>
  <c r="O686" i="4"/>
  <c r="O540" i="4"/>
  <c r="O726" i="4"/>
  <c r="O588" i="4"/>
  <c r="O624" i="4"/>
  <c r="O532" i="4"/>
  <c r="O855" i="4"/>
  <c r="O882" i="4"/>
  <c r="O875" i="4"/>
  <c r="O832" i="4"/>
  <c r="O797" i="4"/>
  <c r="O814" i="4"/>
  <c r="O819" i="4"/>
  <c r="O849" i="4"/>
  <c r="M811" i="4" l="1"/>
  <c r="P811" i="4" s="1"/>
  <c r="Q811" i="4" s="1"/>
  <c r="F811" i="4"/>
  <c r="M809" i="4"/>
  <c r="P809" i="4" s="1"/>
  <c r="Q809" i="4" s="1"/>
  <c r="F809" i="4"/>
  <c r="M775" i="4"/>
  <c r="P775" i="4" s="1"/>
  <c r="Q775" i="4" s="1"/>
  <c r="F775" i="4"/>
  <c r="M769" i="4"/>
  <c r="P769" i="4" s="1"/>
  <c r="Q769" i="4" s="1"/>
  <c r="F769" i="4"/>
  <c r="M765" i="4"/>
  <c r="P765" i="4" s="1"/>
  <c r="Q765" i="4" s="1"/>
  <c r="F765" i="4"/>
  <c r="M764" i="4"/>
  <c r="P764" i="4" s="1"/>
  <c r="Q764" i="4" s="1"/>
  <c r="F764" i="4"/>
  <c r="M760" i="4"/>
  <c r="P760" i="4" s="1"/>
  <c r="Q760" i="4" s="1"/>
  <c r="F760" i="4"/>
  <c r="M755" i="4"/>
  <c r="O755" i="4" s="1"/>
  <c r="F755" i="4"/>
  <c r="M751" i="4"/>
  <c r="P751" i="4" s="1"/>
  <c r="Q751" i="4" s="1"/>
  <c r="F751" i="4"/>
  <c r="M544" i="4"/>
  <c r="P544" i="4" s="1"/>
  <c r="Q544" i="4" s="1"/>
  <c r="F544" i="4"/>
  <c r="M539" i="4"/>
  <c r="P539" i="4" s="1"/>
  <c r="Q539" i="4" s="1"/>
  <c r="F539" i="4"/>
  <c r="M535" i="4"/>
  <c r="O535" i="4" s="1"/>
  <c r="F535" i="4"/>
  <c r="M533" i="4"/>
  <c r="P533" i="4" s="1"/>
  <c r="Q533" i="4" s="1"/>
  <c r="F533" i="4"/>
  <c r="M527" i="4"/>
  <c r="P527" i="4" s="1"/>
  <c r="Q527" i="4" s="1"/>
  <c r="F527" i="4"/>
  <c r="M526" i="4"/>
  <c r="P526" i="4" s="1"/>
  <c r="Q526" i="4" s="1"/>
  <c r="F526" i="4"/>
  <c r="M525" i="4"/>
  <c r="O525" i="4" s="1"/>
  <c r="F525" i="4"/>
  <c r="M522" i="4"/>
  <c r="P522" i="4" s="1"/>
  <c r="Q522" i="4" s="1"/>
  <c r="F522" i="4"/>
  <c r="M518" i="4"/>
  <c r="P518" i="4" s="1"/>
  <c r="Q518" i="4" s="1"/>
  <c r="F518" i="4"/>
  <c r="M360" i="4"/>
  <c r="P360" i="4" s="1"/>
  <c r="Q360" i="4" s="1"/>
  <c r="F360" i="4"/>
  <c r="M351" i="4"/>
  <c r="O351" i="4" s="1"/>
  <c r="F351" i="4"/>
  <c r="M346" i="4"/>
  <c r="P346" i="4" s="1"/>
  <c r="Q346" i="4" s="1"/>
  <c r="F346" i="4"/>
  <c r="M341" i="4"/>
  <c r="P341" i="4" s="1"/>
  <c r="Q341" i="4" s="1"/>
  <c r="F341" i="4"/>
  <c r="M340" i="4"/>
  <c r="O340" i="4" s="1"/>
  <c r="F340" i="4"/>
  <c r="M331" i="4"/>
  <c r="O331" i="4" s="1"/>
  <c r="F331" i="4"/>
  <c r="M328" i="4"/>
  <c r="P328" i="4" s="1"/>
  <c r="Q328" i="4" s="1"/>
  <c r="F328" i="4"/>
  <c r="M323" i="4"/>
  <c r="P323" i="4" s="1"/>
  <c r="Q323" i="4" s="1"/>
  <c r="F323" i="4"/>
  <c r="M282" i="4"/>
  <c r="P282" i="4" s="1"/>
  <c r="Q282" i="4" s="1"/>
  <c r="F282" i="4"/>
  <c r="M81" i="4"/>
  <c r="P81" i="4" s="1"/>
  <c r="Q81" i="4" s="1"/>
  <c r="F81" i="4"/>
  <c r="M76" i="4"/>
  <c r="P76" i="4" s="1"/>
  <c r="Q76" i="4" s="1"/>
  <c r="F76" i="4"/>
  <c r="M69" i="4"/>
  <c r="P69" i="4" s="1"/>
  <c r="Q69" i="4" s="1"/>
  <c r="F69" i="4"/>
  <c r="M65" i="4"/>
  <c r="P65" i="4" s="1"/>
  <c r="Q65" i="4" s="1"/>
  <c r="F65" i="4"/>
  <c r="M62" i="4"/>
  <c r="O62" i="4" s="1"/>
  <c r="F62" i="4"/>
  <c r="M51" i="4"/>
  <c r="P51" i="4" s="1"/>
  <c r="Q51" i="4" s="1"/>
  <c r="F51" i="4"/>
  <c r="M41" i="4"/>
  <c r="P41" i="4" s="1"/>
  <c r="Q41" i="4" s="1"/>
  <c r="F41" i="4"/>
  <c r="M37" i="4"/>
  <c r="O37" i="4" s="1"/>
  <c r="F37" i="4"/>
  <c r="M9" i="4"/>
  <c r="O9" i="4" s="1"/>
  <c r="F9" i="4"/>
  <c r="O69" i="4" l="1"/>
  <c r="O65" i="4"/>
  <c r="O527" i="4"/>
  <c r="O41" i="4"/>
  <c r="P351" i="4"/>
  <c r="Q351" i="4" s="1"/>
  <c r="O526" i="4"/>
  <c r="P755" i="4"/>
  <c r="Q755" i="4" s="1"/>
  <c r="P340" i="4"/>
  <c r="Q340" i="4" s="1"/>
  <c r="O518" i="4"/>
  <c r="P37" i="4"/>
  <c r="Q37" i="4" s="1"/>
  <c r="P62" i="4"/>
  <c r="Q62" i="4" s="1"/>
  <c r="O341" i="4"/>
  <c r="O360" i="4"/>
  <c r="O764" i="4"/>
  <c r="O760" i="4"/>
  <c r="O81" i="4"/>
  <c r="P525" i="4"/>
  <c r="Q525" i="4" s="1"/>
  <c r="O769" i="4"/>
  <c r="O282" i="4"/>
  <c r="O323" i="4"/>
  <c r="P535" i="4"/>
  <c r="Q535" i="4" s="1"/>
  <c r="O539" i="4"/>
  <c r="O544" i="4"/>
  <c r="O775" i="4"/>
  <c r="O809" i="4"/>
  <c r="P9" i="4"/>
  <c r="Q9" i="4" s="1"/>
  <c r="P331" i="4"/>
  <c r="Q331" i="4" s="1"/>
  <c r="O51" i="4"/>
  <c r="O76" i="4"/>
  <c r="O328" i="4"/>
  <c r="O346" i="4"/>
  <c r="O522" i="4"/>
  <c r="O533" i="4"/>
  <c r="O751" i="4"/>
  <c r="O765" i="4"/>
  <c r="O811" i="4"/>
  <c r="M874" i="4" l="1"/>
  <c r="P874" i="4" s="1"/>
  <c r="Q874" i="4" s="1"/>
  <c r="M873" i="4"/>
  <c r="O873" i="4" s="1"/>
  <c r="M823" i="4"/>
  <c r="P823" i="4" s="1"/>
  <c r="Q823" i="4" s="1"/>
  <c r="M545" i="4"/>
  <c r="P545" i="4" s="1"/>
  <c r="Q545" i="4" s="1"/>
  <c r="M519" i="4"/>
  <c r="P519" i="4" s="1"/>
  <c r="Q519" i="4" s="1"/>
  <c r="M509" i="4"/>
  <c r="P509" i="4" s="1"/>
  <c r="Q509" i="4" s="1"/>
  <c r="M308" i="4"/>
  <c r="P308" i="4" s="1"/>
  <c r="Q308" i="4" s="1"/>
  <c r="M297" i="4"/>
  <c r="P297" i="4" s="1"/>
  <c r="Q297" i="4" s="1"/>
  <c r="M296" i="4"/>
  <c r="P296" i="4" s="1"/>
  <c r="Q296" i="4" s="1"/>
  <c r="M165" i="4"/>
  <c r="P165" i="4" s="1"/>
  <c r="Q165" i="4" s="1"/>
  <c r="M156" i="4"/>
  <c r="P156" i="4" s="1"/>
  <c r="Q156" i="4" s="1"/>
  <c r="M96" i="4"/>
  <c r="P96" i="4" s="1"/>
  <c r="Q96" i="4" s="1"/>
  <c r="O823" i="4" l="1"/>
  <c r="O874" i="4"/>
  <c r="P873" i="4"/>
  <c r="Q873" i="4" s="1"/>
  <c r="O509" i="4"/>
  <c r="O519" i="4"/>
  <c r="O545" i="4"/>
  <c r="O296" i="4"/>
  <c r="O297" i="4"/>
  <c r="O308" i="4"/>
  <c r="O96" i="4"/>
  <c r="O156" i="4"/>
  <c r="O165" i="4"/>
  <c r="I745" i="4" l="1"/>
  <c r="K745" i="4" s="1"/>
  <c r="M745" i="4" s="1"/>
  <c r="I709" i="4"/>
  <c r="K709" i="4" s="1"/>
  <c r="M709" i="4" s="1"/>
  <c r="I701" i="4"/>
  <c r="K701" i="4" s="1"/>
  <c r="M701" i="4" s="1"/>
  <c r="I698" i="4"/>
  <c r="K698" i="4" s="1"/>
  <c r="M698" i="4" s="1"/>
  <c r="I666" i="4"/>
  <c r="K666" i="4" s="1"/>
  <c r="M666" i="4" s="1"/>
  <c r="I708" i="4"/>
  <c r="K708" i="4" s="1"/>
  <c r="M708" i="4" s="1"/>
  <c r="I697" i="4"/>
  <c r="K697" i="4" s="1"/>
  <c r="M697" i="4" s="1"/>
  <c r="I720" i="4"/>
  <c r="K720" i="4" s="1"/>
  <c r="M720" i="4" s="1"/>
  <c r="I619" i="4"/>
  <c r="K619" i="4" s="1"/>
  <c r="M619" i="4" s="1"/>
  <c r="I596" i="4"/>
  <c r="K596" i="4" s="1"/>
  <c r="M596" i="4" s="1"/>
  <c r="K485" i="4"/>
  <c r="M485" i="4" s="1"/>
  <c r="P485" i="4" s="1"/>
  <c r="Q485" i="4" s="1"/>
  <c r="K483" i="4"/>
  <c r="M483" i="4" s="1"/>
  <c r="M458" i="4"/>
  <c r="O458" i="4" s="1"/>
  <c r="I442" i="4"/>
  <c r="K442" i="4" s="1"/>
  <c r="M442" i="4" s="1"/>
  <c r="K467" i="4"/>
  <c r="M467" i="4" s="1"/>
  <c r="P467" i="4" s="1"/>
  <c r="Q467" i="4" s="1"/>
  <c r="I435" i="4"/>
  <c r="K435" i="4" s="1"/>
  <c r="M435" i="4" s="1"/>
  <c r="I461" i="4"/>
  <c r="K461" i="4" s="1"/>
  <c r="M461" i="4" s="1"/>
  <c r="K487" i="4"/>
  <c r="M487" i="4" s="1"/>
  <c r="K568" i="4"/>
  <c r="M568" i="4" s="1"/>
  <c r="I478" i="4"/>
  <c r="K478" i="4" s="1"/>
  <c r="M478" i="4" s="1"/>
  <c r="I177" i="4"/>
  <c r="K177" i="4" s="1"/>
  <c r="M177" i="4" s="1"/>
  <c r="I26" i="4"/>
  <c r="K26" i="4" s="1"/>
  <c r="M26" i="4" s="1"/>
  <c r="I194" i="4"/>
  <c r="K194" i="4" s="1"/>
  <c r="M194" i="4" s="1"/>
  <c r="I219" i="4"/>
  <c r="K219" i="4" s="1"/>
  <c r="M219" i="4" s="1"/>
  <c r="I143" i="4"/>
  <c r="K143" i="4" s="1"/>
  <c r="M143" i="4" s="1"/>
  <c r="I125" i="4"/>
  <c r="K125" i="4" s="1"/>
  <c r="M125" i="4" s="1"/>
  <c r="I199" i="4"/>
  <c r="K199" i="4" s="1"/>
  <c r="M199" i="4" s="1"/>
  <c r="I225" i="4"/>
  <c r="K225" i="4" s="1"/>
  <c r="M225" i="4" s="1"/>
  <c r="I77" i="4"/>
  <c r="K77" i="4" s="1"/>
  <c r="M77" i="4" s="1"/>
  <c r="I185" i="4"/>
  <c r="K185" i="4" s="1"/>
  <c r="M185" i="4" s="1"/>
  <c r="O568" i="4" l="1"/>
  <c r="P568" i="4"/>
  <c r="Q568" i="4" s="1"/>
  <c r="P458" i="4"/>
  <c r="Q458" i="4" s="1"/>
  <c r="P185" i="4"/>
  <c r="Q185" i="4" s="1"/>
  <c r="O185" i="4"/>
  <c r="O698" i="4"/>
  <c r="P698" i="4"/>
  <c r="Q698" i="4" s="1"/>
  <c r="O77" i="4"/>
  <c r="P77" i="4"/>
  <c r="Q77" i="4" s="1"/>
  <c r="P26" i="4"/>
  <c r="Q26" i="4" s="1"/>
  <c r="O26" i="4"/>
  <c r="P478" i="4"/>
  <c r="Q478" i="4" s="1"/>
  <c r="O478" i="4"/>
  <c r="O487" i="4"/>
  <c r="P487" i="4"/>
  <c r="Q487" i="4" s="1"/>
  <c r="O435" i="4"/>
  <c r="P435" i="4"/>
  <c r="Q435" i="4" s="1"/>
  <c r="P697" i="4"/>
  <c r="Q697" i="4" s="1"/>
  <c r="O697" i="4"/>
  <c r="P701" i="4"/>
  <c r="Q701" i="4" s="1"/>
  <c r="O701" i="4"/>
  <c r="O199" i="4"/>
  <c r="P199" i="4"/>
  <c r="Q199" i="4" s="1"/>
  <c r="O442" i="4"/>
  <c r="P442" i="4"/>
  <c r="Q442" i="4" s="1"/>
  <c r="O720" i="4"/>
  <c r="P720" i="4"/>
  <c r="Q720" i="4" s="1"/>
  <c r="P219" i="4"/>
  <c r="Q219" i="4" s="1"/>
  <c r="O219" i="4"/>
  <c r="P125" i="4"/>
  <c r="Q125" i="4" s="1"/>
  <c r="O125" i="4"/>
  <c r="O596" i="4"/>
  <c r="P596" i="4"/>
  <c r="Q596" i="4" s="1"/>
  <c r="O708" i="4"/>
  <c r="P708" i="4"/>
  <c r="Q708" i="4" s="1"/>
  <c r="O709" i="4"/>
  <c r="P709" i="4"/>
  <c r="Q709" i="4" s="1"/>
  <c r="P225" i="4"/>
  <c r="Q225" i="4" s="1"/>
  <c r="O225" i="4"/>
  <c r="O143" i="4"/>
  <c r="P143" i="4"/>
  <c r="Q143" i="4" s="1"/>
  <c r="O194" i="4"/>
  <c r="P194" i="4"/>
  <c r="Q194" i="4" s="1"/>
  <c r="P177" i="4"/>
  <c r="Q177" i="4" s="1"/>
  <c r="O177" i="4"/>
  <c r="P461" i="4"/>
  <c r="Q461" i="4" s="1"/>
  <c r="O461" i="4"/>
  <c r="O483" i="4"/>
  <c r="P483" i="4"/>
  <c r="Q483" i="4" s="1"/>
  <c r="P619" i="4"/>
  <c r="Q619" i="4" s="1"/>
  <c r="O619" i="4"/>
  <c r="P666" i="4"/>
  <c r="Q666" i="4" s="1"/>
  <c r="O666" i="4"/>
  <c r="P745" i="4"/>
  <c r="Q745" i="4" s="1"/>
  <c r="O745" i="4"/>
  <c r="O467" i="4"/>
  <c r="O485" i="4"/>
  <c r="M740" i="4"/>
  <c r="P740" i="4" s="1"/>
  <c r="Q740" i="4" s="1"/>
  <c r="M884" i="4"/>
  <c r="P884" i="4" s="1"/>
  <c r="Q884" i="4" s="1"/>
  <c r="M868" i="4"/>
  <c r="P868" i="4" s="1"/>
  <c r="Q868" i="4" s="1"/>
  <c r="M456" i="4"/>
  <c r="P456" i="4" s="1"/>
  <c r="Q456" i="4" s="1"/>
  <c r="M460" i="4"/>
  <c r="O460" i="4" s="1"/>
  <c r="M470" i="4"/>
  <c r="P470" i="4" s="1"/>
  <c r="Q470" i="4" s="1"/>
  <c r="M207" i="4"/>
  <c r="P207" i="4" s="1"/>
  <c r="Q207" i="4" s="1"/>
  <c r="M167" i="4"/>
  <c r="O167" i="4" s="1"/>
  <c r="M147" i="4"/>
  <c r="P147" i="4" s="1"/>
  <c r="Q147" i="4" s="1"/>
  <c r="O868" i="4" l="1"/>
  <c r="O884" i="4"/>
  <c r="O740" i="4"/>
  <c r="O470" i="4"/>
  <c r="O456" i="4"/>
  <c r="P460" i="4"/>
  <c r="Q460" i="4" s="1"/>
  <c r="O147" i="4"/>
  <c r="O207" i="4"/>
  <c r="P167" i="4"/>
  <c r="Q167" i="4" s="1"/>
  <c r="M892" i="4"/>
  <c r="P892" i="4" s="1"/>
  <c r="Q892" i="4" s="1"/>
  <c r="F892" i="4"/>
  <c r="M904" i="4"/>
  <c r="P904" i="4" s="1"/>
  <c r="Q904" i="4" s="1"/>
  <c r="F904" i="4"/>
  <c r="M915" i="4"/>
  <c r="P915" i="4" s="1"/>
  <c r="Q915" i="4" s="1"/>
  <c r="F915" i="4"/>
  <c r="M918" i="4"/>
  <c r="O918" i="4" s="1"/>
  <c r="F918" i="4"/>
  <c r="M920" i="4"/>
  <c r="P920" i="4" s="1"/>
  <c r="Q920" i="4" s="1"/>
  <c r="F920" i="4"/>
  <c r="M921" i="4"/>
  <c r="P921" i="4" s="1"/>
  <c r="Q921" i="4" s="1"/>
  <c r="F921" i="4"/>
  <c r="M927" i="4"/>
  <c r="O927" i="4" s="1"/>
  <c r="F927" i="4"/>
  <c r="M714" i="4"/>
  <c r="P714" i="4" s="1"/>
  <c r="Q714" i="4" s="1"/>
  <c r="F714" i="4"/>
  <c r="M716" i="4"/>
  <c r="P716" i="4" s="1"/>
  <c r="Q716" i="4" s="1"/>
  <c r="F716" i="4"/>
  <c r="M719" i="4"/>
  <c r="P719" i="4" s="1"/>
  <c r="Q719" i="4" s="1"/>
  <c r="F719" i="4"/>
  <c r="M727" i="4"/>
  <c r="O727" i="4" s="1"/>
  <c r="F727" i="4"/>
  <c r="M731" i="4"/>
  <c r="P731" i="4" s="1"/>
  <c r="Q731" i="4" s="1"/>
  <c r="F731" i="4"/>
  <c r="M736" i="4"/>
  <c r="P736" i="4" s="1"/>
  <c r="Q736" i="4" s="1"/>
  <c r="F736" i="4"/>
  <c r="M739" i="4"/>
  <c r="P739" i="4" s="1"/>
  <c r="Q739" i="4" s="1"/>
  <c r="F739" i="4"/>
  <c r="M475" i="4"/>
  <c r="P475" i="4" s="1"/>
  <c r="Q475" i="4" s="1"/>
  <c r="F475" i="4"/>
  <c r="M476" i="4"/>
  <c r="P476" i="4" s="1"/>
  <c r="Q476" i="4" s="1"/>
  <c r="F476" i="4"/>
  <c r="M479" i="4"/>
  <c r="O479" i="4" s="1"/>
  <c r="F479" i="4"/>
  <c r="M481" i="4"/>
  <c r="P481" i="4" s="1"/>
  <c r="Q481" i="4" s="1"/>
  <c r="F481" i="4"/>
  <c r="M484" i="4"/>
  <c r="P484" i="4" s="1"/>
  <c r="Q484" i="4" s="1"/>
  <c r="F484" i="4"/>
  <c r="M562" i="4"/>
  <c r="P562" i="4" s="1"/>
  <c r="Q562" i="4" s="1"/>
  <c r="F562" i="4"/>
  <c r="M564" i="4"/>
  <c r="O564" i="4" s="1"/>
  <c r="F564" i="4"/>
  <c r="M34" i="4"/>
  <c r="P34" i="4" s="1"/>
  <c r="Q34" i="4" s="1"/>
  <c r="F34" i="4"/>
  <c r="M30" i="4"/>
  <c r="P30" i="4" s="1"/>
  <c r="Q30" i="4" s="1"/>
  <c r="F30" i="4"/>
  <c r="M22" i="4"/>
  <c r="O22" i="4" s="1"/>
  <c r="F22" i="4"/>
  <c r="M13" i="4"/>
  <c r="O13" i="4" s="1"/>
  <c r="F13" i="4"/>
  <c r="M11" i="4"/>
  <c r="P11" i="4" s="1"/>
  <c r="Q11" i="4" s="1"/>
  <c r="F11" i="4"/>
  <c r="M8" i="4"/>
  <c r="P8" i="4" s="1"/>
  <c r="Q8" i="4" s="1"/>
  <c r="F8" i="4"/>
  <c r="M7" i="4"/>
  <c r="O7" i="4" s="1"/>
  <c r="F7" i="4"/>
  <c r="P727" i="4" l="1"/>
  <c r="Q727" i="4" s="1"/>
  <c r="P13" i="4"/>
  <c r="Q13" i="4" s="1"/>
  <c r="P564" i="4"/>
  <c r="Q564" i="4" s="1"/>
  <c r="O915" i="4"/>
  <c r="O481" i="4"/>
  <c r="P927" i="4"/>
  <c r="Q927" i="4" s="1"/>
  <c r="O716" i="4"/>
  <c r="P22" i="4"/>
  <c r="Q22" i="4" s="1"/>
  <c r="O476" i="4"/>
  <c r="O736" i="4"/>
  <c r="O719" i="4"/>
  <c r="P479" i="4"/>
  <c r="Q479" i="4" s="1"/>
  <c r="O8" i="4"/>
  <c r="O739" i="4"/>
  <c r="P7" i="4"/>
  <c r="Q7" i="4" s="1"/>
  <c r="O30" i="4"/>
  <c r="O562" i="4"/>
  <c r="P918" i="4"/>
  <c r="Q918" i="4" s="1"/>
  <c r="O921" i="4"/>
  <c r="O904" i="4"/>
  <c r="O920" i="4"/>
  <c r="O892" i="4"/>
  <c r="O731" i="4"/>
  <c r="O714" i="4"/>
  <c r="O484" i="4"/>
  <c r="O475" i="4"/>
  <c r="O11" i="4"/>
  <c r="O34" i="4"/>
</calcChain>
</file>

<file path=xl/sharedStrings.xml><?xml version="1.0" encoding="utf-8"?>
<sst xmlns="http://schemas.openxmlformats.org/spreadsheetml/2006/main" count="2134" uniqueCount="1006">
  <si>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</si>
  <si>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</si>
  <si>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</si>
  <si>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</si>
  <si>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</si>
  <si>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</si>
  <si>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</si>
  <si>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</si>
  <si>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</si>
  <si>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</si>
  <si>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</si>
  <si>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</si>
  <si>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</si>
  <si>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</si>
  <si>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</si>
  <si>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</si>
  <si>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</si>
  <si>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</si>
  <si>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</si>
  <si>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</si>
  <si>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</si>
  <si>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</si>
  <si>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</si>
  <si>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</si>
  <si>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</si>
  <si>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</si>
  <si>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</si>
  <si>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I. Daugiabučiai suvartojantys mažiausiai šilumos (naujos statybos, kokybiški namai)</t>
  </si>
  <si>
    <t>Eur/MWh</t>
  </si>
  <si>
    <t>Eur/m²/mėn</t>
  </si>
  <si>
    <t>Eur/mėn</t>
  </si>
  <si>
    <t>M.Mironaitės g. 18</t>
  </si>
  <si>
    <t>Pavilnionių g. 31</t>
  </si>
  <si>
    <t>Sviliškių g. 8</t>
  </si>
  <si>
    <t>Bajorų kelias 3</t>
  </si>
  <si>
    <t>Sviliškių g. 4, 6</t>
  </si>
  <si>
    <t>Pavilnionių g. 33</t>
  </si>
  <si>
    <t>Žirmūnų g. 3 (renov.)</t>
  </si>
  <si>
    <t>Žirmūnų g. 30C</t>
  </si>
  <si>
    <t>Žirmūnų g. 126 (renov.)</t>
  </si>
  <si>
    <t>Žirmūnų g. 128 (renov.)</t>
  </si>
  <si>
    <t>Blindžių g. 7</t>
  </si>
  <si>
    <t>Žirmūnų g. 131 (renov.)</t>
  </si>
  <si>
    <t>J.Galvydžio g. 11A</t>
  </si>
  <si>
    <t>J.Kubiliaus g. 4</t>
  </si>
  <si>
    <t>M.Marcinkevičiaus g. 37, Baltupio g. 175</t>
  </si>
  <si>
    <t>M.Marcinkevičiaus g. 31, 33, 35</t>
  </si>
  <si>
    <t>Tolminkiemio g. 31</t>
  </si>
  <si>
    <t>S.Žukausko g. 27</t>
  </si>
  <si>
    <t>J.Franko g. 8</t>
  </si>
  <si>
    <t>Tolminkiemio g. 14</t>
  </si>
  <si>
    <t>V.Pietario g. 7</t>
  </si>
  <si>
    <t>Taikos g. 134, 136</t>
  </si>
  <si>
    <t>Kovo 11-osios g. 55</t>
  </si>
  <si>
    <t>Šviesos g 11 (bt. 41-60)</t>
  </si>
  <si>
    <t>Gedvydžių g. 20</t>
  </si>
  <si>
    <t>Gedvydžių g. 29 (bt. 1-36)</t>
  </si>
  <si>
    <t>iki 1992</t>
  </si>
  <si>
    <t>Taikos g. 25, 27</t>
  </si>
  <si>
    <t>Šviesos g 14 (bt. 81-100)</t>
  </si>
  <si>
    <t>Šviesos g 4 (bt. 81-100)</t>
  </si>
  <si>
    <t>Gabijos g. 81 (bt. 1-36)</t>
  </si>
  <si>
    <t>Kapsų g. 38</t>
  </si>
  <si>
    <t>Viršuliškių g. 22</t>
  </si>
  <si>
    <t>Taikos g. 241, 243, 245</t>
  </si>
  <si>
    <t>Musninkų g. 7</t>
  </si>
  <si>
    <t>S.Stanevičiaus g. 7 (bt. 1-40)</t>
  </si>
  <si>
    <t>Žemynos g. 35</t>
  </si>
  <si>
    <t>Žemynos g. 25</t>
  </si>
  <si>
    <t>Taikos g. 105</t>
  </si>
  <si>
    <t>Antakalnio g. 118</t>
  </si>
  <si>
    <t>Didlaukio g. 22, 24</t>
  </si>
  <si>
    <t>S.Stanevičiaus g. 15 (111017)</t>
  </si>
  <si>
    <t>Ukmergės g. 216 (404017)</t>
  </si>
  <si>
    <t>J.Basanavičiaus g. 17A</t>
  </si>
  <si>
    <t>Kanklių g. 10B</t>
  </si>
  <si>
    <t>Gelvonų g. 57</t>
  </si>
  <si>
    <t>Šaltkalvių g. 66</t>
  </si>
  <si>
    <t>Parko g. 6</t>
  </si>
  <si>
    <t>Parko g. 4</t>
  </si>
  <si>
    <t>Naugarduko g. 56</t>
  </si>
  <si>
    <t>Krokuvos g. 1 (107042)</t>
  </si>
  <si>
    <t>J.Tiškevičiaus g. 6</t>
  </si>
  <si>
    <t>Šilo g. 6</t>
  </si>
  <si>
    <t>Šilo g. 12</t>
  </si>
  <si>
    <t>V.Grybo g. 30</t>
  </si>
  <si>
    <t>Vykinto g. 8</t>
  </si>
  <si>
    <t>Lentvario g. 1</t>
  </si>
  <si>
    <t>S.Skapo g. 6, 8</t>
  </si>
  <si>
    <t>Gedimino pr. 27</t>
  </si>
  <si>
    <t>Žygio g. 4</t>
  </si>
  <si>
    <t>K.Vanagėlio g. 9</t>
  </si>
  <si>
    <t>Vilnius</t>
  </si>
  <si>
    <t>VINGIO 1 (renov.)</t>
  </si>
  <si>
    <t>LAUKO 17 (renov.)</t>
  </si>
  <si>
    <t>BIRUTĖS 14 (renov.)</t>
  </si>
  <si>
    <t>NAUJOJI 68 (renov.)</t>
  </si>
  <si>
    <t>Statybininkų 107</t>
  </si>
  <si>
    <t>STATYBININKŲ 46 (renov.)</t>
  </si>
  <si>
    <t>AUKŠTAKALNIO 14</t>
  </si>
  <si>
    <t>KAŠTONŲ 12 (renov.)</t>
  </si>
  <si>
    <t>PUTINŲ 2 (renov.)</t>
  </si>
  <si>
    <t>PUTINŲ 24A</t>
  </si>
  <si>
    <t>VILTIES 18</t>
  </si>
  <si>
    <t>Kalniškės 23</t>
  </si>
  <si>
    <t>JAUNIMO 38</t>
  </si>
  <si>
    <t>NAUJOJI 86</t>
  </si>
  <si>
    <t>NAUJOJI 96</t>
  </si>
  <si>
    <t>NAUJOJI 18</t>
  </si>
  <si>
    <t>KAŠTONŲ 52</t>
  </si>
  <si>
    <t>JONYNO 5</t>
  </si>
  <si>
    <t>STATYBININKŲ 27</t>
  </si>
  <si>
    <t>STATYBININKŲ 49</t>
  </si>
  <si>
    <t>VOLUNGĖS 27</t>
  </si>
  <si>
    <t>JAZMINŲ 12</t>
  </si>
  <si>
    <t>STATYBININKŲ 34</t>
  </si>
  <si>
    <t>VOLUNGĖS 12</t>
  </si>
  <si>
    <t>Alytus</t>
  </si>
  <si>
    <t>Dariaus ir Girėno 13 (505)</t>
  </si>
  <si>
    <t>Mokolų 9 (282)</t>
  </si>
  <si>
    <t>Vytauto 54 (641)</t>
  </si>
  <si>
    <t>Dariaus ir Girėno 9 (503)</t>
  </si>
  <si>
    <t>Dariaus ir Girėno 11 (504)</t>
  </si>
  <si>
    <t>Draugystės 1 (108)</t>
  </si>
  <si>
    <t>Draugystės 3 (110)</t>
  </si>
  <si>
    <t>R.Juknevičiaus 48 (527)</t>
  </si>
  <si>
    <t>Vytenio 8 (656)</t>
  </si>
  <si>
    <t>Mokolų 51 (606)</t>
  </si>
  <si>
    <t>Vytauto 56A (639)</t>
  </si>
  <si>
    <t>Kosmonautų 28 (626) (renov.)</t>
  </si>
  <si>
    <t>Kosmonautų 12 (621) (renov.)</t>
  </si>
  <si>
    <t>A.Civinsko 7 (113) (renov.)</t>
  </si>
  <si>
    <t>Gėlių 14 (281)</t>
  </si>
  <si>
    <t>Vilkaviškio 61 (286)</t>
  </si>
  <si>
    <t>J.Jablonskio 2 (889)</t>
  </si>
  <si>
    <t>Mokyklos 13 (348)</t>
  </si>
  <si>
    <t>Jaunimo, 7 (1060)</t>
  </si>
  <si>
    <t>Maironio. 34 (410-K)</t>
  </si>
  <si>
    <t>Nausupės 8 (824)</t>
  </si>
  <si>
    <t>M.Valančiaus. 18 (425-K)</t>
  </si>
  <si>
    <t>Jaunimo, 3 (1021)</t>
  </si>
  <si>
    <t>Mokyklos 9 (331)</t>
  </si>
  <si>
    <t>Dvarkelio 11 (851)</t>
  </si>
  <si>
    <t>K.Donelaičio. 5 - 2 (27-2K)</t>
  </si>
  <si>
    <t>Žemaitės. 8 (7-K)</t>
  </si>
  <si>
    <t>Vytauto 15 (268)</t>
  </si>
  <si>
    <t>Kauno 20 (847)</t>
  </si>
  <si>
    <t>Žemaitės. 10 (8-K)</t>
  </si>
  <si>
    <t>Dvarkelio 7 (841)</t>
  </si>
  <si>
    <t>Lietuvininkų 4 (446)</t>
  </si>
  <si>
    <t>Vytauto 21 (273)</t>
  </si>
  <si>
    <t>Marijampolė</t>
  </si>
  <si>
    <t>Vytauto 60 (30117)</t>
  </si>
  <si>
    <t>Vilniaus 91A (30086)</t>
  </si>
  <si>
    <t>Skratiškių 12 (300012)</t>
  </si>
  <si>
    <t>Vilniaus 93A (30088)</t>
  </si>
  <si>
    <t>Vilniaus 4 (30072)</t>
  </si>
  <si>
    <t>Vilniaus 77B (30085)</t>
  </si>
  <si>
    <t>Rinkuškių 47B (36001)</t>
  </si>
  <si>
    <t>Vilniaus 56 (30081)</t>
  </si>
  <si>
    <t>Rinkuškių 49 (34001)</t>
  </si>
  <si>
    <t>Skratiškių 8 (300013)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</si>
  <si>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</si>
  <si>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</si>
  <si>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</si>
  <si>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</si>
  <si>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</si>
  <si>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</si>
  <si>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</si>
  <si>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</si>
  <si>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</si>
  <si>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Rotušės 26 (30061)</t>
  </si>
  <si>
    <t>Rinkuškių 20 (370011)</t>
  </si>
  <si>
    <t>Basanavičiaus 18 (30038)</t>
  </si>
  <si>
    <t>Kilučių 11 (30048)</t>
  </si>
  <si>
    <t>Biržai</t>
  </si>
  <si>
    <t>Janonio 30 (KT-2027)</t>
  </si>
  <si>
    <t>Pievų 2 (KT-1504)</t>
  </si>
  <si>
    <t>Birutės 2 (KT-1585)</t>
  </si>
  <si>
    <t>Pievų 6 (KT-1514)</t>
  </si>
  <si>
    <t>Birutės 4 (KT-1586)</t>
  </si>
  <si>
    <t>Raseinių 9a  II korpusas (KT-1577)</t>
  </si>
  <si>
    <t>Mackevičiaus 29 (KT-1523)</t>
  </si>
  <si>
    <t>Raseinių 9 II korpusas (KT-1574)</t>
  </si>
  <si>
    <t>Dariaus ir Girėno 2-1 (KT-1546)</t>
  </si>
  <si>
    <t>Dariaus ir Girėno 2-2 (KT-1547)</t>
  </si>
  <si>
    <t>Dariaus ir Girėno 4 (KT-1549)</t>
  </si>
  <si>
    <t>Birutės 1 (KT-1556)</t>
  </si>
  <si>
    <t>Birutės 3 (KT-1557)</t>
  </si>
  <si>
    <t>Janonio 12 (KT-1516)</t>
  </si>
  <si>
    <t>Kooperacijos 28 (KT-1535)</t>
  </si>
  <si>
    <t>Vyt. Didžiojo 45 (KT-1538)</t>
  </si>
  <si>
    <t>Maironio 5a,Tytuvėnai (KT-1601)</t>
  </si>
  <si>
    <t>Kelmė</t>
  </si>
  <si>
    <t>Masčio 54</t>
  </si>
  <si>
    <t>Dariaus ir Girėno 15</t>
  </si>
  <si>
    <t>Muziejaus 18</t>
  </si>
  <si>
    <t>Sedos 11</t>
  </si>
  <si>
    <t>Stoties 16</t>
  </si>
  <si>
    <t>Stoties 12</t>
  </si>
  <si>
    <t>Stoties 8</t>
  </si>
  <si>
    <t>Karaliaus Mindaugo 39</t>
  </si>
  <si>
    <t>Luokės 73</t>
  </si>
  <si>
    <t>Birutės 24</t>
  </si>
  <si>
    <t>S.NERIES 33C VILKAVIŠKIS</t>
  </si>
  <si>
    <t>DARVINO 26 KYBARTAI</t>
  </si>
  <si>
    <t>TARYBŲ 7 KYBARTAI</t>
  </si>
  <si>
    <t>VILNIAUS 8 VILKAVIŠKIS</t>
  </si>
  <si>
    <t>DARIAUS IR GIRENO 2A KYBARTAI</t>
  </si>
  <si>
    <t>KĘSTUČIO 10 VILKAVIŠKIS</t>
  </si>
  <si>
    <t>NEPRIKLAUSOMYBĖS 72 VILKAVIŠKIS</t>
  </si>
  <si>
    <t>NEPRIKLAUSOMYBĖS 50 VILKAVIŠKIS</t>
  </si>
  <si>
    <t>LAUKO 44 VILKAVIŠKIS</t>
  </si>
  <si>
    <t>AUŠROS 10 VILKAVIŠKIS</t>
  </si>
  <si>
    <t>AUŠROS 8 VILKAVISKIS</t>
  </si>
  <si>
    <t>VIENYBĖS 72 VILKAVIŠKIS</t>
  </si>
  <si>
    <t>STATYBININKŲ 4 VILKAVIŠKIS</t>
  </si>
  <si>
    <t>BIRUTES 2 VILKAVIŠKIS</t>
  </si>
  <si>
    <t>AUŠROS 4 VILKAVIŠKIS</t>
  </si>
  <si>
    <t>VIENYBES 70 VILKAVIŠKIS</t>
  </si>
  <si>
    <t>STATYBININKŲ 8 VILKAVIŠKIS</t>
  </si>
  <si>
    <t>PASIENIO 3 KYBARTAI</t>
  </si>
  <si>
    <t>DVARO  27</t>
  </si>
  <si>
    <t>DVARO  25</t>
  </si>
  <si>
    <t>LAUKO 32 VILKAVIŠKIS</t>
  </si>
  <si>
    <t>DARVINO 19 KYBARTAI</t>
  </si>
  <si>
    <t>VIŠTYČIO 2 VIRBALIS</t>
  </si>
  <si>
    <t>K.NAUMIESČIO 9A KYBARTAI</t>
  </si>
  <si>
    <t>Vilkaviškis</t>
  </si>
  <si>
    <t>Kęstučio g. 7</t>
  </si>
  <si>
    <t>Pušyno g. 11</t>
  </si>
  <si>
    <t>Kęstučio g. 27, 1 laiptinė</t>
  </si>
  <si>
    <t>Birštonas</t>
  </si>
  <si>
    <t>Saulės 13, Elektrėnai(renuov)</t>
  </si>
  <si>
    <t>Saulės 17, Elektrėnai(renuov)</t>
  </si>
  <si>
    <t>Saulės 15, Elektrėnai</t>
  </si>
  <si>
    <t>Trakų 19, Elektrėnai</t>
  </si>
  <si>
    <t>Elektrėnai</t>
  </si>
  <si>
    <t>Ignalina</t>
  </si>
  <si>
    <t>CHEMIKŲ 112</t>
  </si>
  <si>
    <t>VILNIAUS   9</t>
  </si>
  <si>
    <t>CHEMIKŲ   8</t>
  </si>
  <si>
    <t>Jonava</t>
  </si>
  <si>
    <t>Gedimino g. 46, Kaišiadorys</t>
  </si>
  <si>
    <t>Gedimino g. 89, Kaišiadorys</t>
  </si>
  <si>
    <t>Gedimino g. 121, Kaišiadorys</t>
  </si>
  <si>
    <t>Rožių g. 1, Žiežmariai</t>
  </si>
  <si>
    <t>Kaišiadorys</t>
  </si>
  <si>
    <t>Karaliaus Mindaugo 7</t>
  </si>
  <si>
    <t>Krėvės 82B</t>
  </si>
  <si>
    <t xml:space="preserve">Archyvo 48 </t>
  </si>
  <si>
    <t>Ašmenos 1-oji g. 10</t>
  </si>
  <si>
    <t>Jaunimo 4 (renov.)*</t>
  </si>
  <si>
    <t>Saulės 3</t>
  </si>
  <si>
    <t>Geležinio Vilko 1A</t>
  </si>
  <si>
    <t>Sukilėlių 87A</t>
  </si>
  <si>
    <t>Prūsų g. 15</t>
  </si>
  <si>
    <t>Kovo 11-osios 114 (renov.)</t>
  </si>
  <si>
    <t>Krėvės 115 A (renov)**</t>
  </si>
  <si>
    <t>Taikos 78 (renov.)</t>
  </si>
  <si>
    <t>Sąjungos a. 10 (renov.)</t>
  </si>
  <si>
    <t>Vievio 54 (renov.)</t>
  </si>
  <si>
    <t>Krėvės 61 (renov.)</t>
  </si>
  <si>
    <t>Partizanų 160 (renov.)</t>
  </si>
  <si>
    <t>Masiulio T. 1 (renov)</t>
  </si>
  <si>
    <t>Jėgainės 23 (renov)</t>
  </si>
  <si>
    <t>Partizanų 20</t>
  </si>
  <si>
    <t>Partizanų 198</t>
  </si>
  <si>
    <t>Šiaurės 101</t>
  </si>
  <si>
    <t>Taikos 39</t>
  </si>
  <si>
    <t>Pašilės 96</t>
  </si>
  <si>
    <t>Gravrogkų 17</t>
  </si>
  <si>
    <t>Lukšio 64</t>
  </si>
  <si>
    <t>Lukšos-Daumanto 2</t>
  </si>
  <si>
    <t xml:space="preserve">Šiaurės 1 </t>
  </si>
  <si>
    <t>Baltų 2</t>
  </si>
  <si>
    <t>Kalantos R. 23</t>
  </si>
  <si>
    <t>Savanorių 237</t>
  </si>
  <si>
    <t>Baršausko 75</t>
  </si>
  <si>
    <t>Stulginskio A. 64</t>
  </si>
  <si>
    <t>Juozapavičiaus 48 A</t>
  </si>
  <si>
    <t>Draugystės 6</t>
  </si>
  <si>
    <t xml:space="preserve">Armatūrininkų 6 </t>
  </si>
  <si>
    <t>Strazdo A. 77</t>
  </si>
  <si>
    <t>Instituto 18</t>
  </si>
  <si>
    <t>Jakšto 8</t>
  </si>
  <si>
    <t>Kaunas</t>
  </si>
  <si>
    <t>BAŽNYČIOS 21</t>
  </si>
  <si>
    <t>TAIKOS 9</t>
  </si>
  <si>
    <t>Pavenčių g.11-ojo NSB</t>
  </si>
  <si>
    <t>SODŲ 11</t>
  </si>
  <si>
    <t>ŽEMAITIJOS 18</t>
  </si>
  <si>
    <t>S.Daukanto 6 Viekšniai</t>
  </si>
  <si>
    <t>LAISVĖS 218</t>
  </si>
  <si>
    <t>S.Daukanto 8 Viekšniai</t>
  </si>
  <si>
    <t>Bažnyčios 13 Viekšniai</t>
  </si>
  <si>
    <t>VASARIO 16-OSIOS 8</t>
  </si>
  <si>
    <t>Tirkšlių 7 Viekšniai</t>
  </si>
  <si>
    <t>Mažeikiai</t>
  </si>
  <si>
    <t>P.Mašioto 49</t>
  </si>
  <si>
    <t>V.Didžiojo 70</t>
  </si>
  <si>
    <t>V.Didžiojo 78</t>
  </si>
  <si>
    <t xml:space="preserve">P.Mašioto 37 </t>
  </si>
  <si>
    <t>P.Mašioto 63</t>
  </si>
  <si>
    <t>Kruojos 4</t>
  </si>
  <si>
    <t>Kruojos 6</t>
  </si>
  <si>
    <t>Saulėtekio 50</t>
  </si>
  <si>
    <t>P.Mašioto 39</t>
  </si>
  <si>
    <t>Taikos g. 18</t>
  </si>
  <si>
    <t>Mindaugo -6b</t>
  </si>
  <si>
    <t>iki 1993</t>
  </si>
  <si>
    <t>P.Mašioto 61</t>
  </si>
  <si>
    <t>Basanavičiaus 2a</t>
  </si>
  <si>
    <t>Mindaugo -6a</t>
  </si>
  <si>
    <t>L.Giros 8</t>
  </si>
  <si>
    <t>Ušinsko 31a</t>
  </si>
  <si>
    <t>Vasario 16-osios 19</t>
  </si>
  <si>
    <t>Mindaugo 2c</t>
  </si>
  <si>
    <t>Vilniaus 32</t>
  </si>
  <si>
    <t>V.Didžiojo 35</t>
  </si>
  <si>
    <t>Vilniaus 28</t>
  </si>
  <si>
    <t>Vilniaus 34</t>
  </si>
  <si>
    <t>Vasario 16-osios 13</t>
  </si>
  <si>
    <t>Vilniaus 33</t>
  </si>
  <si>
    <t>Kęstučio 8</t>
  </si>
  <si>
    <t>Ušinsko 22</t>
  </si>
  <si>
    <t>Pakruojis</t>
  </si>
  <si>
    <t>Kniaudiškių g. 54 (apšiltintas), Panevėžys</t>
  </si>
  <si>
    <t>Gėlių g. 3 (su ind.apsk.priet., apšiltintas),Pasvalys</t>
  </si>
  <si>
    <t xml:space="preserve">iki 1992 </t>
  </si>
  <si>
    <t>Klaipėdos g. 99 K1, Panevėžys</t>
  </si>
  <si>
    <t>Kranto g. 47 (su ind.apskaitos priet., apšiltintas), Panevėžys</t>
  </si>
  <si>
    <t>Klaipėdos g. 99 K2, Panevėžys</t>
  </si>
  <si>
    <t>Molainių g. 8 (apšiltintas), Panevėžys</t>
  </si>
  <si>
    <t>Kranto g. 37  (su dalikliais, apšiltintas), Panevėžys</t>
  </si>
  <si>
    <t>Pušaloto g. 76, Panevėžys</t>
  </si>
  <si>
    <t>Klaipėdos g. 99 K3, Panevėžys</t>
  </si>
  <si>
    <t>Jakšto g. 10 (su ind.apskaitos priet., apšiltintas), Panevėžys</t>
  </si>
  <si>
    <t>Margirio g. 9, Panevėžys</t>
  </si>
  <si>
    <t>Margirio g. 18, Panevėžys</t>
  </si>
  <si>
    <t>J. Basanavičiaus g. 130, Kėdainiai</t>
  </si>
  <si>
    <t>Margirio g. 20, Panevėžys</t>
  </si>
  <si>
    <t>Respublikos g. 24, Kėdainiai</t>
  </si>
  <si>
    <t>Margirio g. 10, Panevėžys</t>
  </si>
  <si>
    <t>Chemikų g. 3, Kėdainiai</t>
  </si>
  <si>
    <t>J. Basanavičiaus g. 138, Kėdainiai</t>
  </si>
  <si>
    <t>Respublikos g. 26, Kėdainiai</t>
  </si>
  <si>
    <t>Liepų al. 13, Panevėžys</t>
  </si>
  <si>
    <t>Vilties g. 22, Panevėžys</t>
  </si>
  <si>
    <t>P. Širvio g. 5, Rokiškis</t>
  </si>
  <si>
    <t>Vilniaus g. 20, Panevėžys</t>
  </si>
  <si>
    <t>Ramygalos g. 67, Panevėžys</t>
  </si>
  <si>
    <t>Vilties g. 47, Panevėžys</t>
  </si>
  <si>
    <t>Technikos g. 7, Kupiškis</t>
  </si>
  <si>
    <t>Liepų al. 15A, Panevėžys</t>
  </si>
  <si>
    <t>Marijonų g. 29, Panevėžys</t>
  </si>
  <si>
    <t>Švyturio g. 19, Panevėžys</t>
  </si>
  <si>
    <t>Smėlynės g. 73, Panevėžys</t>
  </si>
  <si>
    <t>Vytauto g. 36, Kupiškis</t>
  </si>
  <si>
    <t>Smetonos g. 5A, Panevėžys</t>
  </si>
  <si>
    <t>Švyturio g. 9, Panevėžys</t>
  </si>
  <si>
    <t>Seinų g. 17, Panevėžys</t>
  </si>
  <si>
    <t>Marijonų g. 39, Panevėžys</t>
  </si>
  <si>
    <t>Žagienės g. 4, Panevėžys</t>
  </si>
  <si>
    <t>Vytauto skg. 12,Zarasai</t>
  </si>
  <si>
    <t>Kerbedžio g. 24, Panevėžys</t>
  </si>
  <si>
    <t>Nevėžio g. 24, Panevėžys</t>
  </si>
  <si>
    <t>Jakšto g. 8, Panevėžys</t>
  </si>
  <si>
    <t>Panevėžys</t>
  </si>
  <si>
    <t>Pasvalys</t>
  </si>
  <si>
    <t>Kėdainiai</t>
  </si>
  <si>
    <t>Rokiškis</t>
  </si>
  <si>
    <t>Kupiškis</t>
  </si>
  <si>
    <t>Zarasai</t>
  </si>
  <si>
    <t>I. Končiaus g. 7</t>
  </si>
  <si>
    <t>I. Končiaus g. 7A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</si>
  <si>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</si>
  <si>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</si>
  <si>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</si>
  <si>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</si>
  <si>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</si>
  <si>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</si>
  <si>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</si>
  <si>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</si>
  <si>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</si>
  <si>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</si>
  <si>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6</t>
  </si>
  <si>
    <t>J. Tumo-Vaižganto g. 96</t>
  </si>
  <si>
    <t>A. Jucio g. 45</t>
  </si>
  <si>
    <t>A. Jucio g. 53</t>
  </si>
  <si>
    <t>Gandingos g. 14</t>
  </si>
  <si>
    <t>Gandingos g. 16</t>
  </si>
  <si>
    <t>V. Mačernio g. 53</t>
  </si>
  <si>
    <t>Mendeno skg. 4</t>
  </si>
  <si>
    <t>Mendeno skg. 6</t>
  </si>
  <si>
    <t>V. Mačernio g. 51</t>
  </si>
  <si>
    <t>V. Mačernio g. 45</t>
  </si>
  <si>
    <t>A. Jucio g. 10</t>
  </si>
  <si>
    <t>V. Mačernio g. 27</t>
  </si>
  <si>
    <t>V. Mačernio g. 47</t>
  </si>
  <si>
    <t>A. Jucio skg. 1</t>
  </si>
  <si>
    <t>Gandingos g. 10</t>
  </si>
  <si>
    <t>V. Mačernio g. 8</t>
  </si>
  <si>
    <t>A. Jucio g. 47</t>
  </si>
  <si>
    <t>I. Končiaus g. 8</t>
  </si>
  <si>
    <t>Vėjo 12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</si>
  <si>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</si>
  <si>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</si>
  <si>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</si>
  <si>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</si>
  <si>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</si>
  <si>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</si>
  <si>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Senamiesčio a. 2</t>
  </si>
  <si>
    <t>Plungė</t>
  </si>
  <si>
    <t>Jaunystės 20, Radviliškis</t>
  </si>
  <si>
    <t>Vaižganto 58c, Radviliškis</t>
  </si>
  <si>
    <t>Jaunystės 35, Radviliškis</t>
  </si>
  <si>
    <t>Radvilų 23, Radviliškis</t>
  </si>
  <si>
    <t>NAUJOJI 6, Radviliškis</t>
  </si>
  <si>
    <t>Laisvės al. 36, Radviliškis</t>
  </si>
  <si>
    <t>Laisvės al. 38, Radviliškis</t>
  </si>
  <si>
    <t>Laisvės al. 34, Radviliškis</t>
  </si>
  <si>
    <t>Gedimino 3, Radviliškis</t>
  </si>
  <si>
    <t>Gedimino 1, Radviliškis</t>
  </si>
  <si>
    <t>Kudirkos 5, Radviliškis</t>
  </si>
  <si>
    <t>Kudirkos 11, Radviliškis</t>
  </si>
  <si>
    <t>Kudirkos 7, Radviliškis</t>
  </si>
  <si>
    <t>Topolių 8, Radviliškis</t>
  </si>
  <si>
    <t>Kražių 12, Radviliškis</t>
  </si>
  <si>
    <t>Radviliškis</t>
  </si>
  <si>
    <t>Ateities 19</t>
  </si>
  <si>
    <t>Pieninės 7 (renovuotas)</t>
  </si>
  <si>
    <t>Partizanų 14B (renovuotas)</t>
  </si>
  <si>
    <t>V. Kudirkos 3 (renovuotas)</t>
  </si>
  <si>
    <t>V. Kudirkos 9 (renovuotas)</t>
  </si>
  <si>
    <t>V. Kudirkos 11 (renovuotas)</t>
  </si>
  <si>
    <t>Vaižganto 1 (renovuotas)</t>
  </si>
  <si>
    <t>Gamyklos 2 (renovuotas)</t>
  </si>
  <si>
    <t>Dubysos 3(renov.šild.ir k.v. sist.)</t>
  </si>
  <si>
    <t>Algirdo 25</t>
  </si>
  <si>
    <t>Algirdo 27</t>
  </si>
  <si>
    <t>Rytų 6</t>
  </si>
  <si>
    <t>Rytų 4</t>
  </si>
  <si>
    <t>V. Grybo 4</t>
  </si>
  <si>
    <t>Vytauto Didžiojo 41</t>
  </si>
  <si>
    <t>Vaižganto 20B</t>
  </si>
  <si>
    <t>V.Grybo 2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</si>
  <si>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</si>
  <si>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</si>
  <si>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</si>
  <si>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</si>
  <si>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</si>
  <si>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</si>
  <si>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</si>
  <si>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</si>
  <si>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</si>
  <si>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Dariaus ir Girėno 26</t>
  </si>
  <si>
    <t>iki1960</t>
  </si>
  <si>
    <t>Vytauto Didžiojo 3</t>
  </si>
  <si>
    <t>Jaunimo 12</t>
  </si>
  <si>
    <t>Raseiniai</t>
  </si>
  <si>
    <t>A. Mickevičiaus g.1</t>
  </si>
  <si>
    <t>A. Mickevičiaus g.7</t>
  </si>
  <si>
    <t>A. Mickevičiaus g.15</t>
  </si>
  <si>
    <t>A. Mickevičiaus g. 16</t>
  </si>
  <si>
    <t>A. Mickevičiaus g.17A</t>
  </si>
  <si>
    <t>Šalčios g.12</t>
  </si>
  <si>
    <t>Vilniaus g.26</t>
  </si>
  <si>
    <t>Vilniaus g.51</t>
  </si>
  <si>
    <t>Mokyklos g.17</t>
  </si>
  <si>
    <t>A.Mickevičiaus g.3</t>
  </si>
  <si>
    <t>A.Mickevičiaus g.21</t>
  </si>
  <si>
    <t>Pramonės g.7</t>
  </si>
  <si>
    <t>A. Mickevičiaus g.24</t>
  </si>
  <si>
    <t>Šalčios g.6</t>
  </si>
  <si>
    <t>J. Sniadeckio g.27</t>
  </si>
  <si>
    <t>J. Sniadeckio g.23</t>
  </si>
  <si>
    <t>Mokyklos g.21</t>
  </si>
  <si>
    <t>Vilniaus g.13</t>
  </si>
  <si>
    <t>Vilniaus g.15A</t>
  </si>
  <si>
    <t>Mokyklos g.19</t>
  </si>
  <si>
    <t>Šalčios g.7</t>
  </si>
  <si>
    <t>Vilniaus g.26A</t>
  </si>
  <si>
    <t>Vilniaus g.9</t>
  </si>
  <si>
    <t>Vytauto g.22/1</t>
  </si>
  <si>
    <t>Vytauto g.29</t>
  </si>
  <si>
    <t>Vilniaus g.45/1</t>
  </si>
  <si>
    <t>Vilniaus g.45/2</t>
  </si>
  <si>
    <t>Vilniaus g.45/3</t>
  </si>
  <si>
    <t>Vytauto g.38</t>
  </si>
  <si>
    <t>Šalčininkai</t>
  </si>
  <si>
    <t>Kviečių g. 56 (renov.), Šiauliai</t>
  </si>
  <si>
    <t>K. Korsako g. 41 (renov.), Šiauliai</t>
  </si>
  <si>
    <t>Gegužių g. 19 (renov.), Šiauliai</t>
  </si>
  <si>
    <t>Miglovaros g. 25 (renov.), Šiauliai</t>
  </si>
  <si>
    <t>Gegužių g. 73 (renov.), Šiauliai</t>
  </si>
  <si>
    <t>Klevų g. 13 (renov.), Šiauliai</t>
  </si>
  <si>
    <t>Gytarių g. 16 (renov.), Šiauliai</t>
  </si>
  <si>
    <t>Dainų g. 4 (renov.), Šiauliai</t>
  </si>
  <si>
    <t>Ežero g. 23, Šiauliai</t>
  </si>
  <si>
    <t>Radviliškio g. 124, Šiauliai</t>
  </si>
  <si>
    <t>Aušros al. 51A, Šiauliai</t>
  </si>
  <si>
    <t>Rasos g. 1, Ginkūnų k., Šiaulių r.</t>
  </si>
  <si>
    <t>A. Mickevičiaus g. 38, Šiauliai</t>
  </si>
  <si>
    <t>Energetikų g. 11, Šiauliai</t>
  </si>
  <si>
    <t>P. Višinskio g. 37, Šiauliai</t>
  </si>
  <si>
    <t>Ežero g. 14, Šiauliai</t>
  </si>
  <si>
    <t>Ežero g. 15, Šiauliai</t>
  </si>
  <si>
    <t>Šiauliai</t>
  </si>
  <si>
    <t>Ramučių 2 Naujoji Akmenė</t>
  </si>
  <si>
    <t>Sodo 7 Akmenė</t>
  </si>
  <si>
    <t>Laižuvos 10 Akmenė</t>
  </si>
  <si>
    <t>Žalgirio 5 Naujoji Akmenė</t>
  </si>
  <si>
    <t>Bausko 8 Venta</t>
  </si>
  <si>
    <t>Žalgirio 3 Naujoji Akmenė</t>
  </si>
  <si>
    <t>Akmenė</t>
  </si>
  <si>
    <t>Vytauto g. 64A, Trakai (renov.)</t>
  </si>
  <si>
    <t>Senkelio g. 11, Trakai (renov.)</t>
  </si>
  <si>
    <t>iki 1992 m.</t>
  </si>
  <si>
    <t>Klevų al. 57, Lentvaris</t>
  </si>
  <si>
    <t>Trakų g. 27, Trakai</t>
  </si>
  <si>
    <t>Bažnyčios g. 20, Lentvaris</t>
  </si>
  <si>
    <t>Trakai</t>
  </si>
  <si>
    <t>Aušros g. 94, Utena (renov.)</t>
  </si>
  <si>
    <t>Taikos g. 20, Utena (renov.)</t>
  </si>
  <si>
    <t>Taikos g. 28, Utena (renov.)</t>
  </si>
  <si>
    <t>Aušros g. 69 Ik. Utena (renov.)</t>
  </si>
  <si>
    <t>Aušros g. 26, Utena (renov.)</t>
  </si>
  <si>
    <t>Aukštakalnio g. 116, Utena</t>
  </si>
  <si>
    <t>Krašuonos g. 5, Utena</t>
  </si>
  <si>
    <t>Aukštakalnio g. 14, 16 Utena (renov.)</t>
  </si>
  <si>
    <t>Taikos g. 17, Utena</t>
  </si>
  <si>
    <t>Kauno g. 27, Utena</t>
  </si>
  <si>
    <t>Utenio a. 5, Utena</t>
  </si>
  <si>
    <t>Bažnyčios g. 4, Utena</t>
  </si>
  <si>
    <t>Kęstučio g. 9, Utena</t>
  </si>
  <si>
    <t>Tauragnų g. 4, Utena</t>
  </si>
  <si>
    <t>Utena</t>
  </si>
  <si>
    <t>Aušros g. 7, Varėna</t>
  </si>
  <si>
    <t>renov.</t>
  </si>
  <si>
    <t>Aušros g. 13, Varėna</t>
  </si>
  <si>
    <t>Melioratorių g. 5, Varėna</t>
  </si>
  <si>
    <t>Pušelės 7, Naujieji Valkininkai</t>
  </si>
  <si>
    <t>Savanorių g. 46, Varėna</t>
  </si>
  <si>
    <t>Šiltnamių g. 1, Varėna</t>
  </si>
  <si>
    <t>Vytauto g. 4, Varėna</t>
  </si>
  <si>
    <t>Marcinkonių g. 8, Varėna</t>
  </si>
  <si>
    <t>M.K.Čiurlionio g. 8, Varėna</t>
  </si>
  <si>
    <t>M.K.Čiurlionio g. 11, Varėna</t>
  </si>
  <si>
    <t>Mechanizatorių g. 21, Varėna</t>
  </si>
  <si>
    <t>Vasario 16 g. 13, Varėna</t>
  </si>
  <si>
    <t>Vytauto g. 64, Varėna</t>
  </si>
  <si>
    <t>Vytauto g. 73, Varėna</t>
  </si>
  <si>
    <t>Varėna</t>
  </si>
  <si>
    <t>iki1992</t>
  </si>
  <si>
    <t>Ventos 14 Venta</t>
  </si>
  <si>
    <t>Lelijų g. 7</t>
  </si>
  <si>
    <t>Vilniaus g. 10, 3 laiptinė</t>
  </si>
  <si>
    <t>Trakų 11, Elektrėnai (renuov)</t>
  </si>
  <si>
    <t>Trakų 18, Elektrėnai (renuov)</t>
  </si>
  <si>
    <t>Trakų 2, Elektrėnai(renuov)</t>
  </si>
  <si>
    <t>Trakų 25, Elektrėnai (renuov)</t>
  </si>
  <si>
    <t>Trakų 29, Elektrėnai (renuov)</t>
  </si>
  <si>
    <t>Trakų 4, Elektrėnai (renuov)</t>
  </si>
  <si>
    <t>Draugystės 21, Elektrėnai</t>
  </si>
  <si>
    <t>Aukštaičių g. 11, Ignalina (ren)</t>
  </si>
  <si>
    <t>Aukštaičių g. 34, Ignalina</t>
  </si>
  <si>
    <t>Aukštaičių g. 32, Ignalina</t>
  </si>
  <si>
    <t>ŽALIOJI  10</t>
  </si>
  <si>
    <t>P.VAIČIŪNO   4</t>
  </si>
  <si>
    <t>VILTIES  28</t>
  </si>
  <si>
    <t>KAUNO  94</t>
  </si>
  <si>
    <t>RUKLIO   7</t>
  </si>
  <si>
    <t>CHEMIKŲ  60</t>
  </si>
  <si>
    <t>ŽEMAITĖS  18</t>
  </si>
  <si>
    <t>CHEMIKŲ  24</t>
  </si>
  <si>
    <t>MIŠKININKŲ  11</t>
  </si>
  <si>
    <t>Gedimino g. 125, Kaišiadorys</t>
  </si>
  <si>
    <t>Gedimino g. 129, Kaišiadorys</t>
  </si>
  <si>
    <t>Gedimino g. 95, Kaišiadorys</t>
  </si>
  <si>
    <t>Parko g. 8, Stasiūnai</t>
  </si>
  <si>
    <t>Stulginskio A. 60</t>
  </si>
  <si>
    <t>Karklų g. 10B</t>
  </si>
  <si>
    <t>Švyturio g. 18</t>
  </si>
  <si>
    <t>Kalvos g. 7</t>
  </si>
  <si>
    <t>Tiltų g. 3</t>
  </si>
  <si>
    <t>Klaipėda</t>
  </si>
  <si>
    <t>Pavasario g.27-ojo NSB</t>
  </si>
  <si>
    <t>MINDAUGO 20</t>
  </si>
  <si>
    <t>P. Mašioto 57</t>
  </si>
  <si>
    <t>Pergalės g. 4</t>
  </si>
  <si>
    <t>Pergalės 14</t>
  </si>
  <si>
    <t>Taikos 24</t>
  </si>
  <si>
    <t xml:space="preserve">Taikos 24A </t>
  </si>
  <si>
    <t>Jaunystės 31, Radviliškis</t>
  </si>
  <si>
    <t>Vytauto 6, Radviliškis</t>
  </si>
  <si>
    <t>Vasario 16-osios 4, Radviliškis</t>
  </si>
  <si>
    <t>V. Grinkevičiaus g. 8 (renov.), Šiauliai</t>
  </si>
  <si>
    <t>Sevastopolio g. 9 (renov.), Šiauliai</t>
  </si>
  <si>
    <t>P. Višinskio g. 12 (renov.), Šiauliai</t>
  </si>
  <si>
    <t>Ežero g. 29, Šiauliai</t>
  </si>
  <si>
    <t>Bažnyčios g. 21, Lentvaris(ren.)</t>
  </si>
  <si>
    <t>Gėlių g. 5, Trakai (renov.)</t>
  </si>
  <si>
    <t>Vytauto g. 62, Trakai (renov.)</t>
  </si>
  <si>
    <t>Kilimų g. 6, Lentvaris (renov.)</t>
  </si>
  <si>
    <t>Geležinkelio g. 30, Lentvaris</t>
  </si>
  <si>
    <t>Trakų g. 14, Trakai</t>
  </si>
  <si>
    <t>Pakalnės g. 29, Lentvaris</t>
  </si>
  <si>
    <t>Lauko g. 8, Lentvaris</t>
  </si>
  <si>
    <t>Vytauto g. 74, Trakai</t>
  </si>
  <si>
    <t>Vienuolyno g. 11, Trakai</t>
  </si>
  <si>
    <t>Senkelio g. 3, Trakai</t>
  </si>
  <si>
    <t>Taikos g. 26, Utena (renosv.)</t>
  </si>
  <si>
    <t xml:space="preserve">J.Basanavičiaus g. 100, Utena (renov.) </t>
  </si>
  <si>
    <t>Aukštakalnio g. 108, Utena</t>
  </si>
  <si>
    <t>V.Kudirkos g. 22, Utena</t>
  </si>
  <si>
    <t>Aušros g. 3, Utena (renov.)</t>
  </si>
  <si>
    <t>Smėlio g. 15, Utena</t>
  </si>
  <si>
    <t>Maironio g. 15, Utena</t>
  </si>
  <si>
    <t>J.Basanavičiaus g. 108, Utena</t>
  </si>
  <si>
    <t>Užpalių g. 88, Utena</t>
  </si>
  <si>
    <t>Sporto g. 10, Varėna</t>
  </si>
  <si>
    <t>Marcinkonių g. 2, Varėna</t>
  </si>
  <si>
    <t>M.K.Čiurlionio g. 37, Varėna</t>
  </si>
  <si>
    <t>Vilniaus g. 50, Merkinė</t>
  </si>
  <si>
    <t>Telšiai</t>
  </si>
  <si>
    <t>Šilumos suvartojimas ir mokėjimai už šilumą Lietuvos miestų daugiabučiuose gyvenamuosiuose namuose  (2017 m. kovo mėn)</t>
  </si>
  <si>
    <t>Ramučių 3 Naujoji Akmenė</t>
  </si>
  <si>
    <t>Kestučio 2 Akmenė</t>
  </si>
  <si>
    <t>Stadiono 19 Akmenė</t>
  </si>
  <si>
    <t>Žemaičių 45 Venta</t>
  </si>
  <si>
    <t>Respublikos 18 Naujoji Akmenė</t>
  </si>
  <si>
    <t>Ramučių 34 Naujoji Akmenė</t>
  </si>
  <si>
    <t>Respublikos 15 Naujoji Akmenė</t>
  </si>
  <si>
    <t>Ramučių 12 Naujoji Akmenė</t>
  </si>
  <si>
    <t>Ventos 42 Venta</t>
  </si>
  <si>
    <t>Žemaičių 43 Venta</t>
  </si>
  <si>
    <t>Ramučių 13 Naujoji Akmenė</t>
  </si>
  <si>
    <t>V.Kudirkos 13 Naujoji Akmenė</t>
  </si>
  <si>
    <t>Puškino 42 Akmenė</t>
  </si>
  <si>
    <t>Stadiono 16 Akmenė</t>
  </si>
  <si>
    <t>V.Kudirkos 16 Naujoji Akmenė</t>
  </si>
  <si>
    <t>Žalgirio 17 Naujoji Akmenė</t>
  </si>
  <si>
    <t>V.Kudirkos 14 Naujoji Akmenė</t>
  </si>
  <si>
    <t>V.Kudirkos 7 Naujoji Akmenė</t>
  </si>
  <si>
    <t>Vytauto 4 Naujoji Akmenė</t>
  </si>
  <si>
    <t>Žalgirio 25 Naujoji Akmenė</t>
  </si>
  <si>
    <t>Žemaitės 6 Akmenė</t>
  </si>
  <si>
    <t>Pušyno g. 13</t>
  </si>
  <si>
    <t>Vilniaus g. 12</t>
  </si>
  <si>
    <t>B. Sruogos g. 8</t>
  </si>
  <si>
    <t>Druskupio g. 4</t>
  </si>
  <si>
    <t>Šarkinės 5, Elektrėnai (renov)</t>
  </si>
  <si>
    <t>Pergalės 9b</t>
  </si>
  <si>
    <t>Draugystės 16,Elektrėnai</t>
  </si>
  <si>
    <t>Draugystės 8, Elektrėnai</t>
  </si>
  <si>
    <t>Draugystės 4, Elektrėnai</t>
  </si>
  <si>
    <t>Draugystės 6, Elektrėnai</t>
  </si>
  <si>
    <t>Sodų 17, Elektrėnai</t>
  </si>
  <si>
    <t>Sodų 3, Elektrėnai</t>
  </si>
  <si>
    <t>Sodų 14, Elektrėnai</t>
  </si>
  <si>
    <t>Šarkinės  21, Elektrėnai</t>
  </si>
  <si>
    <t>Šviesos 14, Elektrėnai</t>
  </si>
  <si>
    <t>Draugystės 11, Elektrėnai</t>
  </si>
  <si>
    <t>Draugystės 18, elektrėnai</t>
  </si>
  <si>
    <t>Draugystės 25, Elektrėnai</t>
  </si>
  <si>
    <t>Pergalės 23, Elektrėnai</t>
  </si>
  <si>
    <t>Pergalės 51, Elektrėnai</t>
  </si>
  <si>
    <t>Saulės 1, Elektrėnai</t>
  </si>
  <si>
    <t>Saulės 12, Elektrėnai</t>
  </si>
  <si>
    <t>Saulės 5, Elektrėnai</t>
  </si>
  <si>
    <t>Ateities g. 29, Ignalina (ren)</t>
  </si>
  <si>
    <t>Atgimimo g. 33, Ignalina (ren)</t>
  </si>
  <si>
    <t>Laisvės g. 54, Ignalina (ren)</t>
  </si>
  <si>
    <t>Smėlio g. 32, Ignalina (ren)</t>
  </si>
  <si>
    <t>Aukštaičių g. 28, Ignalina (ren)</t>
  </si>
  <si>
    <t>Aukštaičių g. 46, Ignalina</t>
  </si>
  <si>
    <t xml:space="preserve">Vasario 16-osios g.1, Dūkštas, Ignalinos r. </t>
  </si>
  <si>
    <t xml:space="preserve">Sodų g. 4, Vidiškių k., Ignalinos r. </t>
  </si>
  <si>
    <t xml:space="preserve">Melioratorių g. 4, Vidiškių k., Ignalinos r. </t>
  </si>
  <si>
    <t>CHEMIKŲ  28 (renov.)</t>
  </si>
  <si>
    <t>BIRUTĖS  6  (renov.)</t>
  </si>
  <si>
    <t>CHEMIKŲ  86  (renov.)</t>
  </si>
  <si>
    <t>LIETAVOS  21  (renov.)</t>
  </si>
  <si>
    <t>PANERIŲ  17   (renov.)</t>
  </si>
  <si>
    <t>ŽEIMIŲ TAKAS 3 (renov.)</t>
  </si>
  <si>
    <t xml:space="preserve">A.KULVIEČIO  18  </t>
  </si>
  <si>
    <t>KOSMONAUTŲ 4 (renov.)</t>
  </si>
  <si>
    <t>A.KULVIEČIO  16 (renov.)</t>
  </si>
  <si>
    <t>ŽEMAITĖS  16</t>
  </si>
  <si>
    <t>KOSMONAUTŲ  26</t>
  </si>
  <si>
    <t>LIETAVOS  25</t>
  </si>
  <si>
    <t>KOSMONAUTŲ  28</t>
  </si>
  <si>
    <t>ŽEMAITĖS  14</t>
  </si>
  <si>
    <t>CHEMIKŲ   4</t>
  </si>
  <si>
    <t>P.VAIČIŪNO  10</t>
  </si>
  <si>
    <t>KAUNO  44</t>
  </si>
  <si>
    <t>VASARIO 16-OSIOS  17</t>
  </si>
  <si>
    <t>CHEMIKŲ  98</t>
  </si>
  <si>
    <t>RUPEIKIO   7</t>
  </si>
  <si>
    <t>KOSMONAUTŲ   8</t>
  </si>
  <si>
    <t>A.KULVIEČIO   5</t>
  </si>
  <si>
    <t>VASARIO 16-OSIOS  15</t>
  </si>
  <si>
    <t>VARNUTĖS   3A</t>
  </si>
  <si>
    <t>Melioratorių a. 8 (renovuotas)</t>
  </si>
  <si>
    <t>Melioratorių a. 9 (renovuotas)</t>
  </si>
  <si>
    <t>Melioratorių a. 11 (renovuotas)</t>
  </si>
  <si>
    <t>Melioratorių a. 1 (renovuotas)</t>
  </si>
  <si>
    <t>Melioratorių a. 12 (renovuotas)</t>
  </si>
  <si>
    <t>Statybininkų g. 4a (renovuotas)</t>
  </si>
  <si>
    <t>Žagarės g. 12 (renovuotas)</t>
  </si>
  <si>
    <t>Melioratorių a. 6 (renovuotas)</t>
  </si>
  <si>
    <t>Melioratorių a. 10 (renovuotas)</t>
  </si>
  <si>
    <t>Melioratorių a. 5 (renovuotas)</t>
  </si>
  <si>
    <t>Joniškio g.  4a, Žagarė</t>
  </si>
  <si>
    <t>Latvių g. 1 (renovuotas)</t>
  </si>
  <si>
    <t>Melioratorių a. 3</t>
  </si>
  <si>
    <t>Medžiotojų g. 14</t>
  </si>
  <si>
    <t>Melioratorių a. 4</t>
  </si>
  <si>
    <t>Pakluonių g. 59</t>
  </si>
  <si>
    <t>Pakluonių g. 58</t>
  </si>
  <si>
    <t>Sodų g. 3a</t>
  </si>
  <si>
    <t>Vilniaus g. 15 (renovuotas)</t>
  </si>
  <si>
    <t>Spaudos g. 36</t>
  </si>
  <si>
    <t>Sodų g. 7</t>
  </si>
  <si>
    <t>Miesto a. 28, Žagarė</t>
  </si>
  <si>
    <t>Medžiotojų g. 10</t>
  </si>
  <si>
    <t>Sodų g. 1a</t>
  </si>
  <si>
    <t>Medžiotojų g. 6</t>
  </si>
  <si>
    <t>P. Avižonio g. 3</t>
  </si>
  <si>
    <t>Spaudos g. 40</t>
  </si>
  <si>
    <t>Sodų g. 9a</t>
  </si>
  <si>
    <t>Miesto a. 39</t>
  </si>
  <si>
    <t>Žemaičių g. 10</t>
  </si>
  <si>
    <t>Miesto a. 41, Žagarė</t>
  </si>
  <si>
    <t>Joniškis</t>
  </si>
  <si>
    <t>Žibučio g. 5 renovuotas</t>
  </si>
  <si>
    <t>Ažupiečių g. 6 renovuotas</t>
  </si>
  <si>
    <t>Ramybės g.5 renovuotas</t>
  </si>
  <si>
    <t>A.Vienuolio g.13 renovuotas</t>
  </si>
  <si>
    <t>Valaukio g. 10 renovuotas</t>
  </si>
  <si>
    <t>Ramybės g. 9 renovuotas</t>
  </si>
  <si>
    <t>Liudiškių g. 31a renovuotas</t>
  </si>
  <si>
    <t>Liudiškių g. 31b renovuotas</t>
  </si>
  <si>
    <t>Liudiškių g. 31c renovuotas</t>
  </si>
  <si>
    <t>Liudiškių g. 23 renovuotas</t>
  </si>
  <si>
    <t>Žiburio g. 13</t>
  </si>
  <si>
    <t>V.Kudirkos g.6 renovuotas</t>
  </si>
  <si>
    <t>V.Kudirkos g.2 renovuotas</t>
  </si>
  <si>
    <t>Liudiškių g. 21 renovuotas</t>
  </si>
  <si>
    <t>Šviesos g. 4 renovuotas</t>
  </si>
  <si>
    <t>Mindaugo g. 6</t>
  </si>
  <si>
    <t>Statybininkų g. 19</t>
  </si>
  <si>
    <t>Šaltupio g. 45 renovuotas</t>
  </si>
  <si>
    <t>Šaltupio g. 47 renovuotas</t>
  </si>
  <si>
    <t>Ažupiečių g. 4 renovuotas</t>
  </si>
  <si>
    <t>Šviesos g.14</t>
  </si>
  <si>
    <t>Baranausko a.3</t>
  </si>
  <si>
    <t>Mindaugo g. 17</t>
  </si>
  <si>
    <t>Vairuotojų g. 3</t>
  </si>
  <si>
    <t>Šviesos g. 8</t>
  </si>
  <si>
    <t>Biliūno g. 10</t>
  </si>
  <si>
    <t>Paupio g. 6</t>
  </si>
  <si>
    <t>Mindaugo g. 13</t>
  </si>
  <si>
    <t>Vilniaus g. 39a</t>
  </si>
  <si>
    <t>Dariaus ir Girėno g. 5</t>
  </si>
  <si>
    <t>Vilniaus g. 35</t>
  </si>
  <si>
    <t>Šaltupio g. 49</t>
  </si>
  <si>
    <t>Mindaugo g. 19</t>
  </si>
  <si>
    <t>Šviesos g. 11</t>
  </si>
  <si>
    <t>Šviesos g. 9</t>
  </si>
  <si>
    <t>Biliūno g. 30</t>
  </si>
  <si>
    <t>Paupio g.4</t>
  </si>
  <si>
    <t>Valaukio g. 6</t>
  </si>
  <si>
    <t>Anykščiai</t>
  </si>
  <si>
    <t>Gedimino g. 22, Kaišiadorys</t>
  </si>
  <si>
    <t>Gedimino g. 28, Kaišiadorys</t>
  </si>
  <si>
    <t>Gedimino g. 117, Kaišiadorys</t>
  </si>
  <si>
    <t>Gedimino g. 88, Kaišiadorys</t>
  </si>
  <si>
    <t xml:space="preserve">iki 1992 m. </t>
  </si>
  <si>
    <t>Girelės g. 39, Kaišiadorys</t>
  </si>
  <si>
    <t>V. Ruokio g. 3/1, Kaišiadorys</t>
  </si>
  <si>
    <t>V. Ruokio g. 3/2, Kaišiadorys</t>
  </si>
  <si>
    <t>Ateities g. 2, Stasiūnai</t>
  </si>
  <si>
    <t>Ateities g. 6, Stasiūnai</t>
  </si>
  <si>
    <t>Ateities g. 8, Stasiūnai</t>
  </si>
  <si>
    <t>Mokyklos g. 50, Mūro Strėvininkai</t>
  </si>
  <si>
    <t>Mokyklos g. 52, Mūro Strėvininkai</t>
  </si>
  <si>
    <t>Rūmų g. 1, Mūro Strėvininkai</t>
  </si>
  <si>
    <t>Žaslių g. 62A, Žiežmariai</t>
  </si>
  <si>
    <t>Radvilėnų  5)</t>
  </si>
  <si>
    <t xml:space="preserve">Birutės g. 22A, GH k. </t>
  </si>
  <si>
    <t>Nidos g. 40 ®</t>
  </si>
  <si>
    <t>Taikos pr. 97 ®</t>
  </si>
  <si>
    <t>Kretingos g. 35 ®</t>
  </si>
  <si>
    <t>Dragūnų g. 13</t>
  </si>
  <si>
    <t>Taikos pr. 103 ®</t>
  </si>
  <si>
    <t>Žolynų g. 73</t>
  </si>
  <si>
    <t>Minijos g. 11</t>
  </si>
  <si>
    <t>Pilies g. 5 ®</t>
  </si>
  <si>
    <t>Kretingos g. 25 ®</t>
  </si>
  <si>
    <t>Rumpiškės g. 29, A k.</t>
  </si>
  <si>
    <t>Šiaulių g. 5 ®</t>
  </si>
  <si>
    <t>Debreceno g. 78</t>
  </si>
  <si>
    <t>Laukininkų g. 43 ®</t>
  </si>
  <si>
    <t>Laukininkų g. 6 (dalina renovacija)</t>
  </si>
  <si>
    <t>Šilutės pl. 8</t>
  </si>
  <si>
    <t>Debreceno g. 42</t>
  </si>
  <si>
    <t>Naujakiemio g. 23</t>
  </si>
  <si>
    <t>Statybininkų pr. 16</t>
  </si>
  <si>
    <t>Šilutės pl. 18</t>
  </si>
  <si>
    <t>Alksnynės g. 8</t>
  </si>
  <si>
    <t>Debreceno g. 34</t>
  </si>
  <si>
    <t>Žardininkų g. 11</t>
  </si>
  <si>
    <t>Mokyklos g. 19</t>
  </si>
  <si>
    <t>I.Kanto g. 42</t>
  </si>
  <si>
    <t>Paryžiaus Komunos g. 8</t>
  </si>
  <si>
    <t>Naikupės g. 16, 3k</t>
  </si>
  <si>
    <t>Sportininku g. 10</t>
  </si>
  <si>
    <t>Laukininkų g. 38</t>
  </si>
  <si>
    <t>Sportininkų g. 5</t>
  </si>
  <si>
    <t>Žalgirio g. 1</t>
  </si>
  <si>
    <t>Rumpiškės g. 28</t>
  </si>
  <si>
    <t>Bokštų g. 1</t>
  </si>
  <si>
    <t>Tilžės g. 37</t>
  </si>
  <si>
    <t>Taikos pr. 21A</t>
  </si>
  <si>
    <t>J.Zauerveino g. 9</t>
  </si>
  <si>
    <t>Dzūkų 11 (RENOVUOTAS)</t>
  </si>
  <si>
    <t>Dzūkų 9 (RENOVUOTAS)</t>
  </si>
  <si>
    <t>Seinų 22 (RENOVUOTAS)</t>
  </si>
  <si>
    <t>Sodų 10 (RENOVUOTAS)</t>
  </si>
  <si>
    <t>Senamiesčio3(RENOVUOTAS)</t>
  </si>
  <si>
    <t>Ateities 3-II</t>
  </si>
  <si>
    <t>Sodų 6 (RENOVUOTAS)</t>
  </si>
  <si>
    <t>Tiesos 8 (RENOVUOTAS)</t>
  </si>
  <si>
    <t>Dzūkų 15</t>
  </si>
  <si>
    <t>Dainavos 11</t>
  </si>
  <si>
    <t>Senamiesčio 9(RENOVUOTAS)</t>
  </si>
  <si>
    <t>Dzūkų 17</t>
  </si>
  <si>
    <t>Montvilos 32-II(RENOVUOTAS)</t>
  </si>
  <si>
    <t>Montvilos 18</t>
  </si>
  <si>
    <t>Kauno 1 (RENOVUOTAS)</t>
  </si>
  <si>
    <t>Dainavos 12</t>
  </si>
  <si>
    <t>Montvilos 20</t>
  </si>
  <si>
    <t>Gustaičio 2</t>
  </si>
  <si>
    <t>Sodų 4</t>
  </si>
  <si>
    <t>Montvilos 28</t>
  </si>
  <si>
    <t>Kauno 3</t>
  </si>
  <si>
    <t>Gustaičio 11</t>
  </si>
  <si>
    <t>Gustaičio 13</t>
  </si>
  <si>
    <t>Gustaičio 5</t>
  </si>
  <si>
    <t>Nepriklausomybės 5</t>
  </si>
  <si>
    <t>Dainavos 13</t>
  </si>
  <si>
    <t>Montvilos 22</t>
  </si>
  <si>
    <t>Vilniaus 14 (RENOVUOTAS)</t>
  </si>
  <si>
    <t>Seinų 5</t>
  </si>
  <si>
    <t>Dzūkų 13</t>
  </si>
  <si>
    <t>Kauno 8</t>
  </si>
  <si>
    <t>Kauno 33</t>
  </si>
  <si>
    <t>Seinų 3</t>
  </si>
  <si>
    <t>Dainavos 3</t>
  </si>
  <si>
    <t>Vilniaus 4</t>
  </si>
  <si>
    <t>Vilniaus 5</t>
  </si>
  <si>
    <t>Montvilos 22A</t>
  </si>
  <si>
    <t>Ateities 5</t>
  </si>
  <si>
    <t>Montvilos 32-I</t>
  </si>
  <si>
    <t>Lazdijai</t>
  </si>
  <si>
    <t>Sodų g.10-ojo NSB (renov.)</t>
  </si>
  <si>
    <t>ŽEMAITIJOS 15 (renov.)</t>
  </si>
  <si>
    <t>Gamyklos g.15-ojo NSB (renov.)</t>
  </si>
  <si>
    <t>ŽEMAITIJOS 23 (renov.)</t>
  </si>
  <si>
    <t>GAMYKLOS 3 (renov.)</t>
  </si>
  <si>
    <t>PAVASARIO 45 (renov.)</t>
  </si>
  <si>
    <t>ŽEMAITIJOS 19 (renov.)</t>
  </si>
  <si>
    <t>ŽEMAITIJOS 32 (renov.)</t>
  </si>
  <si>
    <t>ŽEMAITIJOS 3 (renov.)</t>
  </si>
  <si>
    <t>VENTOS 59 (renov.)</t>
  </si>
  <si>
    <t>GEDIMINO 9 (renov.)</t>
  </si>
  <si>
    <t>NAFTININKŲ 16 (renov.)</t>
  </si>
  <si>
    <t>GAMYKLOS 6 (renov.)</t>
  </si>
  <si>
    <t>PAVASARIO 41C (renov.)</t>
  </si>
  <si>
    <t>MINDAUGO 2 (renov.)</t>
  </si>
  <si>
    <t>NAFTININKŲ 5A (renov.)</t>
  </si>
  <si>
    <t>VASARIO 16-OSIOS 12 (renov.)</t>
  </si>
  <si>
    <t>P.Vileišio g.3-ojo NSB (renov.)</t>
  </si>
  <si>
    <t>MINDAUGO 4 (renov.)</t>
  </si>
  <si>
    <t>VYŠNIŲ 42 (renov.)</t>
  </si>
  <si>
    <t>TYLIOJI 36</t>
  </si>
  <si>
    <t>PAVASARIO 47</t>
  </si>
  <si>
    <t>M.DAUKŠOS 40</t>
  </si>
  <si>
    <t>Bažnyčios g. 15 Viekšniai</t>
  </si>
  <si>
    <t>Tilto 15 Viekšniai</t>
  </si>
  <si>
    <t>VENTOS 33</t>
  </si>
  <si>
    <t>Pavasario g.25-ojo NSB</t>
  </si>
  <si>
    <t>P.Mašioto 55</t>
  </si>
  <si>
    <t xml:space="preserve">P.Mašioto 53 </t>
  </si>
  <si>
    <t>P.Mašioto 67</t>
  </si>
  <si>
    <t>Mažoji - 3</t>
  </si>
  <si>
    <t xml:space="preserve">Vytauto Didžiojo g. 72 </t>
  </si>
  <si>
    <t>Mažoji - 1</t>
  </si>
  <si>
    <t xml:space="preserve">Skvero 6 </t>
  </si>
  <si>
    <t>Linkuva, Joniškėlio 2</t>
  </si>
  <si>
    <t>V.Didžiojo 27</t>
  </si>
  <si>
    <t>NAUJOJI 10 , Radviliškis</t>
  </si>
  <si>
    <t>NAUJOJI 2 , Radviliškis</t>
  </si>
  <si>
    <t>NAUJOJI 4 , Radviliškis</t>
  </si>
  <si>
    <t>NAUJOJI 8 , Radviliškis</t>
  </si>
  <si>
    <t>Dariaus ir Girėno 60, Radviliškis</t>
  </si>
  <si>
    <t>Gedimino 5, Radviliškis</t>
  </si>
  <si>
    <t>MAIRONIO 5 , Radviliškis</t>
  </si>
  <si>
    <t>Dariaus ir Girėno 28a, Radviliškis</t>
  </si>
  <si>
    <t>Vaižganto 30b, Radviliškis</t>
  </si>
  <si>
    <t>Povyliaus 6, Radviliškis</t>
  </si>
  <si>
    <t>Kudirkos 4, Radviliškis</t>
  </si>
  <si>
    <t>Kęstučio 11a, Radviliškis</t>
  </si>
  <si>
    <t>Kudirkos 2a, Radviliškis</t>
  </si>
  <si>
    <t>Maironio 6, Radviliškis</t>
  </si>
  <si>
    <t>MAIRONIO 9A , Radviliškis</t>
  </si>
  <si>
    <t>Povyliaus 5, Radviliškis</t>
  </si>
  <si>
    <t>vasario 16-osios 15, Radviliškis</t>
  </si>
  <si>
    <t>Jaramino 12, Radviliškis</t>
  </si>
  <si>
    <t>Dariaus ir Girėno 44, Radviliškis</t>
  </si>
  <si>
    <t>Kaštonų 4a, Radviliškis</t>
  </si>
  <si>
    <t>Vasario 16-osios 2, Radviliškis</t>
  </si>
  <si>
    <t>Kudirkos 1, Radviliškis</t>
  </si>
  <si>
    <t>A. Mickevičiaus g.8</t>
  </si>
  <si>
    <t>Šalčios g.14</t>
  </si>
  <si>
    <t>Kviečių g. 22 (renov.), Šiauliai</t>
  </si>
  <si>
    <t>Dainų g.40A (renov.), Šiauliai</t>
  </si>
  <si>
    <t>Vilniaus g. 123 (renov.), Šiauliai</t>
  </si>
  <si>
    <t>Ežero g. 31 (renov.), Šiauliai</t>
  </si>
  <si>
    <t>S. Nėries g. 16 (renov.), Šiauliai</t>
  </si>
  <si>
    <t>Aido g. 17 (renov.), Šiauliai</t>
  </si>
  <si>
    <t>Gardino g. 5 (renov.), Šiauliai</t>
  </si>
  <si>
    <t>Draugystės pr. 13 (renov.), Šiauliai</t>
  </si>
  <si>
    <t>Ežero g. 27 (renov.), Šiauliai</t>
  </si>
  <si>
    <t>Kauno g. 24, Šiauliai</t>
  </si>
  <si>
    <t>Draugystės pr. 16, Šiauliai</t>
  </si>
  <si>
    <t>Stoties g. 8, Šiauliai</t>
  </si>
  <si>
    <t>Vytauto g. 85, Šiauliai</t>
  </si>
  <si>
    <t>Draugystės pr. 3A, Šiauliai</t>
  </si>
  <si>
    <t>Aušros al. 23, Šiauliai</t>
  </si>
  <si>
    <t>Dubijos g. 3, Šiauliai</t>
  </si>
  <si>
    <t>Draugystės pr. 15, Šiauliai</t>
  </si>
  <si>
    <t>Kauno g. 22, Šiauliai</t>
  </si>
  <si>
    <t>A. Mickevičiaus g. 36, Šiauliai</t>
  </si>
  <si>
    <t>Mindaugo g. 20, Trakai (renov.)</t>
  </si>
  <si>
    <t>Vytauto g. 64, Trakai (renov.)</t>
  </si>
  <si>
    <t>Pakalnės g. 44, Lentvaris</t>
  </si>
  <si>
    <t>Vytauto g. 38, Trakai</t>
  </si>
  <si>
    <t>Mindaugo g. 14, Trakai</t>
  </si>
  <si>
    <t>Vytauto g. 52, Trakai</t>
  </si>
  <si>
    <t>Klevų g. 59, Lentvaris</t>
  </si>
  <si>
    <t>Mindaugo g. 10, Trakai</t>
  </si>
  <si>
    <t>Vytauto g. 40A, Trakai</t>
  </si>
  <si>
    <t>Vytauto g. 7, Lentvaris</t>
  </si>
  <si>
    <t>Birutės g. 37, Trakai</t>
  </si>
  <si>
    <t>Klevų al. 38, Lentvaris</t>
  </si>
  <si>
    <t>Vytauto g. 54, Trakai</t>
  </si>
  <si>
    <t>Klevų al. 61, Lentvaris</t>
  </si>
  <si>
    <t>Mindaugo g. 1, Trakai</t>
  </si>
  <si>
    <t>Birutės g. 43, Trakai</t>
  </si>
  <si>
    <t>Ežero g. 5A, Lentvaris</t>
  </si>
  <si>
    <t>Mindaugo g. 4, Trakai</t>
  </si>
  <si>
    <t>Bažnyčios g. 11, Lentvaris</t>
  </si>
  <si>
    <t>Karaimų g. 26A, Trakai</t>
  </si>
  <si>
    <t>Lauko g. 9, Lentvaris</t>
  </si>
  <si>
    <t>Lauko g. 12A, Lentvaris</t>
  </si>
  <si>
    <t>Aušros g. 99, Utena (renov.)</t>
  </si>
  <si>
    <t>Aušros g. 97, Utena (renov.)</t>
  </si>
  <si>
    <t>Užpalių g. 78, Utena</t>
  </si>
  <si>
    <t>Krašuonos g. 3, Utena</t>
  </si>
  <si>
    <t>Aukštakalnio g. 110, Utena</t>
  </si>
  <si>
    <t>Aukštakalnio g. 80, Utena</t>
  </si>
  <si>
    <t>Aukštakalnio g. 118, Utena</t>
  </si>
  <si>
    <t>Taikos g. 9, Utena</t>
  </si>
  <si>
    <t>Taikos g. 13, Utena</t>
  </si>
  <si>
    <t>Sėlių g. 30c, Utena</t>
  </si>
  <si>
    <t>J.Basanavičiaus g. 96, Utena</t>
  </si>
  <si>
    <t>J.Basanavičiaus g. 106, Utena</t>
  </si>
  <si>
    <t>Sėlių g. 30b, Utena</t>
  </si>
  <si>
    <t>Aušros g. 100, Utena</t>
  </si>
  <si>
    <t>J.Basanavičiaus g. 110B, Utena</t>
  </si>
  <si>
    <t>J.Basanavičiaus 110, Utena</t>
  </si>
  <si>
    <t>Aušros g. 82, Utena</t>
  </si>
  <si>
    <t>M.K.Čiurlionio g. 10a, Varėna</t>
  </si>
  <si>
    <t>M.K.Čiurlionio g. 55, Varėna</t>
  </si>
  <si>
    <t>Aušros g. 1, Varėna</t>
  </si>
  <si>
    <t>Marcinkonių g. 16, Varėna</t>
  </si>
  <si>
    <t>Marcinkonių g. 18, Varėna</t>
  </si>
  <si>
    <t>M.K.Čiurlionio g. 6, Varėna</t>
  </si>
  <si>
    <t>Vytauto g. 24, Varėna</t>
  </si>
  <si>
    <t>Vytauto g. 46, Varėna</t>
  </si>
  <si>
    <t>Dzūkų g. 26, Varėna</t>
  </si>
  <si>
    <t>Kalno g. 29, Matuizos</t>
  </si>
  <si>
    <t>Melioratorių g. 3, Varėna</t>
  </si>
  <si>
    <t>Mokyklos g. 5, Vilkiauitinis</t>
  </si>
  <si>
    <t>Perliaus g. 29, Perloja</t>
  </si>
  <si>
    <t>Vasario 16 g. 15, Varėna</t>
  </si>
  <si>
    <t>Vilties 33, Naujieji Valkininkai</t>
  </si>
  <si>
    <t>Žalioji g. 33, Varėna</t>
  </si>
  <si>
    <t>Basanavičiaus g. 1a, Varėna</t>
  </si>
  <si>
    <t>Mokyklos g. 4 , Užuperkasis</t>
  </si>
  <si>
    <t>Vasario 16 g. 11, Varėna</t>
  </si>
  <si>
    <t>Vasario 16-OS 4 PILVIŠKIAI</t>
  </si>
  <si>
    <t>Vasario 16-OS 12 PILVIŠKIAI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</si>
</sst>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L_t_-;\-* #,##0.00\ _L_t_-;_-* &quot;-&quot;??\ _L_t_-;_-@_-"/>
    <numFmt numFmtId="165" formatCode="0.0"/>
    <numFmt numFmtId="166" formatCode="0.00000"/>
  </numFmts>
  <fonts count="17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  <charset val="186"/>
    </font>
    <font>
      <sz val="8"/>
      <name val="Arial"/>
      <family val="2"/>
    </font>
    <font>
      <sz val="8"/>
      <color theme="1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theme="9" tint="-0.249977111117893"/>
        <bgColor indexed="52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5" tint="0.59999389629810485"/>
        <b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1" fillId="0" borderId="0"/>
    <xf numFmtId="0" fontId="10" fillId="0" borderId="0"/>
    <xf numFmtId="0" fontId="12" fillId="0" borderId="0"/>
    <xf numFmtId="0" fontId="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0" fontId="10" fillId="0" borderId="0"/>
  </cellStyleXfs>
  <cellXfs count="3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2" fontId="3" fillId="3" borderId="1" xfId="4" applyNumberFormat="1" applyFont="1" applyFill="1" applyBorder="1" applyAlignment="1">
      <alignment horizontal="center" vertical="center"/>
    </xf>
    <xf numFmtId="2" fontId="3" fillId="3" borderId="3" xfId="4" applyNumberFormat="1" applyFont="1" applyFill="1" applyBorder="1" applyAlignment="1">
      <alignment horizontal="center" vertical="center"/>
    </xf>
    <xf numFmtId="2" fontId="3" fillId="4" borderId="1" xfId="4" applyNumberFormat="1" applyFont="1" applyFill="1" applyBorder="1" applyAlignment="1">
      <alignment horizontal="center" vertical="center"/>
    </xf>
    <xf numFmtId="2" fontId="3" fillId="4" borderId="3" xfId="4" applyNumberFormat="1" applyFont="1" applyFill="1" applyBorder="1" applyAlignment="1">
      <alignment horizontal="center" vertical="center"/>
    </xf>
    <xf numFmtId="0" fontId="3" fillId="9" borderId="1" xfId="4" applyFont="1" applyFill="1" applyBorder="1" applyAlignment="1">
      <alignment horizontal="center" vertical="center"/>
    </xf>
    <xf numFmtId="2" fontId="3" fillId="9" borderId="1" xfId="4" applyNumberFormat="1" applyFont="1" applyFill="1" applyBorder="1" applyAlignment="1">
      <alignment horizontal="center" vertical="center"/>
    </xf>
    <xf numFmtId="2" fontId="3" fillId="9" borderId="3" xfId="4" applyNumberFormat="1" applyFont="1" applyFill="1" applyBorder="1" applyAlignment="1">
      <alignment horizontal="center" vertical="center"/>
    </xf>
    <xf numFmtId="0" fontId="3" fillId="6" borderId="1" xfId="4" applyFont="1" applyFill="1" applyBorder="1" applyAlignment="1">
      <alignment horizontal="center" vertical="center"/>
    </xf>
    <xf numFmtId="2" fontId="3" fillId="6" borderId="1" xfId="4" applyNumberFormat="1" applyFont="1" applyFill="1" applyBorder="1" applyAlignment="1">
      <alignment horizontal="center" vertical="center"/>
    </xf>
    <xf numFmtId="2" fontId="3" fillId="6" borderId="3" xfId="4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3" borderId="22" xfId="4" applyFont="1" applyFill="1" applyBorder="1" applyAlignment="1">
      <alignment horizontal="center" vertical="center"/>
    </xf>
    <xf numFmtId="2" fontId="3" fillId="3" borderId="22" xfId="4" applyNumberFormat="1" applyFont="1" applyFill="1" applyBorder="1" applyAlignment="1">
      <alignment horizontal="center" vertical="center"/>
    </xf>
    <xf numFmtId="2" fontId="3" fillId="3" borderId="23" xfId="4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9" borderId="22" xfId="0" applyFont="1" applyFill="1" applyBorder="1" applyAlignment="1">
      <alignment horizontal="center"/>
    </xf>
    <xf numFmtId="2" fontId="3" fillId="9" borderId="22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9" borderId="1" xfId="1" applyFont="1" applyFill="1" applyBorder="1" applyAlignment="1" applyProtection="1">
      <alignment horizontal="center" vertical="center" wrapText="1"/>
      <protection locked="0"/>
    </xf>
    <xf numFmtId="0" fontId="3" fillId="9" borderId="1" xfId="1" applyFont="1" applyFill="1" applyBorder="1" applyAlignment="1" applyProtection="1">
      <alignment horizontal="center" vertical="center"/>
      <protection locked="0"/>
    </xf>
    <xf numFmtId="0" fontId="3" fillId="9" borderId="1" xfId="8" applyFont="1" applyFill="1" applyBorder="1" applyAlignment="1">
      <alignment horizontal="center"/>
    </xf>
    <xf numFmtId="2" fontId="3" fillId="9" borderId="1" xfId="8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2" fontId="3" fillId="9" borderId="1" xfId="0" applyNumberFormat="1" applyFont="1" applyFill="1" applyBorder="1" applyAlignment="1" applyProtection="1">
      <alignment horizontal="center"/>
      <protection locked="0"/>
    </xf>
    <xf numFmtId="2" fontId="3" fillId="9" borderId="1" xfId="0" applyNumberFormat="1" applyFont="1" applyFill="1" applyBorder="1" applyAlignment="1" applyProtection="1">
      <alignment horizontal="center"/>
    </xf>
    <xf numFmtId="0" fontId="3" fillId="9" borderId="1" xfId="4" applyFont="1" applyFill="1" applyBorder="1" applyAlignment="1">
      <alignment horizontal="left" vertical="center"/>
    </xf>
    <xf numFmtId="0" fontId="3" fillId="9" borderId="1" xfId="4" applyFont="1" applyFill="1" applyBorder="1" applyAlignment="1">
      <alignment horizontal="left"/>
    </xf>
    <xf numFmtId="0" fontId="3" fillId="9" borderId="1" xfId="4" applyFont="1" applyFill="1" applyBorder="1" applyAlignment="1">
      <alignment horizontal="center"/>
    </xf>
    <xf numFmtId="2" fontId="3" fillId="9" borderId="1" xfId="4" applyNumberFormat="1" applyFont="1" applyFill="1" applyBorder="1" applyAlignment="1">
      <alignment horizontal="center"/>
    </xf>
    <xf numFmtId="0" fontId="3" fillId="10" borderId="1" xfId="9" applyFont="1" applyFill="1" applyBorder="1" applyAlignment="1" applyProtection="1">
      <alignment horizontal="center"/>
      <protection locked="0"/>
    </xf>
    <xf numFmtId="2" fontId="3" fillId="10" borderId="1" xfId="9" applyNumberFormat="1" applyFont="1" applyFill="1" applyBorder="1" applyAlignment="1" applyProtection="1">
      <alignment horizontal="center"/>
      <protection locked="0"/>
    </xf>
    <xf numFmtId="2" fontId="3" fillId="10" borderId="1" xfId="9" applyNumberFormat="1" applyFont="1" applyFill="1" applyBorder="1" applyAlignment="1" applyProtection="1">
      <alignment horizontal="center"/>
    </xf>
    <xf numFmtId="0" fontId="3" fillId="9" borderId="1" xfId="8" applyFont="1" applyFill="1" applyBorder="1" applyAlignment="1">
      <alignment horizontal="left"/>
    </xf>
    <xf numFmtId="0" fontId="3" fillId="9" borderId="1" xfId="1" applyFont="1" applyFill="1" applyBorder="1" applyAlignment="1">
      <alignment horizontal="center"/>
    </xf>
    <xf numFmtId="2" fontId="3" fillId="9" borderId="23" xfId="0" applyNumberFormat="1" applyFont="1" applyFill="1" applyBorder="1" applyAlignment="1">
      <alignment horizontal="center"/>
    </xf>
    <xf numFmtId="2" fontId="3" fillId="9" borderId="3" xfId="0" applyNumberFormat="1" applyFont="1" applyFill="1" applyBorder="1" applyAlignment="1" applyProtection="1">
      <alignment horizontal="center"/>
    </xf>
    <xf numFmtId="2" fontId="3" fillId="9" borderId="3" xfId="0" applyNumberFormat="1" applyFont="1" applyFill="1" applyBorder="1" applyAlignment="1">
      <alignment horizontal="center"/>
    </xf>
    <xf numFmtId="2" fontId="3" fillId="9" borderId="3" xfId="4" applyNumberFormat="1" applyFont="1" applyFill="1" applyBorder="1" applyAlignment="1">
      <alignment horizontal="center"/>
    </xf>
    <xf numFmtId="2" fontId="3" fillId="10" borderId="3" xfId="9" applyNumberFormat="1" applyFont="1" applyFill="1" applyBorder="1" applyAlignment="1" applyProtection="1">
      <alignment horizontal="center"/>
    </xf>
    <xf numFmtId="2" fontId="3" fillId="9" borderId="3" xfId="8" applyNumberFormat="1" applyFont="1" applyFill="1" applyBorder="1" applyAlignment="1">
      <alignment horizontal="center"/>
    </xf>
    <xf numFmtId="0" fontId="3" fillId="6" borderId="1" xfId="1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/>
      <protection locked="0"/>
    </xf>
    <xf numFmtId="2" fontId="3" fillId="6" borderId="1" xfId="0" applyNumberFormat="1" applyFont="1" applyFill="1" applyBorder="1" applyAlignment="1" applyProtection="1">
      <alignment horizontal="center"/>
      <protection locked="0"/>
    </xf>
    <xf numFmtId="2" fontId="3" fillId="6" borderId="1" xfId="0" applyNumberFormat="1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11" borderId="1" xfId="9" applyFont="1" applyFill="1" applyBorder="1" applyAlignment="1" applyProtection="1">
      <alignment horizontal="center"/>
      <protection locked="0"/>
    </xf>
    <xf numFmtId="2" fontId="3" fillId="11" borderId="1" xfId="9" applyNumberFormat="1" applyFont="1" applyFill="1" applyBorder="1" applyAlignment="1" applyProtection="1">
      <alignment horizontal="center"/>
      <protection locked="0"/>
    </xf>
    <xf numFmtId="2" fontId="3" fillId="11" borderId="1" xfId="9" applyNumberFormat="1" applyFont="1" applyFill="1" applyBorder="1" applyAlignment="1" applyProtection="1">
      <alignment horizontal="center"/>
    </xf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8" applyFont="1" applyFill="1" applyBorder="1" applyAlignment="1">
      <alignment horizontal="left"/>
    </xf>
    <xf numFmtId="0" fontId="3" fillId="6" borderId="1" xfId="8" applyFont="1" applyFill="1" applyBorder="1" applyAlignment="1">
      <alignment horizontal="center"/>
    </xf>
    <xf numFmtId="2" fontId="3" fillId="6" borderId="1" xfId="8" applyNumberFormat="1" applyFont="1" applyFill="1" applyBorder="1" applyAlignment="1">
      <alignment horizontal="center"/>
    </xf>
    <xf numFmtId="0" fontId="3" fillId="6" borderId="1" xfId="4" applyFont="1" applyFill="1" applyBorder="1" applyAlignment="1">
      <alignment horizontal="left" vertical="center"/>
    </xf>
    <xf numFmtId="0" fontId="3" fillId="6" borderId="1" xfId="4" applyFont="1" applyFill="1" applyBorder="1" applyAlignment="1">
      <alignment horizontal="center"/>
    </xf>
    <xf numFmtId="2" fontId="3" fillId="6" borderId="1" xfId="4" applyNumberFormat="1" applyFont="1" applyFill="1" applyBorder="1" applyAlignment="1">
      <alignment horizontal="center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8" applyFont="1" applyFill="1" applyBorder="1"/>
    <xf numFmtId="0" fontId="3" fillId="6" borderId="1" xfId="1" applyFont="1" applyFill="1" applyBorder="1" applyAlignment="1">
      <alignment horizontal="center"/>
    </xf>
    <xf numFmtId="2" fontId="3" fillId="6" borderId="3" xfId="0" applyNumberFormat="1" applyFont="1" applyFill="1" applyBorder="1" applyAlignment="1" applyProtection="1">
      <alignment horizontal="center"/>
    </xf>
    <xf numFmtId="2" fontId="3" fillId="11" borderId="3" xfId="9" applyNumberFormat="1" applyFont="1" applyFill="1" applyBorder="1" applyAlignment="1" applyProtection="1">
      <alignment horizontal="center"/>
    </xf>
    <xf numFmtId="2" fontId="3" fillId="6" borderId="3" xfId="0" applyNumberFormat="1" applyFont="1" applyFill="1" applyBorder="1" applyAlignment="1">
      <alignment horizontal="center"/>
    </xf>
    <xf numFmtId="2" fontId="3" fillId="6" borderId="3" xfId="8" applyNumberFormat="1" applyFont="1" applyFill="1" applyBorder="1" applyAlignment="1">
      <alignment horizontal="center"/>
    </xf>
    <xf numFmtId="2" fontId="3" fillId="6" borderId="3" xfId="4" applyNumberFormat="1" applyFont="1" applyFill="1" applyBorder="1" applyAlignment="1">
      <alignment horizontal="center"/>
    </xf>
    <xf numFmtId="0" fontId="3" fillId="4" borderId="1" xfId="1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center"/>
    </xf>
    <xf numFmtId="2" fontId="3" fillId="4" borderId="3" xfId="0" applyNumberFormat="1" applyFont="1" applyFill="1" applyBorder="1" applyAlignment="1" applyProtection="1">
      <alignment horizontal="center"/>
    </xf>
    <xf numFmtId="0" fontId="3" fillId="4" borderId="1" xfId="4" applyFont="1" applyFill="1" applyBorder="1" applyAlignment="1">
      <alignment horizontal="center"/>
    </xf>
    <xf numFmtId="2" fontId="3" fillId="4" borderId="1" xfId="4" applyNumberFormat="1" applyFont="1" applyFill="1" applyBorder="1" applyAlignment="1">
      <alignment horizontal="center"/>
    </xf>
    <xf numFmtId="2" fontId="3" fillId="4" borderId="3" xfId="4" applyNumberFormat="1" applyFont="1" applyFill="1" applyBorder="1" applyAlignment="1">
      <alignment horizontal="center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4" fontId="3" fillId="4" borderId="1" xfId="1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3" fillId="4" borderId="1" xfId="8" applyFont="1" applyFill="1" applyBorder="1" applyAlignment="1">
      <alignment horizontal="center"/>
    </xf>
    <xf numFmtId="2" fontId="3" fillId="4" borderId="1" xfId="8" applyNumberFormat="1" applyFont="1" applyFill="1" applyBorder="1" applyAlignment="1">
      <alignment horizontal="center"/>
    </xf>
    <xf numFmtId="2" fontId="3" fillId="4" borderId="3" xfId="8" applyNumberFormat="1" applyFont="1" applyFill="1" applyBorder="1" applyAlignment="1">
      <alignment horizontal="center"/>
    </xf>
    <xf numFmtId="2" fontId="3" fillId="4" borderId="1" xfId="4" applyNumberFormat="1" applyFont="1" applyFill="1" applyBorder="1" applyAlignment="1">
      <alignment horizontal="left" vertical="center"/>
    </xf>
    <xf numFmtId="1" fontId="3" fillId="4" borderId="1" xfId="4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0" fontId="3" fillId="8" borderId="1" xfId="9" applyFont="1" applyFill="1" applyBorder="1" applyAlignment="1" applyProtection="1">
      <alignment horizontal="center"/>
      <protection locked="0"/>
    </xf>
    <xf numFmtId="2" fontId="3" fillId="8" borderId="1" xfId="9" applyNumberFormat="1" applyFont="1" applyFill="1" applyBorder="1" applyAlignment="1" applyProtection="1">
      <alignment horizontal="center"/>
      <protection locked="0"/>
    </xf>
    <xf numFmtId="2" fontId="3" fillId="8" borderId="1" xfId="9" applyNumberFormat="1" applyFont="1" applyFill="1" applyBorder="1" applyAlignment="1" applyProtection="1">
      <alignment horizontal="center"/>
    </xf>
    <xf numFmtId="2" fontId="3" fillId="8" borderId="3" xfId="9" applyNumberFormat="1" applyFont="1" applyFill="1" applyBorder="1" applyAlignment="1" applyProtection="1">
      <alignment horizontal="center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3" borderId="1" xfId="8" applyFont="1" applyFill="1" applyBorder="1" applyAlignment="1">
      <alignment horizontal="center"/>
    </xf>
    <xf numFmtId="2" fontId="3" fillId="3" borderId="1" xfId="8" applyNumberFormat="1" applyFont="1" applyFill="1" applyBorder="1" applyAlignment="1">
      <alignment horizontal="center"/>
    </xf>
    <xf numFmtId="0" fontId="3" fillId="3" borderId="1" xfId="1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</xf>
    <xf numFmtId="0" fontId="3" fillId="3" borderId="1" xfId="4" applyFont="1" applyFill="1" applyBorder="1" applyAlignment="1">
      <alignment horizontal="center"/>
    </xf>
    <xf numFmtId="2" fontId="3" fillId="3" borderId="1" xfId="4" applyNumberFormat="1" applyFont="1" applyFill="1" applyBorder="1" applyAlignment="1">
      <alignment horizontal="center"/>
    </xf>
    <xf numFmtId="0" fontId="3" fillId="3" borderId="1" xfId="8" applyFont="1" applyFill="1" applyBorder="1"/>
    <xf numFmtId="0" fontId="3" fillId="3" borderId="1" xfId="0" applyFont="1" applyFill="1" applyBorder="1" applyAlignment="1">
      <alignment horizontal="left"/>
    </xf>
    <xf numFmtId="0" fontId="15" fillId="3" borderId="1" xfId="8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15" fillId="3" borderId="1" xfId="4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5" fillId="3" borderId="1" xfId="4" applyFont="1" applyFill="1" applyBorder="1" applyAlignment="1">
      <alignment horizontal="left" vertical="center"/>
    </xf>
    <xf numFmtId="0" fontId="15" fillId="3" borderId="1" xfId="4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7" borderId="1" xfId="9" applyFont="1" applyFill="1" applyBorder="1" applyAlignment="1" applyProtection="1">
      <alignment horizontal="center"/>
      <protection locked="0"/>
    </xf>
    <xf numFmtId="2" fontId="3" fillId="7" borderId="1" xfId="9" applyNumberFormat="1" applyFont="1" applyFill="1" applyBorder="1" applyAlignment="1" applyProtection="1">
      <alignment horizontal="center"/>
      <protection locked="0"/>
    </xf>
    <xf numFmtId="2" fontId="3" fillId="7" borderId="1" xfId="9" applyNumberFormat="1" applyFont="1" applyFill="1" applyBorder="1" applyAlignment="1" applyProtection="1">
      <alignment horizontal="center"/>
    </xf>
    <xf numFmtId="2" fontId="3" fillId="3" borderId="22" xfId="4" applyNumberFormat="1" applyFont="1" applyFill="1" applyBorder="1" applyAlignment="1">
      <alignment horizontal="left" vertical="center"/>
    </xf>
    <xf numFmtId="2" fontId="3" fillId="3" borderId="3" xfId="8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 applyProtection="1">
      <alignment horizontal="center"/>
    </xf>
    <xf numFmtId="2" fontId="3" fillId="3" borderId="3" xfId="4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7" borderId="3" xfId="9" applyNumberFormat="1" applyFont="1" applyFill="1" applyBorder="1" applyAlignment="1" applyProtection="1">
      <alignment horizontal="center"/>
    </xf>
    <xf numFmtId="0" fontId="8" fillId="3" borderId="26" xfId="0" applyFont="1" applyFill="1" applyBorder="1" applyAlignment="1">
      <alignment horizontal="center" vertical="center" textRotation="90" wrapText="1"/>
    </xf>
    <xf numFmtId="0" fontId="8" fillId="3" borderId="27" xfId="0" applyFont="1" applyFill="1" applyBorder="1" applyAlignment="1">
      <alignment horizontal="center" vertical="center" textRotation="90" wrapText="1"/>
    </xf>
    <xf numFmtId="0" fontId="8" fillId="3" borderId="28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textRotation="90"/>
    </xf>
    <xf numFmtId="0" fontId="7" fillId="9" borderId="27" xfId="0" applyFont="1" applyFill="1" applyBorder="1" applyAlignment="1">
      <alignment horizontal="center" vertical="center" textRotation="90"/>
    </xf>
    <xf numFmtId="0" fontId="7" fillId="9" borderId="28" xfId="0" applyFont="1" applyFill="1" applyBorder="1" applyAlignment="1">
      <alignment horizontal="center" vertical="center" textRotation="90"/>
    </xf>
    <xf numFmtId="0" fontId="3" fillId="9" borderId="22" xfId="0" applyFont="1" applyFill="1" applyBorder="1"/>
    <xf numFmtId="0" fontId="3" fillId="9" borderId="1" xfId="0" applyFont="1" applyFill="1" applyBorder="1"/>
    <xf numFmtId="0" fontId="3" fillId="3" borderId="1" xfId="0" applyFont="1" applyFill="1" applyBorder="1"/>
    <xf numFmtId="0" fontId="3" fillId="3" borderId="24" xfId="0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1" xfId="1" applyFont="1" applyFill="1" applyBorder="1" applyAlignment="1" applyProtection="1">
      <alignment vertical="center" wrapText="1"/>
      <protection locked="0"/>
    </xf>
    <xf numFmtId="0" fontId="3" fillId="9" borderId="1" xfId="8" applyFont="1" applyFill="1" applyBorder="1"/>
    <xf numFmtId="0" fontId="3" fillId="3" borderId="1" xfId="0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3" fillId="9" borderId="1" xfId="1" applyFont="1" applyFill="1" applyBorder="1"/>
    <xf numFmtId="0" fontId="3" fillId="9" borderId="29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165" fontId="3" fillId="9" borderId="22" xfId="0" applyNumberFormat="1" applyFont="1" applyFill="1" applyBorder="1" applyAlignment="1">
      <alignment horizontal="right"/>
    </xf>
    <xf numFmtId="165" fontId="3" fillId="9" borderId="22" xfId="13" applyNumberFormat="1" applyFont="1" applyFill="1" applyBorder="1" applyAlignment="1">
      <alignment horizontal="right" vertical="top"/>
    </xf>
    <xf numFmtId="166" fontId="3" fillId="9" borderId="22" xfId="0" applyNumberFormat="1" applyFont="1" applyFill="1" applyBorder="1" applyAlignment="1">
      <alignment horizontal="right"/>
    </xf>
    <xf numFmtId="0" fontId="3" fillId="9" borderId="1" xfId="0" applyFont="1" applyFill="1" applyBorder="1" applyProtection="1">
      <protection locked="0"/>
    </xf>
    <xf numFmtId="165" fontId="3" fillId="9" borderId="1" xfId="0" applyNumberFormat="1" applyFont="1" applyFill="1" applyBorder="1" applyAlignment="1" applyProtection="1">
      <alignment horizontal="right"/>
      <protection locked="0"/>
    </xf>
    <xf numFmtId="166" fontId="3" fillId="9" borderId="1" xfId="0" applyNumberFormat="1" applyFont="1" applyFill="1" applyBorder="1" applyAlignment="1" applyProtection="1">
      <alignment horizontal="right"/>
    </xf>
    <xf numFmtId="165" fontId="3" fillId="9" borderId="1" xfId="0" applyNumberFormat="1" applyFont="1" applyFill="1" applyBorder="1" applyAlignment="1">
      <alignment horizontal="right"/>
    </xf>
    <xf numFmtId="166" fontId="3" fillId="9" borderId="1" xfId="0" applyNumberFormat="1" applyFont="1" applyFill="1" applyBorder="1" applyAlignment="1">
      <alignment horizontal="right"/>
    </xf>
    <xf numFmtId="165" fontId="3" fillId="9" borderId="1" xfId="8" applyNumberFormat="1" applyFont="1" applyFill="1" applyBorder="1" applyAlignment="1">
      <alignment horizontal="right"/>
    </xf>
    <xf numFmtId="166" fontId="3" fillId="9" borderId="1" xfId="8" applyNumberFormat="1" applyFont="1" applyFill="1" applyBorder="1" applyAlignment="1">
      <alignment horizontal="right"/>
    </xf>
    <xf numFmtId="165" fontId="3" fillId="9" borderId="1" xfId="0" applyNumberFormat="1" applyFont="1" applyFill="1" applyBorder="1" applyAlignment="1" applyProtection="1">
      <alignment horizontal="right" vertical="center"/>
      <protection locked="0"/>
    </xf>
    <xf numFmtId="165" fontId="3" fillId="9" borderId="1" xfId="13" applyNumberFormat="1" applyFont="1" applyFill="1" applyBorder="1" applyAlignment="1">
      <alignment horizontal="right" vertical="top"/>
    </xf>
    <xf numFmtId="165" fontId="16" fillId="9" borderId="1" xfId="0" applyNumberFormat="1" applyFont="1" applyFill="1" applyBorder="1" applyAlignment="1" applyProtection="1">
      <alignment horizontal="right" vertical="top" wrapText="1"/>
      <protection locked="0"/>
    </xf>
    <xf numFmtId="165" fontId="3" fillId="9" borderId="1" xfId="0" applyNumberFormat="1" applyFont="1" applyFill="1" applyBorder="1" applyAlignment="1" applyProtection="1">
      <alignment horizontal="right" vertical="top" wrapText="1"/>
      <protection locked="0"/>
    </xf>
    <xf numFmtId="165" fontId="3" fillId="9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9" borderId="1" xfId="4" applyFont="1" applyFill="1" applyBorder="1" applyAlignment="1">
      <alignment vertical="center"/>
    </xf>
    <xf numFmtId="165" fontId="3" fillId="9" borderId="1" xfId="4" applyNumberFormat="1" applyFont="1" applyFill="1" applyBorder="1" applyAlignment="1">
      <alignment horizontal="right" vertical="center"/>
    </xf>
    <xf numFmtId="166" fontId="3" fillId="9" borderId="1" xfId="4" applyNumberFormat="1" applyFont="1" applyFill="1" applyBorder="1" applyAlignment="1">
      <alignment horizontal="right" vertical="center"/>
    </xf>
    <xf numFmtId="165" fontId="3" fillId="9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9" borderId="1" xfId="4" applyNumberFormat="1" applyFont="1" applyFill="1" applyBorder="1" applyAlignment="1">
      <alignment horizontal="right"/>
    </xf>
    <xf numFmtId="166" fontId="3" fillId="9" borderId="1" xfId="4" applyNumberFormat="1" applyFont="1" applyFill="1" applyBorder="1" applyAlignment="1">
      <alignment horizontal="right"/>
    </xf>
    <xf numFmtId="0" fontId="3" fillId="10" borderId="1" xfId="9" applyFont="1" applyFill="1" applyBorder="1" applyProtection="1">
      <protection locked="0"/>
    </xf>
    <xf numFmtId="165" fontId="3" fillId="10" borderId="1" xfId="9" applyNumberFormat="1" applyFont="1" applyFill="1" applyBorder="1" applyAlignment="1" applyProtection="1">
      <alignment horizontal="right"/>
      <protection locked="0"/>
    </xf>
    <xf numFmtId="166" fontId="3" fillId="10" borderId="1" xfId="9" applyNumberFormat="1" applyFont="1" applyFill="1" applyBorder="1" applyAlignment="1" applyProtection="1">
      <alignment horizontal="right"/>
    </xf>
    <xf numFmtId="0" fontId="3" fillId="9" borderId="1" xfId="0" applyFont="1" applyFill="1" applyBorder="1" applyAlignment="1" applyProtection="1">
      <alignment horizontal="center" vertical="center"/>
      <protection locked="0"/>
    </xf>
    <xf numFmtId="165" fontId="3" fillId="9" borderId="1" xfId="15" applyNumberFormat="1" applyFont="1" applyFill="1" applyBorder="1" applyAlignment="1">
      <alignment horizontal="right" vertical="distributed"/>
    </xf>
    <xf numFmtId="0" fontId="3" fillId="9" borderId="1" xfId="14" applyFont="1" applyFill="1" applyBorder="1" applyProtection="1">
      <protection locked="0"/>
    </xf>
    <xf numFmtId="0" fontId="3" fillId="9" borderId="1" xfId="14" applyFont="1" applyFill="1" applyBorder="1" applyAlignment="1" applyProtection="1">
      <alignment horizontal="center"/>
      <protection locked="0"/>
    </xf>
    <xf numFmtId="165" fontId="3" fillId="9" borderId="1" xfId="1" applyNumberFormat="1" applyFont="1" applyFill="1" applyBorder="1" applyAlignment="1">
      <alignment horizontal="right"/>
    </xf>
    <xf numFmtId="0" fontId="3" fillId="9" borderId="31" xfId="0" applyFont="1" applyFill="1" applyBorder="1" applyAlignment="1">
      <alignment horizontal="center" vertical="center" wrapText="1"/>
    </xf>
    <xf numFmtId="0" fontId="3" fillId="9" borderId="24" xfId="4" applyFont="1" applyFill="1" applyBorder="1" applyAlignment="1">
      <alignment horizontal="left" vertical="center"/>
    </xf>
    <xf numFmtId="0" fontId="3" fillId="9" borderId="24" xfId="4" applyFont="1" applyFill="1" applyBorder="1" applyAlignment="1">
      <alignment horizontal="center" vertical="center"/>
    </xf>
    <xf numFmtId="165" fontId="3" fillId="9" borderId="24" xfId="4" applyNumberFormat="1" applyFont="1" applyFill="1" applyBorder="1" applyAlignment="1">
      <alignment horizontal="right" vertical="center"/>
    </xf>
    <xf numFmtId="166" fontId="3" fillId="9" borderId="24" xfId="4" applyNumberFormat="1" applyFont="1" applyFill="1" applyBorder="1" applyAlignment="1">
      <alignment horizontal="right" vertical="center"/>
    </xf>
    <xf numFmtId="2" fontId="3" fillId="9" borderId="24" xfId="4" applyNumberFormat="1" applyFont="1" applyFill="1" applyBorder="1" applyAlignment="1">
      <alignment horizontal="center" vertical="center"/>
    </xf>
    <xf numFmtId="2" fontId="3" fillId="9" borderId="25" xfId="4" applyNumberFormat="1" applyFont="1" applyFill="1" applyBorder="1" applyAlignment="1">
      <alignment horizontal="center" vertical="center"/>
    </xf>
    <xf numFmtId="0" fontId="3" fillId="6" borderId="1" xfId="0" applyFont="1" applyFill="1" applyBorder="1" applyProtection="1">
      <protection locked="0"/>
    </xf>
    <xf numFmtId="165" fontId="3" fillId="6" borderId="1" xfId="0" applyNumberFormat="1" applyFont="1" applyFill="1" applyBorder="1" applyAlignment="1" applyProtection="1">
      <alignment horizontal="right"/>
      <protection locked="0"/>
    </xf>
    <xf numFmtId="166" fontId="3" fillId="6" borderId="1" xfId="0" applyNumberFormat="1" applyFont="1" applyFill="1" applyBorder="1" applyAlignment="1" applyProtection="1">
      <alignment horizontal="right"/>
    </xf>
    <xf numFmtId="0" fontId="3" fillId="6" borderId="1" xfId="0" applyFont="1" applyFill="1" applyBorder="1"/>
    <xf numFmtId="165" fontId="3" fillId="6" borderId="1" xfId="0" applyNumberFormat="1" applyFont="1" applyFill="1" applyBorder="1" applyAlignment="1">
      <alignment horizontal="right"/>
    </xf>
    <xf numFmtId="165" fontId="3" fillId="6" borderId="1" xfId="13" applyNumberFormat="1" applyFont="1" applyFill="1" applyBorder="1" applyAlignment="1">
      <alignment horizontal="right" vertical="top"/>
    </xf>
    <xf numFmtId="166" fontId="3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 applyProtection="1">
      <alignment vertical="center" wrapText="1"/>
      <protection locked="0"/>
    </xf>
    <xf numFmtId="165" fontId="3" fillId="6" borderId="1" xfId="0" applyNumberFormat="1" applyFont="1" applyFill="1" applyBorder="1" applyAlignment="1" applyProtection="1">
      <alignment horizontal="right" vertical="top" wrapText="1"/>
      <protection locked="0"/>
    </xf>
    <xf numFmtId="165" fontId="3" fillId="6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right" vertical="center"/>
      <protection locked="0"/>
    </xf>
    <xf numFmtId="0" fontId="3" fillId="6" borderId="1" xfId="4" applyFont="1" applyFill="1" applyBorder="1"/>
    <xf numFmtId="165" fontId="3" fillId="6" borderId="1" xfId="4" applyNumberFormat="1" applyFont="1" applyFill="1" applyBorder="1" applyAlignment="1">
      <alignment horizontal="right"/>
    </xf>
    <xf numFmtId="166" fontId="3" fillId="6" borderId="1" xfId="4" applyNumberFormat="1" applyFont="1" applyFill="1" applyBorder="1" applyAlignment="1">
      <alignment horizontal="right"/>
    </xf>
    <xf numFmtId="165" fontId="3" fillId="6" borderId="1" xfId="8" applyNumberFormat="1" applyFont="1" applyFill="1" applyBorder="1" applyAlignment="1">
      <alignment horizontal="right"/>
    </xf>
    <xf numFmtId="166" fontId="3" fillId="6" borderId="1" xfId="8" applyNumberFormat="1" applyFont="1" applyFill="1" applyBorder="1" applyAlignment="1">
      <alignment horizontal="right"/>
    </xf>
    <xf numFmtId="0" fontId="3" fillId="6" borderId="1" xfId="11" applyFont="1" applyFill="1" applyBorder="1" applyProtection="1">
      <protection locked="0"/>
    </xf>
    <xf numFmtId="165" fontId="3" fillId="6" borderId="1" xfId="4" applyNumberFormat="1" applyFont="1" applyFill="1" applyBorder="1" applyAlignment="1">
      <alignment horizontal="right" vertical="center"/>
    </xf>
    <xf numFmtId="166" fontId="3" fillId="6" borderId="1" xfId="4" applyNumberFormat="1" applyFont="1" applyFill="1" applyBorder="1" applyAlignment="1">
      <alignment horizontal="right" vertical="center"/>
    </xf>
    <xf numFmtId="165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11" borderId="1" xfId="9" applyFont="1" applyFill="1" applyBorder="1" applyProtection="1">
      <protection locked="0"/>
    </xf>
    <xf numFmtId="165" fontId="3" fillId="11" borderId="1" xfId="9" applyNumberFormat="1" applyFont="1" applyFill="1" applyBorder="1" applyAlignment="1" applyProtection="1">
      <alignment horizontal="right"/>
      <protection locked="0"/>
    </xf>
    <xf numFmtId="166" fontId="3" fillId="11" borderId="1" xfId="9" applyNumberFormat="1" applyFont="1" applyFill="1" applyBorder="1" applyAlignment="1" applyProtection="1">
      <alignment horizontal="right"/>
    </xf>
    <xf numFmtId="0" fontId="3" fillId="6" borderId="1" xfId="1" applyFont="1" applyFill="1" applyBorder="1"/>
    <xf numFmtId="165" fontId="3" fillId="6" borderId="1" xfId="1" applyNumberFormat="1" applyFont="1" applyFill="1" applyBorder="1" applyAlignment="1">
      <alignment horizontal="right"/>
    </xf>
    <xf numFmtId="165" fontId="3" fillId="6" borderId="1" xfId="15" applyNumberFormat="1" applyFont="1" applyFill="1" applyBorder="1" applyAlignment="1">
      <alignment horizontal="right"/>
    </xf>
    <xf numFmtId="165" fontId="3" fillId="6" borderId="1" xfId="15" applyNumberFormat="1" applyFont="1" applyFill="1" applyBorder="1" applyAlignment="1">
      <alignment horizontal="right" vertical="distributed"/>
    </xf>
    <xf numFmtId="0" fontId="8" fillId="6" borderId="26" xfId="0" applyFont="1" applyFill="1" applyBorder="1" applyAlignment="1">
      <alignment horizontal="center" vertical="center" textRotation="90" wrapText="1"/>
    </xf>
    <xf numFmtId="0" fontId="3" fillId="6" borderId="29" xfId="0" applyFont="1" applyFill="1" applyBorder="1" applyAlignment="1">
      <alignment horizontal="center" vertical="center"/>
    </xf>
    <xf numFmtId="0" fontId="3" fillId="6" borderId="22" xfId="4" applyFont="1" applyFill="1" applyBorder="1"/>
    <xf numFmtId="0" fontId="3" fillId="6" borderId="22" xfId="4" applyFont="1" applyFill="1" applyBorder="1" applyAlignment="1">
      <alignment horizontal="center"/>
    </xf>
    <xf numFmtId="165" fontId="3" fillId="6" borderId="22" xfId="4" applyNumberFormat="1" applyFont="1" applyFill="1" applyBorder="1" applyAlignment="1">
      <alignment horizontal="right"/>
    </xf>
    <xf numFmtId="166" fontId="3" fillId="6" borderId="22" xfId="4" applyNumberFormat="1" applyFont="1" applyFill="1" applyBorder="1" applyAlignment="1">
      <alignment horizontal="right"/>
    </xf>
    <xf numFmtId="2" fontId="3" fillId="6" borderId="22" xfId="4" applyNumberFormat="1" applyFont="1" applyFill="1" applyBorder="1" applyAlignment="1">
      <alignment horizontal="center"/>
    </xf>
    <xf numFmtId="2" fontId="3" fillId="6" borderId="23" xfId="4" applyNumberFormat="1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 vertical="center" textRotation="90" wrapText="1"/>
    </xf>
    <xf numFmtId="0" fontId="8" fillId="6" borderId="28" xfId="0" applyFont="1" applyFill="1" applyBorder="1" applyAlignment="1">
      <alignment horizontal="center" vertical="center" textRotation="90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4" xfId="0" applyFont="1" applyFill="1" applyBorder="1"/>
    <xf numFmtId="0" fontId="3" fillId="6" borderId="24" xfId="0" applyFont="1" applyFill="1" applyBorder="1" applyAlignment="1">
      <alignment horizontal="center"/>
    </xf>
    <xf numFmtId="165" fontId="3" fillId="6" borderId="24" xfId="0" applyNumberFormat="1" applyFont="1" applyFill="1" applyBorder="1" applyAlignment="1">
      <alignment horizontal="right"/>
    </xf>
    <xf numFmtId="166" fontId="3" fillId="6" borderId="24" xfId="0" applyNumberFormat="1" applyFont="1" applyFill="1" applyBorder="1" applyAlignment="1">
      <alignment horizontal="right"/>
    </xf>
    <xf numFmtId="2" fontId="3" fillId="6" borderId="24" xfId="0" applyNumberFormat="1" applyFont="1" applyFill="1" applyBorder="1" applyAlignment="1">
      <alignment horizontal="center"/>
    </xf>
    <xf numFmtId="2" fontId="3" fillId="6" borderId="25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165" fontId="16" fillId="3" borderId="1" xfId="0" applyNumberFormat="1" applyFont="1" applyFill="1" applyBorder="1" applyAlignment="1" applyProtection="1">
      <alignment horizontal="right" vertical="top" wrapText="1"/>
      <protection locked="0"/>
    </xf>
    <xf numFmtId="165" fontId="3" fillId="3" borderId="1" xfId="0" applyNumberFormat="1" applyFont="1" applyFill="1" applyBorder="1" applyAlignment="1" applyProtection="1">
      <alignment horizontal="right" vertical="top" wrapText="1"/>
      <protection locked="0"/>
    </xf>
    <xf numFmtId="165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1" xfId="0" applyNumberFormat="1" applyFont="1" applyFill="1" applyBorder="1" applyAlignment="1" applyProtection="1">
      <alignment horizontal="right"/>
    </xf>
    <xf numFmtId="0" fontId="3" fillId="3" borderId="1" xfId="11" applyFont="1" applyFill="1" applyBorder="1" applyProtection="1">
      <protection locked="0"/>
    </xf>
    <xf numFmtId="165" fontId="3" fillId="3" borderId="1" xfId="0" applyNumberFormat="1" applyFont="1" applyFill="1" applyBorder="1" applyAlignment="1" applyProtection="1">
      <alignment horizontal="right"/>
      <protection locked="0"/>
    </xf>
    <xf numFmtId="0" fontId="15" fillId="3" borderId="1" xfId="8" applyFont="1" applyFill="1" applyBorder="1"/>
    <xf numFmtId="165" fontId="3" fillId="3" borderId="1" xfId="8" applyNumberFormat="1" applyFont="1" applyFill="1" applyBorder="1" applyAlignment="1">
      <alignment horizontal="right"/>
    </xf>
    <xf numFmtId="166" fontId="3" fillId="3" borderId="1" xfId="8" applyNumberFormat="1" applyFont="1" applyFill="1" applyBorder="1" applyAlignment="1">
      <alignment horizontal="right"/>
    </xf>
    <xf numFmtId="165" fontId="3" fillId="3" borderId="1" xfId="1" applyNumberFormat="1" applyFont="1" applyFill="1" applyBorder="1" applyAlignment="1" applyProtection="1">
      <alignment horizontal="right" vertical="center" wrapText="1"/>
      <protection locked="0"/>
    </xf>
    <xf numFmtId="165" fontId="3" fillId="3" borderId="1" xfId="0" applyNumberFormat="1" applyFont="1" applyFill="1" applyBorder="1" applyAlignment="1">
      <alignment horizontal="right"/>
    </xf>
    <xf numFmtId="165" fontId="3" fillId="3" borderId="1" xfId="13" applyNumberFormat="1" applyFont="1" applyFill="1" applyBorder="1" applyAlignment="1">
      <alignment horizontal="right" vertical="top"/>
    </xf>
    <xf numFmtId="166" fontId="3" fillId="3" borderId="1" xfId="0" applyNumberFormat="1" applyFont="1" applyFill="1" applyBorder="1" applyAlignment="1">
      <alignment horizontal="right"/>
    </xf>
    <xf numFmtId="0" fontId="3" fillId="3" borderId="1" xfId="4" applyFont="1" applyFill="1" applyBorder="1"/>
    <xf numFmtId="165" fontId="3" fillId="3" borderId="1" xfId="4" applyNumberFormat="1" applyFont="1" applyFill="1" applyBorder="1" applyAlignment="1">
      <alignment horizontal="right"/>
    </xf>
    <xf numFmtId="166" fontId="3" fillId="3" borderId="1" xfId="4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1" applyFont="1" applyFill="1" applyBorder="1"/>
    <xf numFmtId="165" fontId="3" fillId="3" borderId="1" xfId="1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vertical="center"/>
      <protection locked="0"/>
    </xf>
    <xf numFmtId="0" fontId="15" fillId="3" borderId="1" xfId="4" applyFont="1" applyFill="1" applyBorder="1"/>
    <xf numFmtId="0" fontId="3" fillId="7" borderId="1" xfId="9" applyFont="1" applyFill="1" applyBorder="1" applyProtection="1">
      <protection locked="0"/>
    </xf>
    <xf numFmtId="165" fontId="3" fillId="7" borderId="1" xfId="9" applyNumberFormat="1" applyFont="1" applyFill="1" applyBorder="1" applyAlignment="1" applyProtection="1">
      <alignment horizontal="right"/>
      <protection locked="0"/>
    </xf>
    <xf numFmtId="166" fontId="3" fillId="7" borderId="1" xfId="9" applyNumberFormat="1" applyFont="1" applyFill="1" applyBorder="1" applyAlignment="1" applyProtection="1">
      <alignment horizontal="right"/>
    </xf>
    <xf numFmtId="0" fontId="5" fillId="3" borderId="1" xfId="11" applyFont="1" applyFill="1" applyBorder="1" applyProtection="1">
      <protection locked="0"/>
    </xf>
    <xf numFmtId="165" fontId="3" fillId="3" borderId="1" xfId="4" applyNumberFormat="1" applyFont="1" applyFill="1" applyBorder="1" applyAlignment="1">
      <alignment horizontal="right" vertical="center"/>
    </xf>
    <xf numFmtId="166" fontId="3" fillId="3" borderId="1" xfId="4" applyNumberFormat="1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center" vertical="center" wrapText="1"/>
    </xf>
    <xf numFmtId="165" fontId="3" fillId="3" borderId="22" xfId="4" applyNumberFormat="1" applyFont="1" applyFill="1" applyBorder="1" applyAlignment="1">
      <alignment horizontal="right" vertical="center"/>
    </xf>
    <xf numFmtId="166" fontId="3" fillId="3" borderId="22" xfId="4" applyNumberFormat="1" applyFont="1" applyFill="1" applyBorder="1" applyAlignment="1">
      <alignment horizontal="right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24" xfId="0" applyFont="1" applyFill="1" applyBorder="1" applyProtection="1">
      <protection locked="0"/>
    </xf>
    <xf numFmtId="165" fontId="3" fillId="3" borderId="24" xfId="0" applyNumberFormat="1" applyFont="1" applyFill="1" applyBorder="1" applyAlignment="1" applyProtection="1">
      <alignment horizontal="right"/>
      <protection locked="0"/>
    </xf>
    <xf numFmtId="166" fontId="3" fillId="3" borderId="24" xfId="0" applyNumberFormat="1" applyFont="1" applyFill="1" applyBorder="1" applyAlignment="1" applyProtection="1">
      <alignment horizontal="right"/>
    </xf>
    <xf numFmtId="2" fontId="3" fillId="3" borderId="24" xfId="0" applyNumberFormat="1" applyFont="1" applyFill="1" applyBorder="1" applyAlignment="1" applyProtection="1">
      <alignment horizontal="center"/>
      <protection locked="0"/>
    </xf>
    <xf numFmtId="2" fontId="3" fillId="3" borderId="24" xfId="0" applyNumberFormat="1" applyFont="1" applyFill="1" applyBorder="1" applyAlignment="1" applyProtection="1">
      <alignment horizontal="center"/>
    </xf>
    <xf numFmtId="2" fontId="3" fillId="3" borderId="25" xfId="0" applyNumberFormat="1" applyFont="1" applyFill="1" applyBorder="1" applyAlignment="1" applyProtection="1">
      <alignment horizontal="center"/>
    </xf>
    <xf numFmtId="0" fontId="8" fillId="4" borderId="26" xfId="0" applyFont="1" applyFill="1" applyBorder="1" applyAlignment="1">
      <alignment horizontal="center" vertical="center" textRotation="90"/>
    </xf>
    <xf numFmtId="0" fontId="8" fillId="4" borderId="27" xfId="0" applyFont="1" applyFill="1" applyBorder="1" applyAlignment="1">
      <alignment horizontal="center" vertical="center" textRotation="90"/>
    </xf>
    <xf numFmtId="0" fontId="8" fillId="4" borderId="28" xfId="0" applyFont="1" applyFill="1" applyBorder="1" applyAlignment="1">
      <alignment horizontal="center" vertical="center" textRotation="90"/>
    </xf>
    <xf numFmtId="0" fontId="3" fillId="4" borderId="29" xfId="0" applyFont="1" applyFill="1" applyBorder="1" applyAlignment="1">
      <alignment horizontal="center" vertical="center" wrapText="1"/>
    </xf>
    <xf numFmtId="0" fontId="3" fillId="4" borderId="22" xfId="0" applyFont="1" applyFill="1" applyBorder="1" applyProtection="1">
      <protection locked="0"/>
    </xf>
    <xf numFmtId="165" fontId="3" fillId="4" borderId="22" xfId="0" applyNumberFormat="1" applyFont="1" applyFill="1" applyBorder="1" applyAlignment="1" applyProtection="1">
      <alignment horizontal="right"/>
      <protection locked="0"/>
    </xf>
    <xf numFmtId="166" fontId="3" fillId="4" borderId="22" xfId="0" applyNumberFormat="1" applyFont="1" applyFill="1" applyBorder="1" applyAlignment="1" applyProtection="1">
      <alignment horizontal="right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</xf>
    <xf numFmtId="2" fontId="3" fillId="4" borderId="23" xfId="0" applyNumberFormat="1" applyFont="1" applyFill="1" applyBorder="1" applyAlignment="1" applyProtection="1">
      <alignment horizontal="center"/>
    </xf>
    <xf numFmtId="0" fontId="3" fillId="4" borderId="1" xfId="11" applyFont="1" applyFill="1" applyBorder="1" applyProtection="1">
      <protection locked="0"/>
    </xf>
    <xf numFmtId="165" fontId="3" fillId="4" borderId="1" xfId="0" applyNumberFormat="1" applyFont="1" applyFill="1" applyBorder="1" applyAlignment="1" applyProtection="1">
      <alignment horizontal="right"/>
      <protection locked="0"/>
    </xf>
    <xf numFmtId="166" fontId="3" fillId="4" borderId="1" xfId="0" applyNumberFormat="1" applyFont="1" applyFill="1" applyBorder="1" applyAlignment="1" applyProtection="1">
      <alignment horizontal="right"/>
    </xf>
    <xf numFmtId="0" fontId="3" fillId="4" borderId="1" xfId="4" applyFont="1" applyFill="1" applyBorder="1"/>
    <xf numFmtId="165" fontId="3" fillId="4" borderId="1" xfId="4" applyNumberFormat="1" applyFont="1" applyFill="1" applyBorder="1" applyAlignment="1">
      <alignment horizontal="right"/>
    </xf>
    <xf numFmtId="166" fontId="3" fillId="4" borderId="1" xfId="4" applyNumberFormat="1" applyFont="1" applyFill="1" applyBorder="1" applyAlignment="1">
      <alignment horizontal="right"/>
    </xf>
    <xf numFmtId="0" fontId="5" fillId="4" borderId="1" xfId="11" applyFont="1" applyFill="1" applyBorder="1" applyProtection="1">
      <protection locked="0"/>
    </xf>
    <xf numFmtId="0" fontId="3" fillId="4" borderId="1" xfId="1" applyFont="1" applyFill="1" applyBorder="1"/>
    <xf numFmtId="165" fontId="3" fillId="4" borderId="1" xfId="1" applyNumberFormat="1" applyFont="1" applyFill="1" applyBorder="1" applyAlignment="1">
      <alignment horizontal="right"/>
    </xf>
    <xf numFmtId="0" fontId="3" fillId="4" borderId="1" xfId="8" applyFont="1" applyFill="1" applyBorder="1"/>
    <xf numFmtId="165" fontId="3" fillId="4" borderId="1" xfId="8" applyNumberFormat="1" applyFont="1" applyFill="1" applyBorder="1" applyAlignment="1">
      <alignment horizontal="right"/>
    </xf>
    <xf numFmtId="166" fontId="3" fillId="4" borderId="1" xfId="8" applyNumberFormat="1" applyFont="1" applyFill="1" applyBorder="1" applyAlignment="1">
      <alignment horizontal="right"/>
    </xf>
    <xf numFmtId="0" fontId="3" fillId="4" borderId="1" xfId="0" applyFont="1" applyFill="1" applyBorder="1"/>
    <xf numFmtId="165" fontId="3" fillId="4" borderId="1" xfId="0" applyNumberFormat="1" applyFont="1" applyFill="1" applyBorder="1" applyAlignment="1">
      <alignment horizontal="right"/>
    </xf>
    <xf numFmtId="166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165" fontId="16" fillId="4" borderId="1" xfId="0" applyNumberFormat="1" applyFont="1" applyFill="1" applyBorder="1" applyAlignment="1" applyProtection="1">
      <alignment horizontal="right" vertical="top" wrapText="1"/>
      <protection locked="0"/>
    </xf>
    <xf numFmtId="165" fontId="3" fillId="4" borderId="1" xfId="0" applyNumberFormat="1" applyFont="1" applyFill="1" applyBorder="1" applyAlignment="1" applyProtection="1">
      <alignment horizontal="right" vertical="top" wrapText="1"/>
      <protection locked="0"/>
    </xf>
    <xf numFmtId="165" fontId="3" fillId="4" borderId="1" xfId="1" applyNumberFormat="1" applyFont="1" applyFill="1" applyBorder="1" applyAlignment="1" applyProtection="1">
      <alignment horizontal="right" vertical="center" wrapText="1"/>
      <protection locked="0"/>
    </xf>
    <xf numFmtId="165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1" xfId="9" applyFont="1" applyFill="1" applyBorder="1" applyProtection="1">
      <protection locked="0"/>
    </xf>
    <xf numFmtId="165" fontId="3" fillId="8" borderId="1" xfId="9" applyNumberFormat="1" applyFont="1" applyFill="1" applyBorder="1" applyAlignment="1" applyProtection="1">
      <alignment horizontal="right"/>
      <protection locked="0"/>
    </xf>
    <xf numFmtId="166" fontId="3" fillId="8" borderId="1" xfId="9" applyNumberFormat="1" applyFont="1" applyFill="1" applyBorder="1" applyAlignment="1" applyProtection="1">
      <alignment horizontal="right"/>
    </xf>
    <xf numFmtId="165" fontId="3" fillId="4" borderId="1" xfId="4" applyNumberFormat="1" applyFont="1" applyFill="1" applyBorder="1" applyAlignment="1">
      <alignment horizontal="right" vertical="center"/>
    </xf>
    <xf numFmtId="166" fontId="3" fillId="4" borderId="1" xfId="4" applyNumberFormat="1" applyFont="1" applyFill="1" applyBorder="1" applyAlignment="1">
      <alignment horizontal="right" vertical="center"/>
    </xf>
    <xf numFmtId="165" fontId="3" fillId="4" borderId="1" xfId="13" applyNumberFormat="1" applyFont="1" applyFill="1" applyBorder="1" applyAlignment="1">
      <alignment horizontal="right" vertical="top"/>
    </xf>
    <xf numFmtId="0" fontId="3" fillId="4" borderId="31" xfId="0" applyFont="1" applyFill="1" applyBorder="1" applyAlignment="1">
      <alignment horizontal="center" vertical="center"/>
    </xf>
    <xf numFmtId="0" fontId="3" fillId="4" borderId="24" xfId="0" applyFont="1" applyFill="1" applyBorder="1"/>
    <xf numFmtId="0" fontId="3" fillId="4" borderId="24" xfId="0" applyFont="1" applyFill="1" applyBorder="1" applyAlignment="1">
      <alignment horizontal="center"/>
    </xf>
    <xf numFmtId="165" fontId="3" fillId="4" borderId="24" xfId="0" applyNumberFormat="1" applyFont="1" applyFill="1" applyBorder="1" applyAlignment="1">
      <alignment horizontal="right"/>
    </xf>
    <xf numFmtId="165" fontId="3" fillId="4" borderId="24" xfId="13" applyNumberFormat="1" applyFont="1" applyFill="1" applyBorder="1" applyAlignment="1">
      <alignment horizontal="right" vertical="top"/>
    </xf>
    <xf numFmtId="166" fontId="3" fillId="4" borderId="24" xfId="0" applyNumberFormat="1" applyFont="1" applyFill="1" applyBorder="1" applyAlignment="1">
      <alignment horizontal="right"/>
    </xf>
    <xf numFmtId="2" fontId="3" fillId="4" borderId="24" xfId="0" applyNumberFormat="1" applyFont="1" applyFill="1" applyBorder="1" applyAlignment="1">
      <alignment horizontal="center"/>
    </xf>
    <xf numFmtId="2" fontId="3" fillId="4" borderId="25" xfId="0" applyNumberFormat="1" applyFont="1" applyFill="1" applyBorder="1" applyAlignment="1">
      <alignment horizontal="center"/>
    </xf>
  </cellXfs>
  <cellStyles count="18">
    <cellStyle name="Comma 2" xfId="15"/>
    <cellStyle name="Excel Built-in Normal" xfId="9"/>
    <cellStyle name="Įprastas 2" xfId="2"/>
    <cellStyle name="Įprastas 2 2" xfId="3"/>
    <cellStyle name="Įprastas 3" xfId="6"/>
    <cellStyle name="Įprastas 4" xfId="7"/>
    <cellStyle name="Įprastas 5" xfId="8"/>
    <cellStyle name="Įprastas 6" xfId="17"/>
    <cellStyle name="Normal" xfId="0" builtinId="0"/>
    <cellStyle name="Normal 2" xfId="11"/>
    <cellStyle name="Normal 2 3" xfId="14"/>
    <cellStyle name="Normal 3" xfId="13"/>
    <cellStyle name="Normal 4" xfId="12"/>
    <cellStyle name="Paprastas 2" xfId="5"/>
    <cellStyle name="Paprastas 3" xfId="1"/>
    <cellStyle name="Paprastas 3 2" xfId="16"/>
    <cellStyle name="Paprastas 4" xfId="4"/>
    <cellStyle name="Paprastas 5" xfId="1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8"/>
  <sheetViews>
    <sheetView tabSelected="1" zoomScale="85" zoomScaleNormal="85" workbookViewId="0">
      <pane xSplit="1" ySplit="5" topLeftCell="B753" activePane="bottomRight" state="frozen"/>
      <selection pane="topRight" activeCell="C1" sqref="C1"/>
      <selection pane="bottomLeft" activeCell="A9" sqref="A9"/>
      <selection pane="bottomRight" activeCell="V12" sqref="V12"/>
    </sheetView>
  </sheetViews>
  <sheetFormatPr defaultRowHeight="11.25" x14ac:dyDescent="0.2"/>
  <cols>
    <col min="1" max="1" width="8.7109375" style="28" customWidth="1"/>
    <col min="2" max="2" width="12.140625" style="2" bestFit="1" customWidth="1"/>
    <col min="3" max="3" width="27" style="29" customWidth="1"/>
    <col min="4" max="4" width="6.28515625" style="2" customWidth="1"/>
    <col min="5" max="6" width="7.7109375" style="2" customWidth="1"/>
    <col min="7" max="7" width="8.5703125" style="2" customWidth="1"/>
    <col min="8" max="8" width="9.5703125" style="2" customWidth="1"/>
    <col min="9" max="9" width="7.140625" style="2" customWidth="1"/>
    <col min="10" max="10" width="10.85546875" style="24" customWidth="1"/>
    <col min="11" max="11" width="12.28515625" style="2" customWidth="1"/>
    <col min="12" max="12" width="8.140625" style="24" customWidth="1"/>
    <col min="13" max="14" width="10.140625" style="24" customWidth="1"/>
    <col min="15" max="15" width="11.28515625" style="2" customWidth="1"/>
    <col min="16" max="16" width="11.85546875" style="2" customWidth="1"/>
    <col min="17" max="17" width="11.7109375" style="2" customWidth="1"/>
    <col min="18" max="16384" width="9.140625" style="24"/>
  </cols>
  <sheetData>
    <row r="1" spans="1:17" ht="19.5" customHeight="1" thickBot="1" x14ac:dyDescent="0.25">
      <c r="A1" s="139" t="s">
        <v>626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 x14ac:dyDescent="0.2">
      <c r="A2" s="150" t="s">
        <v>0</v>
      </c>
      <c r="B2" s="147" t="s">
        <v>23</v>
      </c>
      <c r="C2" s="142" t="s">
        <v>1</v>
      </c>
      <c r="D2" s="142" t="s">
        <v>2</v>
      </c>
      <c r="E2" s="142" t="s">
        <v>14</v>
      </c>
      <c r="F2" s="144" t="s">
        <v>10</v>
      </c>
      <c r="G2" s="145"/>
      <c r="H2" s="145"/>
      <c r="I2" s="146"/>
      <c r="J2" s="142" t="s">
        <v>3</v>
      </c>
      <c r="K2" s="142" t="s">
        <v>13</v>
      </c>
      <c r="L2" s="142" t="s">
        <v>4</v>
      </c>
      <c r="M2" s="142" t="s">
        <v>5</v>
      </c>
      <c r="N2" s="142" t="s">
        <v>9</v>
      </c>
      <c r="O2" s="153" t="s">
        <v>17</v>
      </c>
      <c r="P2" s="142" t="s">
        <v>21</v>
      </c>
      <c r="Q2" s="140" t="s">
        <v>19</v>
      </c>
    </row>
    <row r="3" spans="1:17" s="2" customFormat="1" ht="52.5" customHeight="1" x14ac:dyDescent="0.2">
      <c r="A3" s="151"/>
      <c r="B3" s="148"/>
      <c r="C3" s="155"/>
      <c r="D3" s="143"/>
      <c r="E3" s="143"/>
      <c r="F3" s="1" t="s">
        <v>16</v>
      </c>
      <c r="G3" s="1" t="s">
        <v>11</v>
      </c>
      <c r="H3" s="1" t="s">
        <v>15</v>
      </c>
      <c r="I3" s="1" t="s">
        <v>12</v>
      </c>
      <c r="J3" s="143"/>
      <c r="K3" s="143"/>
      <c r="L3" s="143"/>
      <c r="M3" s="143"/>
      <c r="N3" s="143"/>
      <c r="O3" s="154"/>
      <c r="P3" s="143"/>
      <c r="Q3" s="141"/>
    </row>
    <row r="4" spans="1:17" s="7" customFormat="1" ht="13.5" customHeight="1" x14ac:dyDescent="0.2">
      <c r="A4" s="152"/>
      <c r="B4" s="149"/>
      <c r="C4" s="143"/>
      <c r="D4" s="3" t="s">
        <v>6</v>
      </c>
      <c r="E4" s="3" t="s">
        <v>7</v>
      </c>
      <c r="F4" s="3" t="s">
        <v>8</v>
      </c>
      <c r="G4" s="3" t="s">
        <v>8</v>
      </c>
      <c r="H4" s="3" t="s">
        <v>8</v>
      </c>
      <c r="I4" s="3" t="s">
        <v>8</v>
      </c>
      <c r="J4" s="3" t="s">
        <v>18</v>
      </c>
      <c r="K4" s="3" t="s">
        <v>8</v>
      </c>
      <c r="L4" s="3" t="s">
        <v>18</v>
      </c>
      <c r="M4" s="3" t="s">
        <v>22</v>
      </c>
      <c r="N4" s="3" t="s">
        <v>28</v>
      </c>
      <c r="O4" s="3" t="s">
        <v>29</v>
      </c>
      <c r="P4" s="4" t="s">
        <v>20</v>
      </c>
      <c r="Q4" s="5" t="s">
        <v>30</v>
      </c>
    </row>
    <row r="5" spans="1:17" s="7" customFormat="1" ht="13.5" customHeight="1" thickBot="1" x14ac:dyDescent="0.25">
      <c r="A5" s="13">
        <v>1</v>
      </c>
      <c r="B5" s="8">
        <v>2</v>
      </c>
      <c r="C5" s="10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10">
        <v>12</v>
      </c>
      <c r="M5" s="9">
        <v>13</v>
      </c>
      <c r="N5" s="9">
        <v>14</v>
      </c>
      <c r="O5" s="11">
        <v>15</v>
      </c>
      <c r="P5" s="10">
        <v>16</v>
      </c>
      <c r="Q5" s="12">
        <v>17</v>
      </c>
    </row>
    <row r="6" spans="1:17" s="6" customFormat="1" ht="11.25" customHeight="1" x14ac:dyDescent="0.2">
      <c r="A6" s="156" t="s">
        <v>27</v>
      </c>
      <c r="B6" s="171" t="s">
        <v>286</v>
      </c>
      <c r="C6" s="159" t="s">
        <v>252</v>
      </c>
      <c r="D6" s="31">
        <v>64</v>
      </c>
      <c r="E6" s="31">
        <v>1987</v>
      </c>
      <c r="F6" s="180">
        <v>5.4</v>
      </c>
      <c r="G6" s="181">
        <v>5.4</v>
      </c>
      <c r="H6" s="181">
        <v>0</v>
      </c>
      <c r="I6" s="180">
        <v>0</v>
      </c>
      <c r="J6" s="180">
        <v>2419.08</v>
      </c>
      <c r="K6" s="180">
        <v>0</v>
      </c>
      <c r="L6" s="180">
        <v>2419.08</v>
      </c>
      <c r="M6" s="182">
        <v>0</v>
      </c>
      <c r="N6" s="32">
        <v>53.85</v>
      </c>
      <c r="O6" s="32">
        <v>0</v>
      </c>
      <c r="P6" s="32">
        <v>0</v>
      </c>
      <c r="Q6" s="54">
        <v>0</v>
      </c>
    </row>
    <row r="7" spans="1:17" s="6" customFormat="1" ht="12.75" customHeight="1" x14ac:dyDescent="0.2">
      <c r="A7" s="157"/>
      <c r="B7" s="172" t="s">
        <v>515</v>
      </c>
      <c r="C7" s="183" t="s">
        <v>509</v>
      </c>
      <c r="D7" s="42">
        <v>45</v>
      </c>
      <c r="E7" s="42" t="s">
        <v>554</v>
      </c>
      <c r="F7" s="184">
        <f>+G7+H7+I7</f>
        <v>11.621974</v>
      </c>
      <c r="G7" s="184">
        <v>3.2160310000000001</v>
      </c>
      <c r="H7" s="184">
        <v>7.2</v>
      </c>
      <c r="I7" s="184">
        <v>1.205943</v>
      </c>
      <c r="J7" s="184">
        <v>2322.87</v>
      </c>
      <c r="K7" s="184">
        <v>1.205943</v>
      </c>
      <c r="L7" s="184">
        <v>2322.87</v>
      </c>
      <c r="M7" s="185">
        <f>K7/L7</f>
        <v>5.1916077955288075E-4</v>
      </c>
      <c r="N7" s="43">
        <v>64.091999999999999</v>
      </c>
      <c r="O7" s="44">
        <f>M7*N7</f>
        <v>3.3274052683103232E-2</v>
      </c>
      <c r="P7" s="44">
        <f>M7*60*1000</f>
        <v>31.149646773172844</v>
      </c>
      <c r="Q7" s="55">
        <f>P7*N7/1000</f>
        <v>1.9964431609861939</v>
      </c>
    </row>
    <row r="8" spans="1:17" s="6" customFormat="1" ht="12.75" customHeight="1" x14ac:dyDescent="0.2">
      <c r="A8" s="157"/>
      <c r="B8" s="172" t="s">
        <v>515</v>
      </c>
      <c r="C8" s="183" t="s">
        <v>627</v>
      </c>
      <c r="D8" s="42">
        <v>75</v>
      </c>
      <c r="E8" s="42" t="s">
        <v>554</v>
      </c>
      <c r="F8" s="184">
        <f>+G8+H8+I8</f>
        <v>25.302898999999996</v>
      </c>
      <c r="G8" s="184">
        <v>5.680402</v>
      </c>
      <c r="H8" s="184">
        <v>11.12</v>
      </c>
      <c r="I8" s="184">
        <v>8.502497</v>
      </c>
      <c r="J8" s="184">
        <v>3983.3</v>
      </c>
      <c r="K8" s="184">
        <v>8.502497</v>
      </c>
      <c r="L8" s="184">
        <v>3983.3</v>
      </c>
      <c r="M8" s="185">
        <f>K8/L8</f>
        <v>2.1345359375392263E-3</v>
      </c>
      <c r="N8" s="43">
        <v>64.091999999999999</v>
      </c>
      <c r="O8" s="44">
        <f>M8*N8</f>
        <v>0.13680667730876409</v>
      </c>
      <c r="P8" s="44">
        <f>M8*60*1000</f>
        <v>128.07215625235358</v>
      </c>
      <c r="Q8" s="55">
        <f>P8*N8/1000</f>
        <v>8.2084006385258448</v>
      </c>
    </row>
    <row r="9" spans="1:17" s="6" customFormat="1" ht="12.75" customHeight="1" x14ac:dyDescent="0.2">
      <c r="A9" s="157"/>
      <c r="B9" s="173" t="s">
        <v>242</v>
      </c>
      <c r="C9" s="183" t="s">
        <v>680</v>
      </c>
      <c r="D9" s="42">
        <v>30</v>
      </c>
      <c r="E9" s="42">
        <v>1987</v>
      </c>
      <c r="F9" s="184">
        <f>G9+H9+I9</f>
        <v>13.546999999999999</v>
      </c>
      <c r="G9" s="184">
        <v>5.3826999999999998</v>
      </c>
      <c r="H9" s="184">
        <v>4.7999990000000006</v>
      </c>
      <c r="I9" s="184">
        <v>3.3643009999999998</v>
      </c>
      <c r="J9" s="184">
        <v>1510.76</v>
      </c>
      <c r="K9" s="184">
        <v>3.3643009999999998</v>
      </c>
      <c r="L9" s="184">
        <v>1510.76</v>
      </c>
      <c r="M9" s="185">
        <f>K9/L9</f>
        <v>2.2268930869231377E-3</v>
      </c>
      <c r="N9" s="43">
        <v>53.518999999999998</v>
      </c>
      <c r="O9" s="44">
        <f>M9*N9</f>
        <v>0.11918109111903941</v>
      </c>
      <c r="P9" s="44">
        <f>M9*60*1000</f>
        <v>133.61358521538827</v>
      </c>
      <c r="Q9" s="55">
        <f>P9*N9/1000</f>
        <v>7.1508654671423644</v>
      </c>
    </row>
    <row r="10" spans="1:17" s="6" customFormat="1" ht="12.75" customHeight="1" x14ac:dyDescent="0.2">
      <c r="A10" s="157"/>
      <c r="B10" s="173" t="s">
        <v>298</v>
      </c>
      <c r="C10" s="183" t="s">
        <v>867</v>
      </c>
      <c r="D10" s="42">
        <v>100</v>
      </c>
      <c r="E10" s="42" t="s">
        <v>57</v>
      </c>
      <c r="F10" s="184">
        <f>G10+H10+I10</f>
        <v>34.431345</v>
      </c>
      <c r="G10" s="184">
        <v>7.8132510000000002</v>
      </c>
      <c r="H10" s="184">
        <v>16</v>
      </c>
      <c r="I10" s="184">
        <v>10.618094000000001</v>
      </c>
      <c r="J10" s="184">
        <v>4428.2300000000005</v>
      </c>
      <c r="K10" s="184">
        <v>10.618094000000001</v>
      </c>
      <c r="L10" s="184">
        <v>4428.2300000000005</v>
      </c>
      <c r="M10" s="185">
        <f>K10/L10</f>
        <v>2.3978189931417294E-3</v>
      </c>
      <c r="N10" s="43">
        <v>54.2</v>
      </c>
      <c r="O10" s="44">
        <f>M10*N10</f>
        <v>0.12996178942828174</v>
      </c>
      <c r="P10" s="44">
        <f>M10*60*1000</f>
        <v>143.86913958850374</v>
      </c>
      <c r="Q10" s="55">
        <f>P10*N10/1000</f>
        <v>7.7977073656969029</v>
      </c>
    </row>
    <row r="11" spans="1:17" s="6" customFormat="1" ht="12.75" customHeight="1" x14ac:dyDescent="0.2">
      <c r="A11" s="157"/>
      <c r="B11" s="172" t="s">
        <v>515</v>
      </c>
      <c r="C11" s="183" t="s">
        <v>510</v>
      </c>
      <c r="D11" s="42">
        <v>25</v>
      </c>
      <c r="E11" s="42" t="s">
        <v>554</v>
      </c>
      <c r="F11" s="184">
        <f>+G11+H11+I11</f>
        <v>8.3699770000000004</v>
      </c>
      <c r="G11" s="184">
        <v>1.8147219999999999</v>
      </c>
      <c r="H11" s="184">
        <v>3.68</v>
      </c>
      <c r="I11" s="184">
        <v>2.8752550000000001</v>
      </c>
      <c r="J11" s="184">
        <v>971.5</v>
      </c>
      <c r="K11" s="184">
        <v>2.8752550000000001</v>
      </c>
      <c r="L11" s="184">
        <v>971.5</v>
      </c>
      <c r="M11" s="185">
        <f>K11/L11</f>
        <v>2.9596037056098816E-3</v>
      </c>
      <c r="N11" s="43">
        <v>64.091999999999999</v>
      </c>
      <c r="O11" s="44">
        <f>M11*N11</f>
        <v>0.18968692069994852</v>
      </c>
      <c r="P11" s="44">
        <f>M11*60*1000</f>
        <v>177.57622233659291</v>
      </c>
      <c r="Q11" s="55">
        <f>P11*N11/1000</f>
        <v>11.381215241996912</v>
      </c>
    </row>
    <row r="12" spans="1:17" s="6" customFormat="1" ht="12.75" customHeight="1" x14ac:dyDescent="0.2">
      <c r="A12" s="157"/>
      <c r="B12" s="172" t="s">
        <v>586</v>
      </c>
      <c r="C12" s="183" t="s">
        <v>791</v>
      </c>
      <c r="D12" s="42">
        <v>36</v>
      </c>
      <c r="E12" s="42">
        <v>2009</v>
      </c>
      <c r="F12" s="184">
        <v>9.0660000000000007</v>
      </c>
      <c r="G12" s="184">
        <v>0</v>
      </c>
      <c r="H12" s="184">
        <v>0</v>
      </c>
      <c r="I12" s="184">
        <f>F12-G12-H12</f>
        <v>9.0660000000000007</v>
      </c>
      <c r="J12" s="184">
        <v>2429.4899999999998</v>
      </c>
      <c r="K12" s="184">
        <v>7.5860000000000003</v>
      </c>
      <c r="L12" s="184">
        <f>J12</f>
        <v>2429.4899999999998</v>
      </c>
      <c r="M12" s="185">
        <f>K12/L12</f>
        <v>3.1224660319655569E-3</v>
      </c>
      <c r="N12" s="43">
        <v>55</v>
      </c>
      <c r="O12" s="44">
        <f>M12*N12</f>
        <v>0.17173563175810563</v>
      </c>
      <c r="P12" s="44">
        <f>M12*60*1000</f>
        <v>187.34796191793339</v>
      </c>
      <c r="Q12" s="55">
        <f>P12*N12/1000</f>
        <v>10.304137905486336</v>
      </c>
    </row>
    <row r="13" spans="1:17" s="6" customFormat="1" ht="12.75" customHeight="1" x14ac:dyDescent="0.2">
      <c r="A13" s="157"/>
      <c r="B13" s="172" t="s">
        <v>515</v>
      </c>
      <c r="C13" s="183" t="s">
        <v>628</v>
      </c>
      <c r="D13" s="42">
        <v>12</v>
      </c>
      <c r="E13" s="42" t="s">
        <v>554</v>
      </c>
      <c r="F13" s="184">
        <f>+G13+H13+I13</f>
        <v>5.0289780000000004</v>
      </c>
      <c r="G13" s="184">
        <v>0.90736099999999997</v>
      </c>
      <c r="H13" s="184">
        <v>1.92</v>
      </c>
      <c r="I13" s="184">
        <v>2.2016170000000002</v>
      </c>
      <c r="J13" s="184">
        <v>699.92</v>
      </c>
      <c r="K13" s="184">
        <v>2.2016170000000002</v>
      </c>
      <c r="L13" s="184">
        <v>699.92</v>
      </c>
      <c r="M13" s="185">
        <f>K13/L13</f>
        <v>3.145526631615042E-3</v>
      </c>
      <c r="N13" s="43">
        <v>64.091999999999999</v>
      </c>
      <c r="O13" s="44">
        <f>M13*N13</f>
        <v>0.20160309287347128</v>
      </c>
      <c r="P13" s="44">
        <f>M13*60*1000</f>
        <v>188.73159789690251</v>
      </c>
      <c r="Q13" s="55">
        <f>P13*N13/1000</f>
        <v>12.096185572408276</v>
      </c>
    </row>
    <row r="14" spans="1:17" s="6" customFormat="1" ht="12.75" customHeight="1" x14ac:dyDescent="0.2">
      <c r="A14" s="157"/>
      <c r="B14" s="173" t="s">
        <v>508</v>
      </c>
      <c r="C14" s="183" t="s">
        <v>492</v>
      </c>
      <c r="D14" s="42">
        <v>45</v>
      </c>
      <c r="E14" s="42">
        <v>1989</v>
      </c>
      <c r="F14" s="184">
        <v>18.385999999999999</v>
      </c>
      <c r="G14" s="184">
        <v>3.75</v>
      </c>
      <c r="H14" s="184">
        <v>7.2</v>
      </c>
      <c r="I14" s="184">
        <f>F14-G14-H14</f>
        <v>7.4359999999999991</v>
      </c>
      <c r="J14" s="184">
        <v>2332.0100000000002</v>
      </c>
      <c r="K14" s="184">
        <v>7.4359999999999999</v>
      </c>
      <c r="L14" s="184">
        <v>2332.0100000000002</v>
      </c>
      <c r="M14" s="185">
        <f>K14/L14</f>
        <v>3.1886655717599834E-3</v>
      </c>
      <c r="N14" s="43">
        <v>46.325000000000003</v>
      </c>
      <c r="O14" s="44">
        <f>M14*N14</f>
        <v>0.14771493261178123</v>
      </c>
      <c r="P14" s="44">
        <f>M14*60*1000</f>
        <v>191.31993430559902</v>
      </c>
      <c r="Q14" s="55">
        <f>P14*N14/1000</f>
        <v>8.8628959567068755</v>
      </c>
    </row>
    <row r="15" spans="1:17" s="6" customFormat="1" ht="12.75" customHeight="1" x14ac:dyDescent="0.2">
      <c r="A15" s="157"/>
      <c r="B15" s="173" t="s">
        <v>298</v>
      </c>
      <c r="C15" s="183" t="s">
        <v>868</v>
      </c>
      <c r="D15" s="42">
        <v>119</v>
      </c>
      <c r="E15" s="42" t="s">
        <v>57</v>
      </c>
      <c r="F15" s="184">
        <f>G15+H15+I15</f>
        <v>46.537778000000003</v>
      </c>
      <c r="G15" s="184">
        <v>8.6114519999999999</v>
      </c>
      <c r="H15" s="184">
        <v>18.96</v>
      </c>
      <c r="I15" s="184">
        <v>18.966325999999999</v>
      </c>
      <c r="J15" s="184">
        <v>5881.72</v>
      </c>
      <c r="K15" s="184">
        <v>18.966325999999999</v>
      </c>
      <c r="L15" s="184">
        <v>5881.72</v>
      </c>
      <c r="M15" s="185">
        <f>K15/L15</f>
        <v>3.2246223893690959E-3</v>
      </c>
      <c r="N15" s="43">
        <v>54.2</v>
      </c>
      <c r="O15" s="44">
        <f>M15*N15</f>
        <v>0.17477453350380501</v>
      </c>
      <c r="P15" s="44">
        <f>M15*60*1000</f>
        <v>193.47734336214575</v>
      </c>
      <c r="Q15" s="55">
        <f>P15*N15/1000</f>
        <v>10.486472010228301</v>
      </c>
    </row>
    <row r="16" spans="1:17" s="6" customFormat="1" ht="12.75" customHeight="1" x14ac:dyDescent="0.2">
      <c r="A16" s="157"/>
      <c r="B16" s="173" t="s">
        <v>298</v>
      </c>
      <c r="C16" s="183" t="s">
        <v>869</v>
      </c>
      <c r="D16" s="42">
        <v>76</v>
      </c>
      <c r="E16" s="42" t="s">
        <v>57</v>
      </c>
      <c r="F16" s="184">
        <f>G16+H16+I16</f>
        <v>33.156917</v>
      </c>
      <c r="G16" s="184">
        <v>7.4460000000000006</v>
      </c>
      <c r="H16" s="184">
        <v>11.92</v>
      </c>
      <c r="I16" s="184">
        <v>13.790917</v>
      </c>
      <c r="J16" s="184">
        <v>3987.52</v>
      </c>
      <c r="K16" s="184">
        <v>13.790917</v>
      </c>
      <c r="L16" s="184">
        <v>3987.52</v>
      </c>
      <c r="M16" s="185">
        <f>K16/L16</f>
        <v>3.4585198318754515E-3</v>
      </c>
      <c r="N16" s="43">
        <v>54.2</v>
      </c>
      <c r="O16" s="44">
        <f>M16*N16</f>
        <v>0.18745177488764947</v>
      </c>
      <c r="P16" s="44">
        <f>M16*60*1000</f>
        <v>207.5111899125271</v>
      </c>
      <c r="Q16" s="55">
        <f>P16*N16/1000</f>
        <v>11.247106493258968</v>
      </c>
    </row>
    <row r="17" spans="1:17" s="6" customFormat="1" ht="12.75" customHeight="1" x14ac:dyDescent="0.2">
      <c r="A17" s="157"/>
      <c r="B17" s="173" t="s">
        <v>298</v>
      </c>
      <c r="C17" s="183" t="s">
        <v>870</v>
      </c>
      <c r="D17" s="42">
        <v>45</v>
      </c>
      <c r="E17" s="42" t="s">
        <v>57</v>
      </c>
      <c r="F17" s="184">
        <f>G17+H17+I17</f>
        <v>20.456006000000002</v>
      </c>
      <c r="G17" s="184">
        <v>4.9231830000000008</v>
      </c>
      <c r="H17" s="184">
        <v>7.2</v>
      </c>
      <c r="I17" s="184">
        <v>8.3328229999999994</v>
      </c>
      <c r="J17" s="184">
        <v>2325.27</v>
      </c>
      <c r="K17" s="184">
        <v>8.3328229999999994</v>
      </c>
      <c r="L17" s="184">
        <v>2325.27</v>
      </c>
      <c r="M17" s="185">
        <f>K17/L17</f>
        <v>3.5835937332008754E-3</v>
      </c>
      <c r="N17" s="43">
        <v>54.2</v>
      </c>
      <c r="O17" s="44">
        <f>M17*N17</f>
        <v>0.19423078033948746</v>
      </c>
      <c r="P17" s="44">
        <f>M17*60*1000</f>
        <v>215.01562399205253</v>
      </c>
      <c r="Q17" s="55">
        <f>P17*N17/1000</f>
        <v>11.653846820369248</v>
      </c>
    </row>
    <row r="18" spans="1:17" s="6" customFormat="1" ht="12.75" customHeight="1" x14ac:dyDescent="0.2">
      <c r="A18" s="157"/>
      <c r="B18" s="173" t="s">
        <v>413</v>
      </c>
      <c r="C18" s="160" t="s">
        <v>385</v>
      </c>
      <c r="D18" s="33">
        <v>60</v>
      </c>
      <c r="E18" s="33">
        <v>1980</v>
      </c>
      <c r="F18" s="186">
        <v>27.04</v>
      </c>
      <c r="G18" s="186">
        <v>6.2803800000000001</v>
      </c>
      <c r="H18" s="186">
        <v>9.44</v>
      </c>
      <c r="I18" s="186">
        <v>11.319520000000001</v>
      </c>
      <c r="J18" s="186">
        <v>3117.83</v>
      </c>
      <c r="K18" s="186">
        <v>11.319520000000001</v>
      </c>
      <c r="L18" s="186">
        <v>3117.83</v>
      </c>
      <c r="M18" s="187">
        <f>K18/L18</f>
        <v>3.6305763944794942E-3</v>
      </c>
      <c r="N18" s="34">
        <v>55.481000000000002</v>
      </c>
      <c r="O18" s="34">
        <f>M18*N18</f>
        <v>0.20142800894211682</v>
      </c>
      <c r="P18" s="34">
        <f>M18*1000*60</f>
        <v>217.83458366876965</v>
      </c>
      <c r="Q18" s="56">
        <f>O18*60</f>
        <v>12.085680536527009</v>
      </c>
    </row>
    <row r="19" spans="1:17" s="6" customFormat="1" ht="12.75" customHeight="1" x14ac:dyDescent="0.2">
      <c r="A19" s="157"/>
      <c r="B19" s="172" t="s">
        <v>586</v>
      </c>
      <c r="C19" s="183" t="s">
        <v>792</v>
      </c>
      <c r="D19" s="42">
        <v>80</v>
      </c>
      <c r="E19" s="42">
        <v>1975</v>
      </c>
      <c r="F19" s="184">
        <v>40.164700000000003</v>
      </c>
      <c r="G19" s="184">
        <v>12.8489</v>
      </c>
      <c r="H19" s="184">
        <v>10.8</v>
      </c>
      <c r="I19" s="184">
        <f>F19-G19-H19</f>
        <v>16.515800000000002</v>
      </c>
      <c r="J19" s="184">
        <v>4484.8900000000003</v>
      </c>
      <c r="K19" s="184">
        <f>I19</f>
        <v>16.515800000000002</v>
      </c>
      <c r="L19" s="184">
        <f>J19</f>
        <v>4484.8900000000003</v>
      </c>
      <c r="M19" s="185">
        <f>K19/L19</f>
        <v>3.682542938622798E-3</v>
      </c>
      <c r="N19" s="43">
        <v>55</v>
      </c>
      <c r="O19" s="44">
        <f>M19*N19</f>
        <v>0.20253986162425389</v>
      </c>
      <c r="P19" s="44">
        <f>M19*60*1000</f>
        <v>220.95257631736786</v>
      </c>
      <c r="Q19" s="55">
        <f>P19*N19/1000</f>
        <v>12.152391697455233</v>
      </c>
    </row>
    <row r="20" spans="1:17" s="6" customFormat="1" ht="12.75" customHeight="1" x14ac:dyDescent="0.2">
      <c r="A20" s="157"/>
      <c r="B20" s="173" t="s">
        <v>298</v>
      </c>
      <c r="C20" s="183" t="s">
        <v>871</v>
      </c>
      <c r="D20" s="42">
        <v>75</v>
      </c>
      <c r="E20" s="42" t="s">
        <v>57</v>
      </c>
      <c r="F20" s="184">
        <f>G20+H20+I20</f>
        <v>33.091131000000004</v>
      </c>
      <c r="G20" s="184">
        <v>6.3818340000000005</v>
      </c>
      <c r="H20" s="184">
        <v>11.84</v>
      </c>
      <c r="I20" s="184">
        <v>14.869297</v>
      </c>
      <c r="J20" s="184">
        <v>3992.51</v>
      </c>
      <c r="K20" s="184">
        <v>14.869297</v>
      </c>
      <c r="L20" s="184">
        <v>3992.51</v>
      </c>
      <c r="M20" s="185">
        <f>K20/L20</f>
        <v>3.7242979980012568E-3</v>
      </c>
      <c r="N20" s="43">
        <v>54.2</v>
      </c>
      <c r="O20" s="44">
        <f>M20*N20</f>
        <v>0.20185695149166813</v>
      </c>
      <c r="P20" s="44">
        <f>M20*60*1000</f>
        <v>223.45787988007541</v>
      </c>
      <c r="Q20" s="55">
        <f>P20*N20/1000</f>
        <v>12.111417089500089</v>
      </c>
    </row>
    <row r="21" spans="1:17" s="6" customFormat="1" ht="12.75" customHeight="1" x14ac:dyDescent="0.2">
      <c r="A21" s="157"/>
      <c r="B21" s="173" t="s">
        <v>92</v>
      </c>
      <c r="C21" s="52" t="s">
        <v>31</v>
      </c>
      <c r="D21" s="40">
        <v>47</v>
      </c>
      <c r="E21" s="40">
        <v>2007</v>
      </c>
      <c r="F21" s="188">
        <v>23.745000000000001</v>
      </c>
      <c r="G21" s="188">
        <v>9.4433340000000001</v>
      </c>
      <c r="H21" s="188">
        <v>3.517433</v>
      </c>
      <c r="I21" s="188">
        <v>10.784234</v>
      </c>
      <c r="J21" s="188">
        <v>2876.41</v>
      </c>
      <c r="K21" s="188">
        <f>I21</f>
        <v>10.784234</v>
      </c>
      <c r="L21" s="188">
        <v>2876.41</v>
      </c>
      <c r="M21" s="189">
        <f>K21/L21</f>
        <v>3.7491991753609536E-3</v>
      </c>
      <c r="N21" s="41">
        <v>46.7</v>
      </c>
      <c r="O21" s="41">
        <f>M21*N21</f>
        <v>0.17508760148935654</v>
      </c>
      <c r="P21" s="41">
        <f>M21*60*1000</f>
        <v>224.95195052165721</v>
      </c>
      <c r="Q21" s="59">
        <f>P21*N21/1000</f>
        <v>10.505256089361392</v>
      </c>
    </row>
    <row r="22" spans="1:17" s="6" customFormat="1" ht="12.75" customHeight="1" x14ac:dyDescent="0.2">
      <c r="A22" s="157"/>
      <c r="B22" s="172" t="s">
        <v>515</v>
      </c>
      <c r="C22" s="183" t="s">
        <v>629</v>
      </c>
      <c r="D22" s="42">
        <v>40</v>
      </c>
      <c r="E22" s="42" t="s">
        <v>554</v>
      </c>
      <c r="F22" s="184">
        <f>+G22+H22+I22</f>
        <v>17.260922000000001</v>
      </c>
      <c r="G22" s="184">
        <v>2.7339500000000001</v>
      </c>
      <c r="H22" s="184">
        <v>6.25</v>
      </c>
      <c r="I22" s="184">
        <v>8.2769720000000007</v>
      </c>
      <c r="J22" s="184">
        <v>2186.89</v>
      </c>
      <c r="K22" s="184">
        <v>8.2769720000000007</v>
      </c>
      <c r="L22" s="184">
        <v>2186.89</v>
      </c>
      <c r="M22" s="185">
        <f>K22/L22</f>
        <v>3.7848140510039377E-3</v>
      </c>
      <c r="N22" s="43">
        <v>64.091999999999999</v>
      </c>
      <c r="O22" s="44">
        <f>M22*N22</f>
        <v>0.24257630215694437</v>
      </c>
      <c r="P22" s="44">
        <f>M22*60*1000</f>
        <v>227.08884306023629</v>
      </c>
      <c r="Q22" s="55">
        <f>P22*N22/1000</f>
        <v>14.554578129416665</v>
      </c>
    </row>
    <row r="23" spans="1:17" s="6" customFormat="1" ht="12.75" customHeight="1" x14ac:dyDescent="0.2">
      <c r="A23" s="157"/>
      <c r="B23" s="173" t="s">
        <v>298</v>
      </c>
      <c r="C23" s="183" t="s">
        <v>872</v>
      </c>
      <c r="D23" s="42">
        <v>36</v>
      </c>
      <c r="E23" s="42" t="s">
        <v>57</v>
      </c>
      <c r="F23" s="184">
        <f>G23+H23+I23</f>
        <v>17.693003000000001</v>
      </c>
      <c r="G23" s="184">
        <v>3.0089999999999999</v>
      </c>
      <c r="H23" s="184">
        <v>5.76</v>
      </c>
      <c r="I23" s="184">
        <v>8.9240030000000008</v>
      </c>
      <c r="J23" s="184">
        <v>2347.84</v>
      </c>
      <c r="K23" s="184">
        <v>8.9240030000000008</v>
      </c>
      <c r="L23" s="184">
        <v>2347.84</v>
      </c>
      <c r="M23" s="185">
        <f>K23/L23</f>
        <v>3.8009417166416791E-3</v>
      </c>
      <c r="N23" s="43">
        <v>54.2</v>
      </c>
      <c r="O23" s="44">
        <f>M23*N23</f>
        <v>0.20601104104197901</v>
      </c>
      <c r="P23" s="44">
        <f>M23*60*1000</f>
        <v>228.05650299850075</v>
      </c>
      <c r="Q23" s="55">
        <f>P23*N23/1000</f>
        <v>12.360662462518741</v>
      </c>
    </row>
    <row r="24" spans="1:17" s="6" customFormat="1" ht="12.75" customHeight="1" x14ac:dyDescent="0.2">
      <c r="A24" s="157"/>
      <c r="B24" s="173" t="s">
        <v>298</v>
      </c>
      <c r="C24" s="183" t="s">
        <v>873</v>
      </c>
      <c r="D24" s="42">
        <v>60</v>
      </c>
      <c r="E24" s="42" t="s">
        <v>57</v>
      </c>
      <c r="F24" s="184">
        <f>G24+H24+I24</f>
        <v>24.141000999999999</v>
      </c>
      <c r="G24" s="184">
        <v>3.927</v>
      </c>
      <c r="H24" s="184">
        <v>9.6</v>
      </c>
      <c r="I24" s="184">
        <v>10.614001</v>
      </c>
      <c r="J24" s="184">
        <v>2725.38</v>
      </c>
      <c r="K24" s="184">
        <v>10.614001</v>
      </c>
      <c r="L24" s="184">
        <v>2725.38</v>
      </c>
      <c r="M24" s="185">
        <f>K24/L24</f>
        <v>3.8945031518540533E-3</v>
      </c>
      <c r="N24" s="43">
        <v>54.2</v>
      </c>
      <c r="O24" s="44">
        <f>M24*N24</f>
        <v>0.21108207083048969</v>
      </c>
      <c r="P24" s="44">
        <f>M24*60*1000</f>
        <v>233.67018911124322</v>
      </c>
      <c r="Q24" s="55">
        <f>P24*N24/1000</f>
        <v>12.664924249829383</v>
      </c>
    </row>
    <row r="25" spans="1:17" s="6" customFormat="1" ht="12.75" customHeight="1" x14ac:dyDescent="0.2">
      <c r="A25" s="157"/>
      <c r="B25" s="173" t="s">
        <v>298</v>
      </c>
      <c r="C25" s="183" t="s">
        <v>874</v>
      </c>
      <c r="D25" s="42">
        <v>45</v>
      </c>
      <c r="E25" s="42" t="s">
        <v>57</v>
      </c>
      <c r="F25" s="184">
        <f>G25+H25+I25</f>
        <v>19.796002999999999</v>
      </c>
      <c r="G25" s="184">
        <v>3.4205190000000001</v>
      </c>
      <c r="H25" s="184">
        <v>7.2</v>
      </c>
      <c r="I25" s="184">
        <v>9.1754840000000009</v>
      </c>
      <c r="J25" s="184">
        <v>2336.12</v>
      </c>
      <c r="K25" s="184">
        <v>9.1754840000000009</v>
      </c>
      <c r="L25" s="184">
        <v>2336.12</v>
      </c>
      <c r="M25" s="185">
        <f>K25/L25</f>
        <v>3.9276595380374297E-3</v>
      </c>
      <c r="N25" s="43">
        <v>54.2</v>
      </c>
      <c r="O25" s="44">
        <f>M25*N25</f>
        <v>0.21287914696162871</v>
      </c>
      <c r="P25" s="44">
        <f>M25*60*1000</f>
        <v>235.65957228224579</v>
      </c>
      <c r="Q25" s="55">
        <f>P25*N25/1000</f>
        <v>12.772748817697723</v>
      </c>
    </row>
    <row r="26" spans="1:17" s="6" customFormat="1" ht="12.75" customHeight="1" x14ac:dyDescent="0.2">
      <c r="A26" s="157"/>
      <c r="B26" s="173" t="s">
        <v>237</v>
      </c>
      <c r="C26" s="183" t="s">
        <v>652</v>
      </c>
      <c r="D26" s="42">
        <v>36</v>
      </c>
      <c r="E26" s="42">
        <v>1995</v>
      </c>
      <c r="F26" s="184">
        <v>20.747</v>
      </c>
      <c r="G26" s="184">
        <v>4.4139999999999997</v>
      </c>
      <c r="H26" s="184">
        <v>8.64</v>
      </c>
      <c r="I26" s="184">
        <f>F26-G26-H26</f>
        <v>7.6929999999999978</v>
      </c>
      <c r="J26" s="184">
        <v>1958.13</v>
      </c>
      <c r="K26" s="184">
        <f>I26</f>
        <v>7.6929999999999978</v>
      </c>
      <c r="L26" s="184">
        <v>1958.13</v>
      </c>
      <c r="M26" s="185">
        <f>K26/L26</f>
        <v>3.9287483466368409E-3</v>
      </c>
      <c r="N26" s="43">
        <v>52.8</v>
      </c>
      <c r="O26" s="44">
        <f>M26*N26</f>
        <v>0.20743791270242518</v>
      </c>
      <c r="P26" s="44">
        <f>M26*60*1000</f>
        <v>235.72490079821046</v>
      </c>
      <c r="Q26" s="55">
        <f>P26*N26/1000</f>
        <v>12.44627476214551</v>
      </c>
    </row>
    <row r="27" spans="1:17" s="6" customFormat="1" ht="12.75" customHeight="1" x14ac:dyDescent="0.2">
      <c r="A27" s="157"/>
      <c r="B27" s="173" t="s">
        <v>735</v>
      </c>
      <c r="C27" s="183" t="s">
        <v>704</v>
      </c>
      <c r="D27" s="42">
        <v>45</v>
      </c>
      <c r="E27" s="42">
        <v>1983</v>
      </c>
      <c r="F27" s="184">
        <v>19.07</v>
      </c>
      <c r="G27" s="184">
        <v>2.7476759999999998</v>
      </c>
      <c r="H27" s="184">
        <v>7.2</v>
      </c>
      <c r="I27" s="184">
        <v>9.1223259999999993</v>
      </c>
      <c r="J27" s="184">
        <v>2320.25</v>
      </c>
      <c r="K27" s="184">
        <v>9.1223259999999993</v>
      </c>
      <c r="L27" s="184">
        <v>2320.25</v>
      </c>
      <c r="M27" s="185">
        <v>3.9316134037280463E-3</v>
      </c>
      <c r="N27" s="43">
        <v>68.997</v>
      </c>
      <c r="O27" s="44">
        <v>0.27126953001702403</v>
      </c>
      <c r="P27" s="44">
        <v>235.89680422368278</v>
      </c>
      <c r="Q27" s="55">
        <v>16.276171801021441</v>
      </c>
    </row>
    <row r="28" spans="1:17" s="6" customFormat="1" ht="12.75" customHeight="1" x14ac:dyDescent="0.2">
      <c r="A28" s="157"/>
      <c r="B28" s="173" t="s">
        <v>298</v>
      </c>
      <c r="C28" s="183" t="s">
        <v>875</v>
      </c>
      <c r="D28" s="42">
        <v>100</v>
      </c>
      <c r="E28" s="42" t="s">
        <v>57</v>
      </c>
      <c r="F28" s="184">
        <f>G28+H28+I28</f>
        <v>38.297899999999998</v>
      </c>
      <c r="G28" s="184">
        <v>4.8959999999999999</v>
      </c>
      <c r="H28" s="184">
        <v>16</v>
      </c>
      <c r="I28" s="184">
        <v>17.401900000000001</v>
      </c>
      <c r="J28" s="184">
        <v>4420.67</v>
      </c>
      <c r="K28" s="184">
        <v>17.401900000000001</v>
      </c>
      <c r="L28" s="184">
        <v>4420.67</v>
      </c>
      <c r="M28" s="185">
        <f>K28/L28</f>
        <v>3.9364847410007986E-3</v>
      </c>
      <c r="N28" s="43">
        <v>54.2</v>
      </c>
      <c r="O28" s="44">
        <f>M28*N28</f>
        <v>0.21335747296224331</v>
      </c>
      <c r="P28" s="44">
        <f>M28*60*1000</f>
        <v>236.18908446004792</v>
      </c>
      <c r="Q28" s="55">
        <f>P28*N28/1000</f>
        <v>12.801448377734598</v>
      </c>
    </row>
    <row r="29" spans="1:17" s="6" customFormat="1" ht="12.75" customHeight="1" x14ac:dyDescent="0.2">
      <c r="A29" s="157"/>
      <c r="B29" s="173" t="s">
        <v>413</v>
      </c>
      <c r="C29" s="160" t="s">
        <v>376</v>
      </c>
      <c r="D29" s="33">
        <v>50</v>
      </c>
      <c r="E29" s="33">
        <v>1978</v>
      </c>
      <c r="F29" s="186">
        <v>22.84</v>
      </c>
      <c r="G29" s="186">
        <v>4.6245269999999996</v>
      </c>
      <c r="H29" s="186">
        <v>8</v>
      </c>
      <c r="I29" s="186">
        <v>10.215400000000001</v>
      </c>
      <c r="J29" s="186">
        <v>2590.16</v>
      </c>
      <c r="K29" s="186">
        <v>10.215400000000001</v>
      </c>
      <c r="L29" s="186">
        <v>2590.16</v>
      </c>
      <c r="M29" s="187">
        <f>K29/L29</f>
        <v>3.9439262439385989E-3</v>
      </c>
      <c r="N29" s="34">
        <v>55.481000000000002</v>
      </c>
      <c r="O29" s="34">
        <f>M29*N29</f>
        <v>0.21881297193995741</v>
      </c>
      <c r="P29" s="34">
        <f>M29*1000*60</f>
        <v>236.63557463631594</v>
      </c>
      <c r="Q29" s="56">
        <f>O29*60</f>
        <v>13.128778316397444</v>
      </c>
    </row>
    <row r="30" spans="1:17" s="6" customFormat="1" ht="12.75" customHeight="1" x14ac:dyDescent="0.2">
      <c r="A30" s="157"/>
      <c r="B30" s="172" t="s">
        <v>515</v>
      </c>
      <c r="C30" s="183" t="s">
        <v>511</v>
      </c>
      <c r="D30" s="42">
        <v>41</v>
      </c>
      <c r="E30" s="42" t="s">
        <v>554</v>
      </c>
      <c r="F30" s="184">
        <f>+G30+H30+I30</f>
        <v>18.242984</v>
      </c>
      <c r="G30" s="184">
        <v>2.840201</v>
      </c>
      <c r="H30" s="184">
        <v>6.32</v>
      </c>
      <c r="I30" s="184">
        <v>9.0827829999999992</v>
      </c>
      <c r="J30" s="184">
        <v>2250.7399999999998</v>
      </c>
      <c r="K30" s="184">
        <v>9.0827829999999992</v>
      </c>
      <c r="L30" s="184">
        <v>2250.7399999999998</v>
      </c>
      <c r="M30" s="185">
        <f>K30/L30</f>
        <v>4.0354652247705201E-3</v>
      </c>
      <c r="N30" s="43">
        <v>64.091999999999999</v>
      </c>
      <c r="O30" s="44">
        <f>M30*N30</f>
        <v>0.25864103718599218</v>
      </c>
      <c r="P30" s="44">
        <f>M30*60*1000</f>
        <v>242.12791348623119</v>
      </c>
      <c r="Q30" s="55">
        <f>P30*N30/1000</f>
        <v>15.518462231159528</v>
      </c>
    </row>
    <row r="31" spans="1:17" s="6" customFormat="1" ht="12.75" customHeight="1" x14ac:dyDescent="0.2">
      <c r="A31" s="157"/>
      <c r="B31" s="173" t="s">
        <v>92</v>
      </c>
      <c r="C31" s="52" t="s">
        <v>32</v>
      </c>
      <c r="D31" s="40">
        <v>40</v>
      </c>
      <c r="E31" s="40">
        <v>2007</v>
      </c>
      <c r="F31" s="188">
        <v>17.878</v>
      </c>
      <c r="G31" s="188">
        <v>5.3116390000000004</v>
      </c>
      <c r="H31" s="188">
        <v>2.99356</v>
      </c>
      <c r="I31" s="188">
        <v>9.5728040000000014</v>
      </c>
      <c r="J31" s="188">
        <v>2350.71</v>
      </c>
      <c r="K31" s="188">
        <f>I31</f>
        <v>9.5728040000000014</v>
      </c>
      <c r="L31" s="188">
        <v>2350.71</v>
      </c>
      <c r="M31" s="189">
        <f>K31/L31</f>
        <v>4.0723032615677824E-3</v>
      </c>
      <c r="N31" s="41">
        <v>46.7</v>
      </c>
      <c r="O31" s="41">
        <f>M31*N31</f>
        <v>0.19017656231521546</v>
      </c>
      <c r="P31" s="41">
        <f>M31*60*1000</f>
        <v>244.33819569406694</v>
      </c>
      <c r="Q31" s="59">
        <f>P31*N31/1000</f>
        <v>11.410593738912926</v>
      </c>
    </row>
    <row r="32" spans="1:17" s="6" customFormat="1" ht="12.75" customHeight="1" x14ac:dyDescent="0.2">
      <c r="A32" s="157"/>
      <c r="B32" s="173" t="s">
        <v>298</v>
      </c>
      <c r="C32" s="183" t="s">
        <v>876</v>
      </c>
      <c r="D32" s="42">
        <v>50</v>
      </c>
      <c r="E32" s="42" t="s">
        <v>57</v>
      </c>
      <c r="F32" s="184">
        <f>G32+H32+I32</f>
        <v>17.7638</v>
      </c>
      <c r="G32" s="184">
        <v>2.2440000000000002</v>
      </c>
      <c r="H32" s="184">
        <v>8</v>
      </c>
      <c r="I32" s="184">
        <v>7.5198</v>
      </c>
      <c r="J32" s="184">
        <v>1843.92</v>
      </c>
      <c r="K32" s="184">
        <v>7.5198</v>
      </c>
      <c r="L32" s="184">
        <v>1843.92</v>
      </c>
      <c r="M32" s="185">
        <f>K32/L32</f>
        <v>4.078159573083431E-3</v>
      </c>
      <c r="N32" s="43">
        <v>54.2</v>
      </c>
      <c r="O32" s="44">
        <f>M32*N32</f>
        <v>0.22103624886112197</v>
      </c>
      <c r="P32" s="44">
        <f>M32*60*1000</f>
        <v>244.68957438500584</v>
      </c>
      <c r="Q32" s="55">
        <f>P32*N32/1000</f>
        <v>13.262174931667317</v>
      </c>
    </row>
    <row r="33" spans="1:17" s="6" customFormat="1" ht="12.75" customHeight="1" x14ac:dyDescent="0.2">
      <c r="A33" s="157"/>
      <c r="B33" s="173" t="s">
        <v>92</v>
      </c>
      <c r="C33" s="52" t="s">
        <v>34</v>
      </c>
      <c r="D33" s="40">
        <v>52</v>
      </c>
      <c r="E33" s="40">
        <v>2009</v>
      </c>
      <c r="F33" s="188">
        <v>23.574999999999999</v>
      </c>
      <c r="G33" s="188">
        <v>8.6839230000000001</v>
      </c>
      <c r="H33" s="188">
        <v>3.8916279999999999</v>
      </c>
      <c r="I33" s="188">
        <v>10.99945</v>
      </c>
      <c r="J33" s="188">
        <v>2686.29</v>
      </c>
      <c r="K33" s="188">
        <f>I33</f>
        <v>10.99945</v>
      </c>
      <c r="L33" s="188">
        <v>2686.29</v>
      </c>
      <c r="M33" s="189">
        <f>K33/L33</f>
        <v>4.0946621548678657E-3</v>
      </c>
      <c r="N33" s="41">
        <v>46.7</v>
      </c>
      <c r="O33" s="41">
        <f>M33*N33</f>
        <v>0.19122072263232934</v>
      </c>
      <c r="P33" s="41">
        <f>M33*60*1000</f>
        <v>245.67972929207193</v>
      </c>
      <c r="Q33" s="59">
        <f>P33*N33/1000</f>
        <v>11.47324335793976</v>
      </c>
    </row>
    <row r="34" spans="1:17" s="6" customFormat="1" ht="12.75" customHeight="1" x14ac:dyDescent="0.2">
      <c r="A34" s="157"/>
      <c r="B34" s="172" t="s">
        <v>515</v>
      </c>
      <c r="C34" s="183" t="s">
        <v>630</v>
      </c>
      <c r="D34" s="42">
        <v>77</v>
      </c>
      <c r="E34" s="42" t="s">
        <v>554</v>
      </c>
      <c r="F34" s="184">
        <f>+G34+H34+I34</f>
        <v>34.005901999999999</v>
      </c>
      <c r="G34" s="184">
        <v>5.680402</v>
      </c>
      <c r="H34" s="184">
        <v>11.84</v>
      </c>
      <c r="I34" s="184">
        <v>16.485499999999998</v>
      </c>
      <c r="J34" s="184">
        <v>4005.67</v>
      </c>
      <c r="K34" s="184">
        <v>16.485499999999998</v>
      </c>
      <c r="L34" s="184">
        <v>4005.67</v>
      </c>
      <c r="M34" s="185">
        <f>K34/L34</f>
        <v>4.1155412203201956E-3</v>
      </c>
      <c r="N34" s="43">
        <v>64.091999999999999</v>
      </c>
      <c r="O34" s="44">
        <f>M34*N34</f>
        <v>0.26377326789276195</v>
      </c>
      <c r="P34" s="44">
        <f>M34*60*1000</f>
        <v>246.93247321921174</v>
      </c>
      <c r="Q34" s="55">
        <f>P34*N34/1000</f>
        <v>15.826396073565718</v>
      </c>
    </row>
    <row r="35" spans="1:17" s="6" customFormat="1" ht="12.75" customHeight="1" x14ac:dyDescent="0.2">
      <c r="A35" s="157"/>
      <c r="B35" s="172" t="s">
        <v>326</v>
      </c>
      <c r="C35" s="183" t="s">
        <v>300</v>
      </c>
      <c r="D35" s="42">
        <v>36</v>
      </c>
      <c r="E35" s="42" t="s">
        <v>57</v>
      </c>
      <c r="F35" s="190">
        <v>13.834</v>
      </c>
      <c r="G35" s="190">
        <v>2.278</v>
      </c>
      <c r="H35" s="190">
        <v>5.4</v>
      </c>
      <c r="I35" s="190">
        <v>6.1559999999999997</v>
      </c>
      <c r="J35" s="190">
        <v>1482.56</v>
      </c>
      <c r="K35" s="190">
        <v>6.1559999999999997</v>
      </c>
      <c r="L35" s="184">
        <v>1482.56</v>
      </c>
      <c r="M35" s="185">
        <f>K35/L35</f>
        <v>4.1522771422404488E-3</v>
      </c>
      <c r="N35" s="43">
        <v>77.7</v>
      </c>
      <c r="O35" s="44">
        <f>M35*N35</f>
        <v>0.32263193395208289</v>
      </c>
      <c r="P35" s="44">
        <f>M35*60*1000</f>
        <v>249.1366285344269</v>
      </c>
      <c r="Q35" s="55">
        <f>P35*N35/1000</f>
        <v>19.357916037124969</v>
      </c>
    </row>
    <row r="36" spans="1:17" s="6" customFormat="1" ht="12.75" customHeight="1" x14ac:dyDescent="0.2">
      <c r="A36" s="157"/>
      <c r="B36" s="172" t="s">
        <v>286</v>
      </c>
      <c r="C36" s="160" t="s">
        <v>261</v>
      </c>
      <c r="D36" s="33">
        <v>38</v>
      </c>
      <c r="E36" s="33">
        <v>1990</v>
      </c>
      <c r="F36" s="186">
        <v>25.15</v>
      </c>
      <c r="G36" s="191">
        <v>6.18</v>
      </c>
      <c r="H36" s="191">
        <v>9.9499999999999993</v>
      </c>
      <c r="I36" s="186">
        <v>9.02</v>
      </c>
      <c r="J36" s="186">
        <v>2118.5700000000002</v>
      </c>
      <c r="K36" s="186">
        <v>9.02</v>
      </c>
      <c r="L36" s="186">
        <v>2118.5700000000002</v>
      </c>
      <c r="M36" s="187">
        <v>4.2575888453060314E-3</v>
      </c>
      <c r="N36" s="34">
        <v>53.85</v>
      </c>
      <c r="O36" s="34">
        <v>0.23</v>
      </c>
      <c r="P36" s="34">
        <v>255.46</v>
      </c>
      <c r="Q36" s="56">
        <v>13.76</v>
      </c>
    </row>
    <row r="37" spans="1:17" s="6" customFormat="1" ht="12.75" customHeight="1" x14ac:dyDescent="0.2">
      <c r="A37" s="157"/>
      <c r="B37" s="173" t="s">
        <v>242</v>
      </c>
      <c r="C37" s="183" t="s">
        <v>681</v>
      </c>
      <c r="D37" s="42">
        <v>60</v>
      </c>
      <c r="E37" s="42">
        <v>1964</v>
      </c>
      <c r="F37" s="184">
        <f>G37+H37+I37</f>
        <v>27.103000000000002</v>
      </c>
      <c r="G37" s="184">
        <v>5.8359799999999993</v>
      </c>
      <c r="H37" s="184">
        <v>9.6</v>
      </c>
      <c r="I37" s="184">
        <v>11.667020000000001</v>
      </c>
      <c r="J37" s="184">
        <v>2701.1</v>
      </c>
      <c r="K37" s="184">
        <v>11.667020000000001</v>
      </c>
      <c r="L37" s="184">
        <v>2701.1</v>
      </c>
      <c r="M37" s="185">
        <f>K37/L37</f>
        <v>4.3193587797563963E-3</v>
      </c>
      <c r="N37" s="43">
        <v>53.518999999999998</v>
      </c>
      <c r="O37" s="44">
        <f>M37*N37</f>
        <v>0.23116776253378257</v>
      </c>
      <c r="P37" s="44">
        <f>M37*60*1000</f>
        <v>259.16152678538378</v>
      </c>
      <c r="Q37" s="55">
        <f>P37*N37/1000</f>
        <v>13.870065752026955</v>
      </c>
    </row>
    <row r="38" spans="1:17" s="6" customFormat="1" ht="12.75" customHeight="1" x14ac:dyDescent="0.2">
      <c r="A38" s="157"/>
      <c r="B38" s="173" t="s">
        <v>735</v>
      </c>
      <c r="C38" s="183" t="s">
        <v>705</v>
      </c>
      <c r="D38" s="42">
        <v>30</v>
      </c>
      <c r="E38" s="42">
        <v>1991</v>
      </c>
      <c r="F38" s="184">
        <v>13.497999999999999</v>
      </c>
      <c r="G38" s="184">
        <v>2.1164999999999998</v>
      </c>
      <c r="H38" s="184">
        <v>4.8</v>
      </c>
      <c r="I38" s="184">
        <v>6.5815000000000001</v>
      </c>
      <c r="J38" s="184">
        <v>1505.55</v>
      </c>
      <c r="K38" s="184">
        <v>6.5815000000000001</v>
      </c>
      <c r="L38" s="184">
        <v>1505.55</v>
      </c>
      <c r="M38" s="185">
        <v>4.3714921457274755E-3</v>
      </c>
      <c r="N38" s="43">
        <v>68.997</v>
      </c>
      <c r="O38" s="44">
        <v>0.30161984357875865</v>
      </c>
      <c r="P38" s="44">
        <v>262.28952874364853</v>
      </c>
      <c r="Q38" s="55">
        <v>18.097190614725516</v>
      </c>
    </row>
    <row r="39" spans="1:17" s="6" customFormat="1" ht="12.75" customHeight="1" x14ac:dyDescent="0.2">
      <c r="A39" s="157"/>
      <c r="B39" s="173" t="s">
        <v>774</v>
      </c>
      <c r="C39" s="183" t="s">
        <v>740</v>
      </c>
      <c r="D39" s="42">
        <v>10</v>
      </c>
      <c r="E39" s="42">
        <v>1992</v>
      </c>
      <c r="F39" s="184">
        <v>5.6230000000000002</v>
      </c>
      <c r="G39" s="184">
        <v>0.89900000000000002</v>
      </c>
      <c r="H39" s="184">
        <v>0.13</v>
      </c>
      <c r="I39" s="184">
        <v>4.5940000000000003</v>
      </c>
      <c r="J39" s="184">
        <v>1048.54</v>
      </c>
      <c r="K39" s="184">
        <v>4.5940000000000003</v>
      </c>
      <c r="L39" s="184">
        <v>1048.54</v>
      </c>
      <c r="M39" s="185">
        <f>K39/L39</f>
        <v>4.3813302306063675E-3</v>
      </c>
      <c r="N39" s="43">
        <v>67.58</v>
      </c>
      <c r="O39" s="44">
        <f>M39*N39</f>
        <v>0.29609029698437833</v>
      </c>
      <c r="P39" s="44">
        <f>M39*60*1000</f>
        <v>262.87981383638203</v>
      </c>
      <c r="Q39" s="55">
        <f>P39*N39/1000</f>
        <v>17.765417819062694</v>
      </c>
    </row>
    <row r="40" spans="1:17" s="6" customFormat="1" ht="12.75" customHeight="1" x14ac:dyDescent="0.2">
      <c r="A40" s="157"/>
      <c r="B40" s="173" t="s">
        <v>735</v>
      </c>
      <c r="C40" s="183" t="s">
        <v>706</v>
      </c>
      <c r="D40" s="42">
        <v>45</v>
      </c>
      <c r="E40" s="42">
        <v>1982</v>
      </c>
      <c r="F40" s="184">
        <v>20.12</v>
      </c>
      <c r="G40" s="184">
        <v>2.6775000000000002</v>
      </c>
      <c r="H40" s="184">
        <v>7.2</v>
      </c>
      <c r="I40" s="184">
        <v>10.242421</v>
      </c>
      <c r="J40" s="184">
        <v>2322.61</v>
      </c>
      <c r="K40" s="184">
        <v>10.242421</v>
      </c>
      <c r="L40" s="184">
        <v>2322.61</v>
      </c>
      <c r="M40" s="185">
        <v>4.4098755279620766E-3</v>
      </c>
      <c r="N40" s="43">
        <v>68.997</v>
      </c>
      <c r="O40" s="44">
        <v>0.30426818180279941</v>
      </c>
      <c r="P40" s="44">
        <v>264.59253167772459</v>
      </c>
      <c r="Q40" s="55">
        <v>18.256090908167963</v>
      </c>
    </row>
    <row r="41" spans="1:17" s="6" customFormat="1" ht="12" customHeight="1" x14ac:dyDescent="0.2">
      <c r="A41" s="157"/>
      <c r="B41" s="173" t="s">
        <v>242</v>
      </c>
      <c r="C41" s="183" t="s">
        <v>682</v>
      </c>
      <c r="D41" s="42">
        <v>22</v>
      </c>
      <c r="E41" s="42" t="s">
        <v>57</v>
      </c>
      <c r="F41" s="184">
        <f>G41+H41+I41</f>
        <v>12.809000000000001</v>
      </c>
      <c r="G41" s="184">
        <v>3.8528800000000003</v>
      </c>
      <c r="H41" s="184">
        <v>3.52</v>
      </c>
      <c r="I41" s="184">
        <v>5.4361199999999998</v>
      </c>
      <c r="J41" s="184">
        <v>1229.33</v>
      </c>
      <c r="K41" s="184">
        <v>5.4361199999999998</v>
      </c>
      <c r="L41" s="184">
        <v>1229.33</v>
      </c>
      <c r="M41" s="185">
        <f>K41/L41</f>
        <v>4.4220184978809593E-3</v>
      </c>
      <c r="N41" s="43">
        <v>53.518999999999998</v>
      </c>
      <c r="O41" s="44">
        <f>M41*N41</f>
        <v>0.23666200798809106</v>
      </c>
      <c r="P41" s="44">
        <f>M41*60*1000</f>
        <v>265.32110987285756</v>
      </c>
      <c r="Q41" s="55">
        <f>P41*N41/1000</f>
        <v>14.199720479285462</v>
      </c>
    </row>
    <row r="42" spans="1:17" s="6" customFormat="1" ht="12.75" customHeight="1" x14ac:dyDescent="0.2">
      <c r="A42" s="157"/>
      <c r="B42" s="173" t="s">
        <v>413</v>
      </c>
      <c r="C42" s="160" t="s">
        <v>384</v>
      </c>
      <c r="D42" s="33">
        <v>60</v>
      </c>
      <c r="E42" s="33">
        <v>1968</v>
      </c>
      <c r="F42" s="186">
        <v>26.03</v>
      </c>
      <c r="G42" s="186">
        <v>4.370851</v>
      </c>
      <c r="H42" s="186">
        <v>9.6</v>
      </c>
      <c r="I42" s="186">
        <v>12.058770000000001</v>
      </c>
      <c r="J42" s="186">
        <v>2726.22</v>
      </c>
      <c r="K42" s="186">
        <v>12.058770000000001</v>
      </c>
      <c r="L42" s="186">
        <v>2726.22</v>
      </c>
      <c r="M42" s="187">
        <f>K42/L42</f>
        <v>4.4232563769615076E-3</v>
      </c>
      <c r="N42" s="34">
        <v>55.481000000000002</v>
      </c>
      <c r="O42" s="34">
        <f>M42*N42</f>
        <v>0.24540668705020141</v>
      </c>
      <c r="P42" s="34">
        <f>M42*1000*60</f>
        <v>265.39538261769047</v>
      </c>
      <c r="Q42" s="56">
        <f>O42*60</f>
        <v>14.724401223012084</v>
      </c>
    </row>
    <row r="43" spans="1:17" s="6" customFormat="1" ht="12.75" customHeight="1" x14ac:dyDescent="0.2">
      <c r="A43" s="157"/>
      <c r="B43" s="173" t="s">
        <v>735</v>
      </c>
      <c r="C43" s="183" t="s">
        <v>707</v>
      </c>
      <c r="D43" s="42">
        <v>45</v>
      </c>
      <c r="E43" s="42">
        <v>1980</v>
      </c>
      <c r="F43" s="184">
        <v>19.399999999999999</v>
      </c>
      <c r="G43" s="184">
        <v>2.8304999999999998</v>
      </c>
      <c r="H43" s="184">
        <v>6.2491880000000002</v>
      </c>
      <c r="I43" s="184">
        <v>10.320275000000001</v>
      </c>
      <c r="J43" s="184">
        <v>2320.5</v>
      </c>
      <c r="K43" s="184">
        <v>10.320275000000001</v>
      </c>
      <c r="L43" s="184">
        <v>2320.5</v>
      </c>
      <c r="M43" s="185">
        <v>4.4474358974358977E-3</v>
      </c>
      <c r="N43" s="43">
        <v>68.997</v>
      </c>
      <c r="O43" s="44">
        <v>0.30685973461538463</v>
      </c>
      <c r="P43" s="44">
        <v>266.84615384615387</v>
      </c>
      <c r="Q43" s="55">
        <v>18.411584076923077</v>
      </c>
    </row>
    <row r="44" spans="1:17" s="6" customFormat="1" ht="12.75" customHeight="1" x14ac:dyDescent="0.2">
      <c r="A44" s="157"/>
      <c r="B44" s="173" t="s">
        <v>92</v>
      </c>
      <c r="C44" s="52" t="s">
        <v>36</v>
      </c>
      <c r="D44" s="40">
        <v>40</v>
      </c>
      <c r="E44" s="40">
        <v>2007</v>
      </c>
      <c r="F44" s="188">
        <v>19.939</v>
      </c>
      <c r="G44" s="188">
        <v>6.4410629999999998</v>
      </c>
      <c r="H44" s="188">
        <v>2.99356</v>
      </c>
      <c r="I44" s="188">
        <v>10.504375</v>
      </c>
      <c r="J44" s="188">
        <v>2352.7399999999998</v>
      </c>
      <c r="K44" s="188">
        <f>I44</f>
        <v>10.504375</v>
      </c>
      <c r="L44" s="188">
        <v>2352.7399999999998</v>
      </c>
      <c r="M44" s="189">
        <f>K44/L44</f>
        <v>4.4647411103649363E-3</v>
      </c>
      <c r="N44" s="41">
        <v>46.7</v>
      </c>
      <c r="O44" s="41">
        <f>M44*N44</f>
        <v>0.20850340985404253</v>
      </c>
      <c r="P44" s="41">
        <f>M44*60*1000</f>
        <v>267.88446662189619</v>
      </c>
      <c r="Q44" s="59">
        <f>P44*N44/1000</f>
        <v>12.510204591242553</v>
      </c>
    </row>
    <row r="45" spans="1:17" s="6" customFormat="1" ht="22.5" x14ac:dyDescent="0.2">
      <c r="A45" s="157"/>
      <c r="B45" s="173" t="s">
        <v>368</v>
      </c>
      <c r="C45" s="166" t="s">
        <v>327</v>
      </c>
      <c r="D45" s="38">
        <v>40</v>
      </c>
      <c r="E45" s="39" t="s">
        <v>57</v>
      </c>
      <c r="F45" s="192">
        <v>22.86</v>
      </c>
      <c r="G45" s="192">
        <v>5.29</v>
      </c>
      <c r="H45" s="193">
        <v>6.4</v>
      </c>
      <c r="I45" s="192">
        <v>11.17</v>
      </c>
      <c r="J45" s="194">
        <v>2495.71</v>
      </c>
      <c r="K45" s="192">
        <v>11.17</v>
      </c>
      <c r="L45" s="194">
        <v>2495.71</v>
      </c>
      <c r="M45" s="185">
        <f>K45/L45</f>
        <v>4.4756802673387528E-3</v>
      </c>
      <c r="N45" s="43">
        <v>58.8</v>
      </c>
      <c r="O45" s="44">
        <f>M45*N45</f>
        <v>0.26316999971951865</v>
      </c>
      <c r="P45" s="44">
        <f>M45*60*1000</f>
        <v>268.54081604032513</v>
      </c>
      <c r="Q45" s="55">
        <f>P45*N45/1000</f>
        <v>15.790199983171117</v>
      </c>
    </row>
    <row r="46" spans="1:17" s="6" customFormat="1" ht="12.75" customHeight="1" x14ac:dyDescent="0.2">
      <c r="A46" s="157"/>
      <c r="B46" s="172" t="s">
        <v>586</v>
      </c>
      <c r="C46" s="183" t="s">
        <v>793</v>
      </c>
      <c r="D46" s="42">
        <v>60</v>
      </c>
      <c r="E46" s="42">
        <v>1981</v>
      </c>
      <c r="F46" s="184">
        <v>28.884799999999998</v>
      </c>
      <c r="G46" s="184">
        <v>5.3730000000000002</v>
      </c>
      <c r="H46" s="184">
        <v>6.96</v>
      </c>
      <c r="I46" s="184">
        <f>F46-G46-H46</f>
        <v>16.551799999999997</v>
      </c>
      <c r="J46" s="184">
        <v>3697.73</v>
      </c>
      <c r="K46" s="184">
        <f>I46</f>
        <v>16.551799999999997</v>
      </c>
      <c r="L46" s="184">
        <f>J46</f>
        <v>3697.73</v>
      </c>
      <c r="M46" s="185">
        <f>K46/L46</f>
        <v>4.4762056721285755E-3</v>
      </c>
      <c r="N46" s="43">
        <v>55</v>
      </c>
      <c r="O46" s="44">
        <f>M46*N46</f>
        <v>0.24619131196707164</v>
      </c>
      <c r="P46" s="44">
        <f>M46*60*1000</f>
        <v>268.57234032771453</v>
      </c>
      <c r="Q46" s="55">
        <f>P46*N46/1000</f>
        <v>14.771478718024298</v>
      </c>
    </row>
    <row r="47" spans="1:17" s="6" customFormat="1" ht="12.75" customHeight="1" x14ac:dyDescent="0.2">
      <c r="A47" s="157"/>
      <c r="B47" s="173" t="s">
        <v>508</v>
      </c>
      <c r="C47" s="183" t="s">
        <v>491</v>
      </c>
      <c r="D47" s="42">
        <v>30</v>
      </c>
      <c r="E47" s="42">
        <v>1991</v>
      </c>
      <c r="F47" s="184">
        <v>14.244</v>
      </c>
      <c r="G47" s="184">
        <v>2.8159999999999998</v>
      </c>
      <c r="H47" s="184">
        <v>4.6399999999999997</v>
      </c>
      <c r="I47" s="184">
        <f>F47-G47-H47</f>
        <v>6.7880000000000011</v>
      </c>
      <c r="J47" s="184">
        <v>1509.41</v>
      </c>
      <c r="K47" s="184">
        <v>6.7880000000000003</v>
      </c>
      <c r="L47" s="184">
        <v>1509.42</v>
      </c>
      <c r="M47" s="185">
        <f>K47/L47</f>
        <v>4.4970915980972826E-3</v>
      </c>
      <c r="N47" s="43">
        <v>46.325000000000003</v>
      </c>
      <c r="O47" s="44">
        <f>M47*N47</f>
        <v>0.20832776828185662</v>
      </c>
      <c r="P47" s="44">
        <f>M47*60*1000</f>
        <v>269.82549588583692</v>
      </c>
      <c r="Q47" s="55">
        <f>P47*N47/1000</f>
        <v>12.499666096911396</v>
      </c>
    </row>
    <row r="48" spans="1:17" s="6" customFormat="1" ht="12.75" customHeight="1" x14ac:dyDescent="0.2">
      <c r="A48" s="157"/>
      <c r="B48" s="172" t="s">
        <v>625</v>
      </c>
      <c r="C48" s="195" t="s">
        <v>194</v>
      </c>
      <c r="D48" s="195">
        <v>44</v>
      </c>
      <c r="E48" s="195">
        <v>1985</v>
      </c>
      <c r="F48" s="196">
        <v>21.623000000000001</v>
      </c>
      <c r="G48" s="196">
        <v>4.9696439999999997</v>
      </c>
      <c r="H48" s="196">
        <v>6.32</v>
      </c>
      <c r="I48" s="196">
        <v>10.333352</v>
      </c>
      <c r="J48" s="196">
        <v>2285.27</v>
      </c>
      <c r="K48" s="196">
        <f>I48</f>
        <v>10.333352</v>
      </c>
      <c r="L48" s="196">
        <v>2285.27</v>
      </c>
      <c r="M48" s="197">
        <f>K48/L48</f>
        <v>4.5217204094045779E-3</v>
      </c>
      <c r="N48" s="19">
        <v>77.61</v>
      </c>
      <c r="O48" s="19">
        <f>M48*N48</f>
        <v>0.35093072097388928</v>
      </c>
      <c r="P48" s="19">
        <f>M48*60*1000</f>
        <v>271.30322456427467</v>
      </c>
      <c r="Q48" s="20">
        <f>P48*N48/1000</f>
        <v>21.055843258433356</v>
      </c>
    </row>
    <row r="49" spans="1:17" s="6" customFormat="1" ht="12.75" customHeight="1" x14ac:dyDescent="0.2">
      <c r="A49" s="157"/>
      <c r="B49" s="172" t="s">
        <v>429</v>
      </c>
      <c r="C49" s="183" t="s">
        <v>415</v>
      </c>
      <c r="D49" s="42">
        <v>45</v>
      </c>
      <c r="E49" s="42">
        <v>1973</v>
      </c>
      <c r="F49" s="184">
        <f>G49+H49+I49</f>
        <v>20.816924999999998</v>
      </c>
      <c r="G49" s="184">
        <v>3.9307500000000002</v>
      </c>
      <c r="H49" s="184">
        <v>7.2</v>
      </c>
      <c r="I49" s="184">
        <v>9.6861749999999986</v>
      </c>
      <c r="J49" s="184">
        <v>2141</v>
      </c>
      <c r="K49" s="184">
        <f>I49</f>
        <v>9.6861749999999986</v>
      </c>
      <c r="L49" s="184">
        <f>J49</f>
        <v>2141</v>
      </c>
      <c r="M49" s="185">
        <f>K49/L49</f>
        <v>4.5241359177954224E-3</v>
      </c>
      <c r="N49" s="43">
        <v>51.884</v>
      </c>
      <c r="O49" s="44">
        <f>M49*N49</f>
        <v>0.2347302679588977</v>
      </c>
      <c r="P49" s="44">
        <f>M49*60*1000</f>
        <v>271.44815506772534</v>
      </c>
      <c r="Q49" s="55">
        <f>P49*N49/1000</f>
        <v>14.083816077533863</v>
      </c>
    </row>
    <row r="50" spans="1:17" s="6" customFormat="1" ht="12.75" customHeight="1" x14ac:dyDescent="0.2">
      <c r="A50" s="157"/>
      <c r="B50" s="172" t="s">
        <v>522</v>
      </c>
      <c r="C50" s="183" t="s">
        <v>601</v>
      </c>
      <c r="D50" s="42">
        <v>12</v>
      </c>
      <c r="E50" s="42">
        <v>1958</v>
      </c>
      <c r="F50" s="184">
        <v>6.4</v>
      </c>
      <c r="G50" s="184">
        <v>1.0580000000000001</v>
      </c>
      <c r="H50" s="184">
        <v>0.84199999999999997</v>
      </c>
      <c r="I50" s="184">
        <v>2.5649999999999999</v>
      </c>
      <c r="J50" s="184">
        <v>563.53</v>
      </c>
      <c r="K50" s="184">
        <v>2.5649999999999999</v>
      </c>
      <c r="L50" s="184">
        <v>563.53</v>
      </c>
      <c r="M50" s="185">
        <f>K50/L50</f>
        <v>4.5516653949212995E-3</v>
      </c>
      <c r="N50" s="43">
        <v>74.5</v>
      </c>
      <c r="O50" s="44">
        <f>M50*N50</f>
        <v>0.3390990719216368</v>
      </c>
      <c r="P50" s="44">
        <f>M50*60*1000</f>
        <v>273.09992369527799</v>
      </c>
      <c r="Q50" s="55">
        <f>P50*N50/1000</f>
        <v>20.345944315298208</v>
      </c>
    </row>
    <row r="51" spans="1:17" s="6" customFormat="1" ht="12.75" customHeight="1" x14ac:dyDescent="0.2">
      <c r="A51" s="157"/>
      <c r="B51" s="173" t="s">
        <v>242</v>
      </c>
      <c r="C51" s="183" t="s">
        <v>683</v>
      </c>
      <c r="D51" s="42">
        <v>25</v>
      </c>
      <c r="E51" s="42" t="s">
        <v>57</v>
      </c>
      <c r="F51" s="184">
        <f>G51+H51+I51</f>
        <v>12.135</v>
      </c>
      <c r="G51" s="184">
        <v>2.2664</v>
      </c>
      <c r="H51" s="184">
        <v>4</v>
      </c>
      <c r="I51" s="184">
        <v>5.8685999999999998</v>
      </c>
      <c r="J51" s="184">
        <v>1286.01</v>
      </c>
      <c r="K51" s="184">
        <v>5.8685999999999998</v>
      </c>
      <c r="L51" s="184">
        <v>1286.01</v>
      </c>
      <c r="M51" s="185">
        <f>K51/L51</f>
        <v>4.5634170807380969E-3</v>
      </c>
      <c r="N51" s="43">
        <v>53.518999999999998</v>
      </c>
      <c r="O51" s="44">
        <f>M51*N51</f>
        <v>0.24422951874402221</v>
      </c>
      <c r="P51" s="44">
        <f>M51*60*1000</f>
        <v>273.80502484428581</v>
      </c>
      <c r="Q51" s="55">
        <f>P51*N51/1000</f>
        <v>14.653771124641331</v>
      </c>
    </row>
    <row r="52" spans="1:17" s="6" customFormat="1" ht="12.75" customHeight="1" x14ac:dyDescent="0.2">
      <c r="A52" s="157"/>
      <c r="B52" s="173" t="s">
        <v>92</v>
      </c>
      <c r="C52" s="52" t="s">
        <v>37</v>
      </c>
      <c r="D52" s="40">
        <v>61</v>
      </c>
      <c r="E52" s="40">
        <v>1965</v>
      </c>
      <c r="F52" s="188">
        <v>28.375</v>
      </c>
      <c r="G52" s="188">
        <v>7.0210220000000003</v>
      </c>
      <c r="H52" s="188">
        <v>8.9806209999999993</v>
      </c>
      <c r="I52" s="188">
        <v>12.373360999999999</v>
      </c>
      <c r="J52" s="188">
        <v>2700.04</v>
      </c>
      <c r="K52" s="188">
        <f>I52</f>
        <v>12.373360999999999</v>
      </c>
      <c r="L52" s="188">
        <v>2700.04</v>
      </c>
      <c r="M52" s="189">
        <f>K52/L52</f>
        <v>4.5826584050606654E-3</v>
      </c>
      <c r="N52" s="41">
        <v>46.7</v>
      </c>
      <c r="O52" s="41">
        <f>M52*N52</f>
        <v>0.2140101475163331</v>
      </c>
      <c r="P52" s="41">
        <f>M52*60*1000</f>
        <v>274.9595043036399</v>
      </c>
      <c r="Q52" s="59">
        <f>P52*N52/1000</f>
        <v>12.840608850979985</v>
      </c>
    </row>
    <row r="53" spans="1:17" s="6" customFormat="1" ht="12.75" customHeight="1" x14ac:dyDescent="0.2">
      <c r="A53" s="157"/>
      <c r="B53" s="173" t="s">
        <v>774</v>
      </c>
      <c r="C53" s="183" t="s">
        <v>738</v>
      </c>
      <c r="D53" s="42">
        <v>50</v>
      </c>
      <c r="E53" s="42">
        <v>1977</v>
      </c>
      <c r="F53" s="184">
        <v>23.614999999999998</v>
      </c>
      <c r="G53" s="184">
        <v>3.8620000000000001</v>
      </c>
      <c r="H53" s="184">
        <v>8</v>
      </c>
      <c r="I53" s="184">
        <v>11.753</v>
      </c>
      <c r="J53" s="184">
        <v>2555.87</v>
      </c>
      <c r="K53" s="184">
        <v>11.753</v>
      </c>
      <c r="L53" s="184">
        <v>2555.87</v>
      </c>
      <c r="M53" s="185">
        <f>K53/L53</f>
        <v>4.598434192662381E-3</v>
      </c>
      <c r="N53" s="43">
        <v>67.58</v>
      </c>
      <c r="O53" s="44">
        <f>M53*N53</f>
        <v>0.31076218274012368</v>
      </c>
      <c r="P53" s="44">
        <f>M53*60*1000</f>
        <v>275.90605155974282</v>
      </c>
      <c r="Q53" s="55">
        <f>P53*N53/1000</f>
        <v>18.64573096440742</v>
      </c>
    </row>
    <row r="54" spans="1:17" s="6" customFormat="1" ht="12.75" customHeight="1" x14ac:dyDescent="0.2">
      <c r="A54" s="157"/>
      <c r="B54" s="172" t="s">
        <v>326</v>
      </c>
      <c r="C54" s="183" t="s">
        <v>299</v>
      </c>
      <c r="D54" s="42">
        <v>27</v>
      </c>
      <c r="E54" s="42" t="s">
        <v>57</v>
      </c>
      <c r="F54" s="190">
        <v>12.426</v>
      </c>
      <c r="G54" s="190">
        <v>1.9219999999999999</v>
      </c>
      <c r="H54" s="190">
        <v>4.32</v>
      </c>
      <c r="I54" s="190">
        <v>6.1820000000000004</v>
      </c>
      <c r="J54" s="190">
        <v>1344.29</v>
      </c>
      <c r="K54" s="190">
        <v>6.1820000000000004</v>
      </c>
      <c r="L54" s="184">
        <v>1344.29</v>
      </c>
      <c r="M54" s="185">
        <f>K54/L54</f>
        <v>4.5987100997552611E-3</v>
      </c>
      <c r="N54" s="43">
        <v>77.7</v>
      </c>
      <c r="O54" s="44">
        <f>M54*N54</f>
        <v>0.35731977475098381</v>
      </c>
      <c r="P54" s="44">
        <f>M54*60*1000</f>
        <v>275.92260598531567</v>
      </c>
      <c r="Q54" s="55">
        <f>P54*N54/1000</f>
        <v>21.439186485059029</v>
      </c>
    </row>
    <row r="55" spans="1:17" s="6" customFormat="1" ht="12.75" customHeight="1" x14ac:dyDescent="0.2">
      <c r="A55" s="157"/>
      <c r="B55" s="173" t="s">
        <v>508</v>
      </c>
      <c r="C55" s="183" t="s">
        <v>495</v>
      </c>
      <c r="D55" s="42">
        <v>30</v>
      </c>
      <c r="E55" s="42">
        <v>1985</v>
      </c>
      <c r="F55" s="184">
        <v>14.449</v>
      </c>
      <c r="G55" s="184">
        <v>2.74</v>
      </c>
      <c r="H55" s="184">
        <v>4.8</v>
      </c>
      <c r="I55" s="184">
        <f>F55-G55-H55</f>
        <v>6.9089999999999998</v>
      </c>
      <c r="J55" s="184">
        <v>1496.4</v>
      </c>
      <c r="K55" s="184">
        <v>6.9089999999999998</v>
      </c>
      <c r="L55" s="184">
        <v>1496.4</v>
      </c>
      <c r="M55" s="185">
        <f>K55/L55</f>
        <v>4.6170809943865271E-3</v>
      </c>
      <c r="N55" s="43">
        <v>46.325000000000003</v>
      </c>
      <c r="O55" s="44">
        <f>M55*N55</f>
        <v>0.21388627706495589</v>
      </c>
      <c r="P55" s="44">
        <f>M55*60*1000</f>
        <v>277.02485966319165</v>
      </c>
      <c r="Q55" s="55">
        <f>P55*N55/1000</f>
        <v>12.833176623897355</v>
      </c>
    </row>
    <row r="56" spans="1:17" s="6" customFormat="1" ht="22.5" x14ac:dyDescent="0.2">
      <c r="A56" s="157"/>
      <c r="B56" s="173" t="s">
        <v>369</v>
      </c>
      <c r="C56" s="165" t="s">
        <v>328</v>
      </c>
      <c r="D56" s="38">
        <v>20</v>
      </c>
      <c r="E56" s="39" t="s">
        <v>329</v>
      </c>
      <c r="F56" s="192">
        <v>9.26</v>
      </c>
      <c r="G56" s="192">
        <v>1.7</v>
      </c>
      <c r="H56" s="193">
        <v>3.12</v>
      </c>
      <c r="I56" s="192">
        <v>4.4400000000000004</v>
      </c>
      <c r="J56" s="194">
        <v>960.25</v>
      </c>
      <c r="K56" s="192">
        <v>4.4400000000000004</v>
      </c>
      <c r="L56" s="198">
        <v>960.25</v>
      </c>
      <c r="M56" s="185">
        <f>K56/L56</f>
        <v>4.6237958864878944E-3</v>
      </c>
      <c r="N56" s="43">
        <v>58.8</v>
      </c>
      <c r="O56" s="44">
        <f>M56*N56</f>
        <v>0.27187919812548816</v>
      </c>
      <c r="P56" s="44">
        <f>M56*60*1000</f>
        <v>277.42775318927363</v>
      </c>
      <c r="Q56" s="55">
        <f>P56*N56/1000</f>
        <v>16.312751887529288</v>
      </c>
    </row>
    <row r="57" spans="1:17" s="6" customFormat="1" ht="12.75" customHeight="1" x14ac:dyDescent="0.2">
      <c r="A57" s="157"/>
      <c r="B57" s="172" t="s">
        <v>175</v>
      </c>
      <c r="C57" s="46" t="s">
        <v>152</v>
      </c>
      <c r="D57" s="47">
        <v>45</v>
      </c>
      <c r="E57" s="47">
        <v>1983</v>
      </c>
      <c r="F57" s="199">
        <v>19.933</v>
      </c>
      <c r="G57" s="199">
        <v>2.8117320000000001</v>
      </c>
      <c r="H57" s="199">
        <v>6.88</v>
      </c>
      <c r="I57" s="199">
        <v>10.241266999999999</v>
      </c>
      <c r="J57" s="199">
        <v>2205.25</v>
      </c>
      <c r="K57" s="199">
        <f>I57</f>
        <v>10.241266999999999</v>
      </c>
      <c r="L57" s="199">
        <v>2205.25</v>
      </c>
      <c r="M57" s="200">
        <f>K57/L57</f>
        <v>4.6440389978460485E-3</v>
      </c>
      <c r="N57" s="48">
        <v>93.85</v>
      </c>
      <c r="O57" s="48">
        <f>M57*N57</f>
        <v>0.43584305994785161</v>
      </c>
      <c r="P57" s="48">
        <f>M57*60*1000</f>
        <v>278.6423398707629</v>
      </c>
      <c r="Q57" s="57">
        <f>P57*N57/1000</f>
        <v>26.150583596871098</v>
      </c>
    </row>
    <row r="58" spans="1:17" s="6" customFormat="1" ht="12.75" customHeight="1" x14ac:dyDescent="0.2">
      <c r="A58" s="157"/>
      <c r="B58" s="173" t="s">
        <v>368</v>
      </c>
      <c r="C58" s="165" t="s">
        <v>332</v>
      </c>
      <c r="D58" s="38">
        <v>92</v>
      </c>
      <c r="E58" s="39">
        <v>2007</v>
      </c>
      <c r="F58" s="192">
        <v>49.11</v>
      </c>
      <c r="G58" s="192">
        <v>0</v>
      </c>
      <c r="H58" s="193">
        <v>19.59</v>
      </c>
      <c r="I58" s="192">
        <v>29.52</v>
      </c>
      <c r="J58" s="194">
        <v>6309.48</v>
      </c>
      <c r="K58" s="192">
        <v>29.52</v>
      </c>
      <c r="L58" s="194">
        <v>6309.48</v>
      </c>
      <c r="M58" s="185">
        <f>K58/L58</f>
        <v>4.6786739953213266E-3</v>
      </c>
      <c r="N58" s="43">
        <v>58.8</v>
      </c>
      <c r="O58" s="44">
        <f>M58*N58</f>
        <v>0.275106030924894</v>
      </c>
      <c r="P58" s="44">
        <f>M58*60*1000</f>
        <v>280.72043971927963</v>
      </c>
      <c r="Q58" s="55">
        <f>P58*N58/1000</f>
        <v>16.50636185549364</v>
      </c>
    </row>
    <row r="59" spans="1:17" s="6" customFormat="1" ht="12.75" customHeight="1" x14ac:dyDescent="0.2">
      <c r="A59" s="157"/>
      <c r="B59" s="173" t="s">
        <v>298</v>
      </c>
      <c r="C59" s="183" t="s">
        <v>877</v>
      </c>
      <c r="D59" s="42">
        <v>61</v>
      </c>
      <c r="E59" s="42" t="s">
        <v>57</v>
      </c>
      <c r="F59" s="184">
        <f>G59+H59+I59</f>
        <v>23.839008</v>
      </c>
      <c r="G59" s="184">
        <v>3.0089999999999999</v>
      </c>
      <c r="H59" s="184">
        <v>9.620000000000001</v>
      </c>
      <c r="I59" s="184">
        <v>11.210008</v>
      </c>
      <c r="J59" s="184">
        <v>2372.4500000000003</v>
      </c>
      <c r="K59" s="184">
        <v>11.210008</v>
      </c>
      <c r="L59" s="184">
        <v>2372.4500000000003</v>
      </c>
      <c r="M59" s="185">
        <f>K59/L59</f>
        <v>4.7250766085692002E-3</v>
      </c>
      <c r="N59" s="43">
        <v>54.2</v>
      </c>
      <c r="O59" s="44">
        <f>M59*N59</f>
        <v>0.25609915218445067</v>
      </c>
      <c r="P59" s="44">
        <f>M59*60*1000</f>
        <v>283.50459651415201</v>
      </c>
      <c r="Q59" s="55">
        <f>P59*N59/1000</f>
        <v>15.36594913106704</v>
      </c>
    </row>
    <row r="60" spans="1:17" s="6" customFormat="1" ht="12.75" customHeight="1" x14ac:dyDescent="0.2">
      <c r="A60" s="157"/>
      <c r="B60" s="173" t="s">
        <v>117</v>
      </c>
      <c r="C60" s="52" t="s">
        <v>96</v>
      </c>
      <c r="D60" s="40">
        <v>30</v>
      </c>
      <c r="E60" s="40">
        <v>1971</v>
      </c>
      <c r="F60" s="188">
        <v>15.923999999999999</v>
      </c>
      <c r="G60" s="188">
        <v>3.685654</v>
      </c>
      <c r="H60" s="188">
        <v>4.8</v>
      </c>
      <c r="I60" s="188">
        <v>7.4383499999999998</v>
      </c>
      <c r="J60" s="188">
        <v>1569.65</v>
      </c>
      <c r="K60" s="188">
        <f>I60</f>
        <v>7.4383499999999998</v>
      </c>
      <c r="L60" s="188">
        <v>1569.65</v>
      </c>
      <c r="M60" s="189">
        <f>K60/L60</f>
        <v>4.7388589813015638E-3</v>
      </c>
      <c r="N60" s="41">
        <v>79.790000000000006</v>
      </c>
      <c r="O60" s="41">
        <f>M60*N60</f>
        <v>0.37811355811805181</v>
      </c>
      <c r="P60" s="41">
        <f>M60*60*1000</f>
        <v>284.3315388780938</v>
      </c>
      <c r="Q60" s="59">
        <f>P60*N60/1000</f>
        <v>22.686813487083107</v>
      </c>
    </row>
    <row r="61" spans="1:17" s="6" customFormat="1" ht="12.75" customHeight="1" x14ac:dyDescent="0.2">
      <c r="A61" s="157"/>
      <c r="B61" s="173" t="s">
        <v>92</v>
      </c>
      <c r="C61" s="167" t="s">
        <v>51</v>
      </c>
      <c r="D61" s="40">
        <v>36</v>
      </c>
      <c r="E61" s="40">
        <v>1987</v>
      </c>
      <c r="F61" s="188">
        <v>23.059000000000001</v>
      </c>
      <c r="G61" s="188">
        <v>4.6046170000000002</v>
      </c>
      <c r="H61" s="188">
        <v>8.0825759999999995</v>
      </c>
      <c r="I61" s="188">
        <v>10.371807</v>
      </c>
      <c r="J61" s="188">
        <v>2176.88</v>
      </c>
      <c r="K61" s="188">
        <f>I61</f>
        <v>10.371807</v>
      </c>
      <c r="L61" s="188">
        <v>2176.88</v>
      </c>
      <c r="M61" s="189">
        <f>K61/L61</f>
        <v>4.7645285913784866E-3</v>
      </c>
      <c r="N61" s="41">
        <v>46.7</v>
      </c>
      <c r="O61" s="41">
        <f>M61*N61</f>
        <v>0.22250348521737534</v>
      </c>
      <c r="P61" s="41">
        <f>M61*60*1000</f>
        <v>285.87171548270919</v>
      </c>
      <c r="Q61" s="59">
        <f>P61*N61/1000</f>
        <v>13.350209113042519</v>
      </c>
    </row>
    <row r="62" spans="1:17" s="6" customFormat="1" ht="12.75" customHeight="1" x14ac:dyDescent="0.2">
      <c r="A62" s="157"/>
      <c r="B62" s="173" t="s">
        <v>242</v>
      </c>
      <c r="C62" s="183" t="s">
        <v>684</v>
      </c>
      <c r="D62" s="42">
        <v>60</v>
      </c>
      <c r="E62" s="42">
        <v>1964</v>
      </c>
      <c r="F62" s="184">
        <f>G62+H62+I62</f>
        <v>28.331</v>
      </c>
      <c r="G62" s="184">
        <v>5.7793200000000002</v>
      </c>
      <c r="H62" s="184">
        <v>9.6</v>
      </c>
      <c r="I62" s="184">
        <v>12.95168</v>
      </c>
      <c r="J62" s="184">
        <v>2700.9</v>
      </c>
      <c r="K62" s="184">
        <v>12.95168</v>
      </c>
      <c r="L62" s="184">
        <v>2700.9</v>
      </c>
      <c r="M62" s="185">
        <f>K62/L62</f>
        <v>4.7953200784923537E-3</v>
      </c>
      <c r="N62" s="43">
        <v>53.518999999999998</v>
      </c>
      <c r="O62" s="44">
        <f>M62*N62</f>
        <v>0.25664073528083226</v>
      </c>
      <c r="P62" s="44">
        <f>M62*60*1000</f>
        <v>287.7192047095412</v>
      </c>
      <c r="Q62" s="55">
        <f>P62*N62/1000</f>
        <v>15.398444116849934</v>
      </c>
    </row>
    <row r="63" spans="1:17" s="6" customFormat="1" ht="12.75" customHeight="1" x14ac:dyDescent="0.2">
      <c r="A63" s="157"/>
      <c r="B63" s="173" t="s">
        <v>508</v>
      </c>
      <c r="C63" s="183" t="s">
        <v>927</v>
      </c>
      <c r="D63" s="42">
        <v>20</v>
      </c>
      <c r="E63" s="42">
        <v>1993</v>
      </c>
      <c r="F63" s="184">
        <v>12.834</v>
      </c>
      <c r="G63" s="184">
        <v>2.359</v>
      </c>
      <c r="H63" s="184">
        <v>3.2</v>
      </c>
      <c r="I63" s="184">
        <f>F63-G63-H63</f>
        <v>7.2749999999999995</v>
      </c>
      <c r="J63" s="184">
        <v>1515.58</v>
      </c>
      <c r="K63" s="184">
        <v>7.2750000000000004</v>
      </c>
      <c r="L63" s="184">
        <v>1515.58</v>
      </c>
      <c r="M63" s="185">
        <f>K63/L63</f>
        <v>4.8001425196954302E-3</v>
      </c>
      <c r="N63" s="43">
        <v>46.325000000000003</v>
      </c>
      <c r="O63" s="44">
        <f>M63*N63</f>
        <v>0.22236660222489082</v>
      </c>
      <c r="P63" s="44">
        <f>M63*60*1000</f>
        <v>288.00855118172581</v>
      </c>
      <c r="Q63" s="55">
        <f>P63*N63/1000</f>
        <v>13.341996133493449</v>
      </c>
    </row>
    <row r="64" spans="1:17" s="6" customFormat="1" ht="12.75" customHeight="1" x14ac:dyDescent="0.2">
      <c r="A64" s="157"/>
      <c r="B64" s="172" t="s">
        <v>286</v>
      </c>
      <c r="C64" s="160" t="s">
        <v>251</v>
      </c>
      <c r="D64" s="33">
        <v>86</v>
      </c>
      <c r="E64" s="33">
        <v>2006</v>
      </c>
      <c r="F64" s="186">
        <v>40.56</v>
      </c>
      <c r="G64" s="191">
        <v>12.48</v>
      </c>
      <c r="H64" s="191">
        <v>3.66</v>
      </c>
      <c r="I64" s="186">
        <v>24.42</v>
      </c>
      <c r="J64" s="186">
        <v>5049.0600000000004</v>
      </c>
      <c r="K64" s="186">
        <v>24.42</v>
      </c>
      <c r="L64" s="186">
        <v>5049.0600000000004</v>
      </c>
      <c r="M64" s="187">
        <v>4.8365438319211895E-3</v>
      </c>
      <c r="N64" s="34">
        <v>53.85</v>
      </c>
      <c r="O64" s="34">
        <v>0.26</v>
      </c>
      <c r="P64" s="34">
        <v>290.19</v>
      </c>
      <c r="Q64" s="56">
        <v>15.63</v>
      </c>
    </row>
    <row r="65" spans="1:17" s="6" customFormat="1" ht="12.75" customHeight="1" x14ac:dyDescent="0.2">
      <c r="A65" s="157"/>
      <c r="B65" s="173" t="s">
        <v>242</v>
      </c>
      <c r="C65" s="183" t="s">
        <v>685</v>
      </c>
      <c r="D65" s="42">
        <v>75</v>
      </c>
      <c r="E65" s="42" t="s">
        <v>57</v>
      </c>
      <c r="F65" s="184">
        <f>G65+H65+I65</f>
        <v>38.427667</v>
      </c>
      <c r="G65" s="184">
        <v>6.9125199999999998</v>
      </c>
      <c r="H65" s="184">
        <v>12</v>
      </c>
      <c r="I65" s="184">
        <v>19.515146999999999</v>
      </c>
      <c r="J65" s="184">
        <v>4020.7000000000003</v>
      </c>
      <c r="K65" s="184">
        <v>19.515146999999999</v>
      </c>
      <c r="L65" s="184">
        <v>4020.7000000000003</v>
      </c>
      <c r="M65" s="185">
        <f>K65/L65</f>
        <v>4.853669012858457E-3</v>
      </c>
      <c r="N65" s="43">
        <v>53.518999999999998</v>
      </c>
      <c r="O65" s="44">
        <f>M65*N65</f>
        <v>0.25976351189917174</v>
      </c>
      <c r="P65" s="44">
        <f>M65*60*1000</f>
        <v>291.22014077150743</v>
      </c>
      <c r="Q65" s="55">
        <f>P65*N65/1000</f>
        <v>15.585810713950305</v>
      </c>
    </row>
    <row r="66" spans="1:17" s="6" customFormat="1" ht="12.75" customHeight="1" x14ac:dyDescent="0.2">
      <c r="A66" s="157"/>
      <c r="B66" s="173" t="s">
        <v>92</v>
      </c>
      <c r="C66" s="52" t="s">
        <v>33</v>
      </c>
      <c r="D66" s="40">
        <v>62</v>
      </c>
      <c r="E66" s="40">
        <v>2007</v>
      </c>
      <c r="F66" s="188">
        <v>30.173999999999999</v>
      </c>
      <c r="G66" s="188">
        <v>10.759247</v>
      </c>
      <c r="H66" s="188">
        <v>0</v>
      </c>
      <c r="I66" s="188">
        <v>19.414759999999998</v>
      </c>
      <c r="J66" s="188">
        <v>3936.72</v>
      </c>
      <c r="K66" s="188">
        <f>I66</f>
        <v>19.414759999999998</v>
      </c>
      <c r="L66" s="188">
        <v>3936.72</v>
      </c>
      <c r="M66" s="189">
        <f>K66/L66</f>
        <v>4.9317096466093601E-3</v>
      </c>
      <c r="N66" s="41">
        <v>46.7</v>
      </c>
      <c r="O66" s="41">
        <f>M66*N66</f>
        <v>0.23031084049665712</v>
      </c>
      <c r="P66" s="41">
        <f>M66*60*1000</f>
        <v>295.90257879656161</v>
      </c>
      <c r="Q66" s="59">
        <f>P66*N66/1000</f>
        <v>13.81865042979943</v>
      </c>
    </row>
    <row r="67" spans="1:17" s="6" customFormat="1" ht="12.75" customHeight="1" x14ac:dyDescent="0.2">
      <c r="A67" s="157"/>
      <c r="B67" s="173" t="s">
        <v>298</v>
      </c>
      <c r="C67" s="183" t="s">
        <v>878</v>
      </c>
      <c r="D67" s="42">
        <v>44</v>
      </c>
      <c r="E67" s="42" t="s">
        <v>57</v>
      </c>
      <c r="F67" s="184">
        <f>G67+H67+I67</f>
        <v>21.4499</v>
      </c>
      <c r="G67" s="184">
        <v>2.754</v>
      </c>
      <c r="H67" s="184">
        <v>7.04</v>
      </c>
      <c r="I67" s="184">
        <v>11.655899999999999</v>
      </c>
      <c r="J67" s="184">
        <v>2361.19</v>
      </c>
      <c r="K67" s="184">
        <v>11.655899999999999</v>
      </c>
      <c r="L67" s="184">
        <v>2361.19</v>
      </c>
      <c r="M67" s="185">
        <f>K67/L67</f>
        <v>4.9364515350310643E-3</v>
      </c>
      <c r="N67" s="43">
        <v>54.2</v>
      </c>
      <c r="O67" s="44">
        <f>M67*N67</f>
        <v>0.26755567319868367</v>
      </c>
      <c r="P67" s="44">
        <f>M67*60*1000</f>
        <v>296.18709210186381</v>
      </c>
      <c r="Q67" s="55">
        <f>P67*N67/1000</f>
        <v>16.053340391921019</v>
      </c>
    </row>
    <row r="68" spans="1:17" s="6" customFormat="1" ht="12.75" customHeight="1" x14ac:dyDescent="0.2">
      <c r="A68" s="157"/>
      <c r="B68" s="172" t="s">
        <v>151</v>
      </c>
      <c r="C68" s="52" t="s">
        <v>129</v>
      </c>
      <c r="D68" s="40">
        <v>55</v>
      </c>
      <c r="E68" s="40">
        <v>1993</v>
      </c>
      <c r="F68" s="188">
        <v>33.182000000000002</v>
      </c>
      <c r="G68" s="188">
        <v>7.14</v>
      </c>
      <c r="H68" s="188">
        <v>8.64</v>
      </c>
      <c r="I68" s="188">
        <v>17.401990000000001</v>
      </c>
      <c r="J68" s="188">
        <v>3524.86</v>
      </c>
      <c r="K68" s="188">
        <f>I68</f>
        <v>17.401990000000001</v>
      </c>
      <c r="L68" s="188">
        <v>3524.86</v>
      </c>
      <c r="M68" s="189">
        <f>K68/L68</f>
        <v>4.9369308284584355E-3</v>
      </c>
      <c r="N68" s="41">
        <v>79.569999999999993</v>
      </c>
      <c r="O68" s="41">
        <f>M68*N68</f>
        <v>0.39283158602043766</v>
      </c>
      <c r="P68" s="41">
        <f>M68*60*1000</f>
        <v>296.21584970750615</v>
      </c>
      <c r="Q68" s="59">
        <f>P68*N68/1000</f>
        <v>23.56989516122626</v>
      </c>
    </row>
    <row r="69" spans="1:17" s="6" customFormat="1" ht="12.75" customHeight="1" x14ac:dyDescent="0.2">
      <c r="A69" s="157"/>
      <c r="B69" s="173" t="s">
        <v>242</v>
      </c>
      <c r="C69" s="183" t="s">
        <v>686</v>
      </c>
      <c r="D69" s="42">
        <v>30</v>
      </c>
      <c r="E69" s="42">
        <v>2009</v>
      </c>
      <c r="F69" s="184">
        <f>G69+H69+I69</f>
        <v>15.233400000000001</v>
      </c>
      <c r="G69" s="184">
        <v>4.9294200000000004</v>
      </c>
      <c r="H69" s="184">
        <v>2.4</v>
      </c>
      <c r="I69" s="184">
        <v>7.9039800000000007</v>
      </c>
      <c r="J69" s="184">
        <v>1599.95</v>
      </c>
      <c r="K69" s="184">
        <v>7.9039800000000007</v>
      </c>
      <c r="L69" s="184">
        <v>1599.95</v>
      </c>
      <c r="M69" s="185">
        <f>K69/L69</f>
        <v>4.9401418794337328E-3</v>
      </c>
      <c r="N69" s="43">
        <v>53.518999999999998</v>
      </c>
      <c r="O69" s="44">
        <f>M69*N69</f>
        <v>0.26439145324541391</v>
      </c>
      <c r="P69" s="44">
        <f>M69*60*1000</f>
        <v>296.40851276602399</v>
      </c>
      <c r="Q69" s="55">
        <f>P69*N69/1000</f>
        <v>15.863487194724838</v>
      </c>
    </row>
    <row r="70" spans="1:17" s="6" customFormat="1" ht="12.75" customHeight="1" x14ac:dyDescent="0.2">
      <c r="A70" s="157"/>
      <c r="B70" s="172" t="s">
        <v>625</v>
      </c>
      <c r="C70" s="195" t="s">
        <v>195</v>
      </c>
      <c r="D70" s="195">
        <v>45</v>
      </c>
      <c r="E70" s="195">
        <v>1975</v>
      </c>
      <c r="F70" s="196">
        <v>21.946999999999999</v>
      </c>
      <c r="G70" s="196">
        <v>3.4901849999999999</v>
      </c>
      <c r="H70" s="196">
        <v>6.9677550000000004</v>
      </c>
      <c r="I70" s="196">
        <v>11.489062000000001</v>
      </c>
      <c r="J70" s="196">
        <v>2325.2199999999998</v>
      </c>
      <c r="K70" s="196">
        <f>I70</f>
        <v>11.489062000000001</v>
      </c>
      <c r="L70" s="196">
        <v>2325.2199999999998</v>
      </c>
      <c r="M70" s="197">
        <f>K70/L70</f>
        <v>4.9410645014235218E-3</v>
      </c>
      <c r="N70" s="19">
        <v>77.61</v>
      </c>
      <c r="O70" s="19">
        <f>M70*N70</f>
        <v>0.38347601595547953</v>
      </c>
      <c r="P70" s="19">
        <f>M70*60*1000</f>
        <v>296.46387008541132</v>
      </c>
      <c r="Q70" s="20">
        <f>P70*N70/1000</f>
        <v>23.008560957328772</v>
      </c>
    </row>
    <row r="71" spans="1:17" s="6" customFormat="1" ht="12.75" customHeight="1" x14ac:dyDescent="0.2">
      <c r="A71" s="157"/>
      <c r="B71" s="173" t="s">
        <v>413</v>
      </c>
      <c r="C71" s="160" t="s">
        <v>386</v>
      </c>
      <c r="D71" s="33">
        <v>85</v>
      </c>
      <c r="E71" s="33">
        <v>1970</v>
      </c>
      <c r="F71" s="186">
        <v>38.76</v>
      </c>
      <c r="G71" s="186">
        <v>6.4246980000000002</v>
      </c>
      <c r="H71" s="186">
        <v>13.6</v>
      </c>
      <c r="I71" s="186">
        <v>18.735299999999999</v>
      </c>
      <c r="J71" s="186">
        <v>3789.83</v>
      </c>
      <c r="K71" s="186">
        <v>18.735299999999999</v>
      </c>
      <c r="L71" s="186">
        <v>3789.83</v>
      </c>
      <c r="M71" s="187">
        <f>K71/L71</f>
        <v>4.9435726668478532E-3</v>
      </c>
      <c r="N71" s="34">
        <v>55.481000000000002</v>
      </c>
      <c r="O71" s="34">
        <f>M71*N71</f>
        <v>0.27427435512938575</v>
      </c>
      <c r="P71" s="34">
        <f>M71*1000*60</f>
        <v>296.61436001087117</v>
      </c>
      <c r="Q71" s="56">
        <f>O71*60</f>
        <v>16.456461307763146</v>
      </c>
    </row>
    <row r="72" spans="1:17" s="6" customFormat="1" ht="22.5" x14ac:dyDescent="0.2">
      <c r="A72" s="157"/>
      <c r="B72" s="173" t="s">
        <v>368</v>
      </c>
      <c r="C72" s="166" t="s">
        <v>334</v>
      </c>
      <c r="D72" s="38">
        <v>40</v>
      </c>
      <c r="E72" s="39" t="s">
        <v>57</v>
      </c>
      <c r="F72" s="192">
        <v>23.92</v>
      </c>
      <c r="G72" s="192">
        <v>4.4000000000000004</v>
      </c>
      <c r="H72" s="193">
        <v>6.4</v>
      </c>
      <c r="I72" s="192">
        <v>13.12</v>
      </c>
      <c r="J72" s="194">
        <v>2612.13</v>
      </c>
      <c r="K72" s="192">
        <v>13.12</v>
      </c>
      <c r="L72" s="194">
        <v>2612.13</v>
      </c>
      <c r="M72" s="185">
        <f>K72/L72</f>
        <v>5.0227209212405192E-3</v>
      </c>
      <c r="N72" s="43">
        <v>58.8</v>
      </c>
      <c r="O72" s="44">
        <f>M72*N72</f>
        <v>0.29533599016894252</v>
      </c>
      <c r="P72" s="44">
        <f>M72*60*1000</f>
        <v>301.36325527443114</v>
      </c>
      <c r="Q72" s="55">
        <f>P72*N72/1000</f>
        <v>17.720159410136553</v>
      </c>
    </row>
    <row r="73" spans="1:17" s="6" customFormat="1" ht="12.75" customHeight="1" x14ac:dyDescent="0.2">
      <c r="A73" s="157"/>
      <c r="B73" s="173" t="s">
        <v>413</v>
      </c>
      <c r="C73" s="160" t="s">
        <v>381</v>
      </c>
      <c r="D73" s="33">
        <v>55</v>
      </c>
      <c r="E73" s="33">
        <v>1966</v>
      </c>
      <c r="F73" s="186">
        <v>26.18</v>
      </c>
      <c r="G73" s="186">
        <v>4.4635610000000003</v>
      </c>
      <c r="H73" s="186">
        <v>8.8000000000000007</v>
      </c>
      <c r="I73" s="186">
        <v>12.91644</v>
      </c>
      <c r="J73" s="186">
        <v>2564.02</v>
      </c>
      <c r="K73" s="186">
        <v>12.91644</v>
      </c>
      <c r="L73" s="186">
        <v>2564.02</v>
      </c>
      <c r="M73" s="187">
        <f>K73/L73</f>
        <v>5.0375738098766779E-3</v>
      </c>
      <c r="N73" s="34">
        <v>55.481000000000002</v>
      </c>
      <c r="O73" s="34">
        <f>M73*N73</f>
        <v>0.27948963254576797</v>
      </c>
      <c r="P73" s="34">
        <f>M73*1000*60</f>
        <v>302.25442859260068</v>
      </c>
      <c r="Q73" s="56">
        <f>O73*60</f>
        <v>16.76937795274608</v>
      </c>
    </row>
    <row r="74" spans="1:17" s="6" customFormat="1" ht="12.75" customHeight="1" x14ac:dyDescent="0.2">
      <c r="A74" s="157"/>
      <c r="B74" s="173" t="s">
        <v>735</v>
      </c>
      <c r="C74" s="183" t="s">
        <v>708</v>
      </c>
      <c r="D74" s="42">
        <v>45</v>
      </c>
      <c r="E74" s="42">
        <v>1989</v>
      </c>
      <c r="F74" s="184">
        <v>21.97</v>
      </c>
      <c r="G74" s="184">
        <v>3.0857039999999998</v>
      </c>
      <c r="H74" s="184">
        <v>7.12</v>
      </c>
      <c r="I74" s="184">
        <v>11.764272999999999</v>
      </c>
      <c r="J74" s="184">
        <v>2333.67</v>
      </c>
      <c r="K74" s="184">
        <v>11.764272999999999</v>
      </c>
      <c r="L74" s="184">
        <v>2333.67</v>
      </c>
      <c r="M74" s="185">
        <v>5.0411039264334715E-3</v>
      </c>
      <c r="N74" s="43">
        <v>68.997</v>
      </c>
      <c r="O74" s="44">
        <v>0.34782104761213023</v>
      </c>
      <c r="P74" s="44">
        <v>302.46623558600828</v>
      </c>
      <c r="Q74" s="55">
        <v>20.869262856727811</v>
      </c>
    </row>
    <row r="75" spans="1:17" s="6" customFormat="1" ht="12.75" customHeight="1" x14ac:dyDescent="0.2">
      <c r="A75" s="157"/>
      <c r="B75" s="172" t="s">
        <v>460</v>
      </c>
      <c r="C75" s="183" t="s">
        <v>431</v>
      </c>
      <c r="D75" s="42">
        <v>50</v>
      </c>
      <c r="E75" s="42">
        <v>1975</v>
      </c>
      <c r="F75" s="184">
        <f>SUM(G75+H75+I75)</f>
        <v>24.6</v>
      </c>
      <c r="G75" s="184">
        <v>3.5</v>
      </c>
      <c r="H75" s="184">
        <v>8</v>
      </c>
      <c r="I75" s="184">
        <v>13.1</v>
      </c>
      <c r="J75" s="184">
        <v>2599.5700000000002</v>
      </c>
      <c r="K75" s="184">
        <v>12.9</v>
      </c>
      <c r="L75" s="184">
        <v>2549.31</v>
      </c>
      <c r="M75" s="185">
        <f>K75/L75</f>
        <v>5.0601927580404115E-3</v>
      </c>
      <c r="N75" s="43">
        <v>62.1</v>
      </c>
      <c r="O75" s="44">
        <f>M75*N75</f>
        <v>0.31423797027430955</v>
      </c>
      <c r="P75" s="44">
        <f>M75*60*1000</f>
        <v>303.61156548242468</v>
      </c>
      <c r="Q75" s="55">
        <f>P75*N75/1000</f>
        <v>18.854278216458574</v>
      </c>
    </row>
    <row r="76" spans="1:17" s="6" customFormat="1" ht="12.75" customHeight="1" x14ac:dyDescent="0.2">
      <c r="A76" s="157"/>
      <c r="B76" s="173" t="s">
        <v>242</v>
      </c>
      <c r="C76" s="183" t="s">
        <v>687</v>
      </c>
      <c r="D76" s="42">
        <v>45</v>
      </c>
      <c r="E76" s="42">
        <v>1975</v>
      </c>
      <c r="F76" s="184">
        <f>G76+H76+I76</f>
        <v>22.558</v>
      </c>
      <c r="G76" s="184">
        <v>3.6262400000000001</v>
      </c>
      <c r="H76" s="184">
        <v>7.0399940000000001</v>
      </c>
      <c r="I76" s="184">
        <v>11.891766000000001</v>
      </c>
      <c r="J76" s="184">
        <v>2344.7400000000002</v>
      </c>
      <c r="K76" s="184">
        <v>11.891766000000001</v>
      </c>
      <c r="L76" s="184">
        <v>2344.7400000000002</v>
      </c>
      <c r="M76" s="185">
        <f>K76/L76</f>
        <v>5.0716778832621094E-3</v>
      </c>
      <c r="N76" s="43">
        <v>53.518999999999998</v>
      </c>
      <c r="O76" s="44">
        <f>M76*N76</f>
        <v>0.27143112863430485</v>
      </c>
      <c r="P76" s="44">
        <f>M76*60*1000</f>
        <v>304.30067299572653</v>
      </c>
      <c r="Q76" s="55">
        <f>P76*N76/1000</f>
        <v>16.285867718058288</v>
      </c>
    </row>
    <row r="77" spans="1:17" s="6" customFormat="1" ht="12.75" customHeight="1" x14ac:dyDescent="0.2">
      <c r="A77" s="157"/>
      <c r="B77" s="173" t="s">
        <v>237</v>
      </c>
      <c r="C77" s="183" t="s">
        <v>234</v>
      </c>
      <c r="D77" s="42">
        <v>20</v>
      </c>
      <c r="E77" s="42">
        <v>1984</v>
      </c>
      <c r="F77" s="184">
        <v>10.358000000000001</v>
      </c>
      <c r="G77" s="184">
        <v>1.776</v>
      </c>
      <c r="H77" s="184">
        <v>3.2</v>
      </c>
      <c r="I77" s="184">
        <f>F77-G77-H77</f>
        <v>5.3820000000000006</v>
      </c>
      <c r="J77" s="184">
        <v>1056.5999999999999</v>
      </c>
      <c r="K77" s="184">
        <f>I77</f>
        <v>5.3820000000000006</v>
      </c>
      <c r="L77" s="184">
        <v>1056.5999999999999</v>
      </c>
      <c r="M77" s="185">
        <f>K77/L77</f>
        <v>5.0936967632027267E-3</v>
      </c>
      <c r="N77" s="43">
        <v>52.8</v>
      </c>
      <c r="O77" s="44">
        <f>M77*N77</f>
        <v>0.26894718909710397</v>
      </c>
      <c r="P77" s="44">
        <f>M77*60*1000</f>
        <v>305.62180579216357</v>
      </c>
      <c r="Q77" s="55">
        <f>P77*N77/1000</f>
        <v>16.136831345826238</v>
      </c>
    </row>
    <row r="78" spans="1:17" s="6" customFormat="1" ht="12.75" customHeight="1" x14ac:dyDescent="0.2">
      <c r="A78" s="157"/>
      <c r="B78" s="173" t="s">
        <v>92</v>
      </c>
      <c r="C78" s="52" t="s">
        <v>38</v>
      </c>
      <c r="D78" s="40">
        <v>70</v>
      </c>
      <c r="E78" s="40">
        <v>2008</v>
      </c>
      <c r="F78" s="188">
        <v>36.664999999999999</v>
      </c>
      <c r="G78" s="188">
        <v>12.227655</v>
      </c>
      <c r="H78" s="188">
        <v>0</v>
      </c>
      <c r="I78" s="188">
        <v>24.437341</v>
      </c>
      <c r="J78" s="188">
        <v>4787.37</v>
      </c>
      <c r="K78" s="188">
        <f>I78</f>
        <v>24.437341</v>
      </c>
      <c r="L78" s="188">
        <v>4787.37</v>
      </c>
      <c r="M78" s="189">
        <f>K78/L78</f>
        <v>5.1045440398381579E-3</v>
      </c>
      <c r="N78" s="41">
        <v>46.7</v>
      </c>
      <c r="O78" s="41">
        <f>M78*N78</f>
        <v>0.23838220666044199</v>
      </c>
      <c r="P78" s="41">
        <f>M78*60*1000</f>
        <v>306.27264239028943</v>
      </c>
      <c r="Q78" s="59">
        <f>P78*N78/1000</f>
        <v>14.302932399626517</v>
      </c>
    </row>
    <row r="79" spans="1:17" s="6" customFormat="1" ht="12.75" customHeight="1" x14ac:dyDescent="0.2">
      <c r="A79" s="157"/>
      <c r="B79" s="173" t="s">
        <v>92</v>
      </c>
      <c r="C79" s="52" t="s">
        <v>35</v>
      </c>
      <c r="D79" s="40">
        <v>116</v>
      </c>
      <c r="E79" s="40">
        <v>2007</v>
      </c>
      <c r="F79" s="188">
        <v>55.427</v>
      </c>
      <c r="G79" s="188">
        <v>19.366032000000001</v>
      </c>
      <c r="H79" s="188">
        <v>0</v>
      </c>
      <c r="I79" s="188">
        <v>36.060972</v>
      </c>
      <c r="J79" s="188">
        <v>7056.51</v>
      </c>
      <c r="K79" s="188">
        <f>I79</f>
        <v>36.060972</v>
      </c>
      <c r="L79" s="188">
        <v>7056.51</v>
      </c>
      <c r="M79" s="189">
        <f>K79/L79</f>
        <v>5.110312604956274E-3</v>
      </c>
      <c r="N79" s="41">
        <v>46.7</v>
      </c>
      <c r="O79" s="41">
        <f>M79*N79</f>
        <v>0.23865159865145802</v>
      </c>
      <c r="P79" s="41">
        <f>M79*60*1000</f>
        <v>306.61875629737642</v>
      </c>
      <c r="Q79" s="59">
        <f>P79*N79/1000</f>
        <v>14.319095919087481</v>
      </c>
    </row>
    <row r="80" spans="1:17" s="6" customFormat="1" ht="12.75" customHeight="1" x14ac:dyDescent="0.2">
      <c r="A80" s="157"/>
      <c r="B80" s="172" t="s">
        <v>326</v>
      </c>
      <c r="C80" s="183" t="s">
        <v>304</v>
      </c>
      <c r="D80" s="42">
        <v>18</v>
      </c>
      <c r="E80" s="42" t="s">
        <v>57</v>
      </c>
      <c r="F80" s="190">
        <v>9</v>
      </c>
      <c r="G80" s="190">
        <v>1.3260000000000001</v>
      </c>
      <c r="H80" s="190">
        <v>3.04</v>
      </c>
      <c r="I80" s="190">
        <v>4.633</v>
      </c>
      <c r="J80" s="190">
        <v>901.35</v>
      </c>
      <c r="K80" s="190">
        <v>4.633</v>
      </c>
      <c r="L80" s="184">
        <v>901.35</v>
      </c>
      <c r="M80" s="185">
        <f>K80/L80</f>
        <v>5.1400676762633829E-3</v>
      </c>
      <c r="N80" s="43">
        <v>77.7</v>
      </c>
      <c r="O80" s="44">
        <f>M80*N80</f>
        <v>0.39938325844566486</v>
      </c>
      <c r="P80" s="44">
        <f>M80*60*1000</f>
        <v>308.40406057580299</v>
      </c>
      <c r="Q80" s="55">
        <f>P80*N80/1000</f>
        <v>23.96299550673989</v>
      </c>
    </row>
    <row r="81" spans="1:17" s="6" customFormat="1" ht="12.75" customHeight="1" x14ac:dyDescent="0.2">
      <c r="A81" s="157"/>
      <c r="B81" s="173" t="s">
        <v>242</v>
      </c>
      <c r="C81" s="183" t="s">
        <v>688</v>
      </c>
      <c r="D81" s="42">
        <v>45</v>
      </c>
      <c r="E81" s="42">
        <v>1989</v>
      </c>
      <c r="F81" s="184">
        <f>G81+H81+I81</f>
        <v>24.688000000000002</v>
      </c>
      <c r="G81" s="184">
        <v>5.5526800000000005</v>
      </c>
      <c r="H81" s="184">
        <v>7.2</v>
      </c>
      <c r="I81" s="184">
        <v>11.935319999999999</v>
      </c>
      <c r="J81" s="184">
        <v>2313.0500000000002</v>
      </c>
      <c r="K81" s="184">
        <v>11.935319999999999</v>
      </c>
      <c r="L81" s="184">
        <v>2313.0500000000002</v>
      </c>
      <c r="M81" s="185">
        <f>K81/L81</f>
        <v>5.1599922180670535E-3</v>
      </c>
      <c r="N81" s="43">
        <v>53.518999999999998</v>
      </c>
      <c r="O81" s="44">
        <f>M81*N81</f>
        <v>0.27615762351873063</v>
      </c>
      <c r="P81" s="44">
        <f>M81*60*1000</f>
        <v>309.59953308402322</v>
      </c>
      <c r="Q81" s="55">
        <f>P81*N81/1000</f>
        <v>16.569457411123839</v>
      </c>
    </row>
    <row r="82" spans="1:17" s="6" customFormat="1" ht="12.75" customHeight="1" x14ac:dyDescent="0.2">
      <c r="A82" s="157"/>
      <c r="B82" s="172" t="s">
        <v>175</v>
      </c>
      <c r="C82" s="46" t="s">
        <v>153</v>
      </c>
      <c r="D82" s="47">
        <v>12</v>
      </c>
      <c r="E82" s="47">
        <v>1980</v>
      </c>
      <c r="F82" s="199">
        <v>5.5940000000000003</v>
      </c>
      <c r="G82" s="199">
        <v>0.84302999999999995</v>
      </c>
      <c r="H82" s="199">
        <v>1.7269669999999999</v>
      </c>
      <c r="I82" s="199">
        <v>3.024</v>
      </c>
      <c r="J82" s="199">
        <v>584.73</v>
      </c>
      <c r="K82" s="199">
        <f>I82</f>
        <v>3.024</v>
      </c>
      <c r="L82" s="199">
        <v>584.73</v>
      </c>
      <c r="M82" s="200">
        <f>K82/L82</f>
        <v>5.1716176696937049E-3</v>
      </c>
      <c r="N82" s="48">
        <v>93.85</v>
      </c>
      <c r="O82" s="48">
        <f>M82*N82</f>
        <v>0.48535631830075415</v>
      </c>
      <c r="P82" s="48">
        <f>M82*60*1000</f>
        <v>310.29706018162227</v>
      </c>
      <c r="Q82" s="57">
        <f>P82*N82/1000</f>
        <v>29.121379098045246</v>
      </c>
    </row>
    <row r="83" spans="1:17" s="6" customFormat="1" ht="12.75" customHeight="1" x14ac:dyDescent="0.2">
      <c r="A83" s="157"/>
      <c r="B83" s="172" t="s">
        <v>586</v>
      </c>
      <c r="C83" s="183" t="s">
        <v>794</v>
      </c>
      <c r="D83" s="42">
        <v>60</v>
      </c>
      <c r="E83" s="42">
        <v>1981</v>
      </c>
      <c r="F83" s="184">
        <v>26.685199999999998</v>
      </c>
      <c r="G83" s="184">
        <v>2.9925000000000002</v>
      </c>
      <c r="H83" s="184">
        <v>6.48</v>
      </c>
      <c r="I83" s="184">
        <f>F83-G83-H83</f>
        <v>17.212699999999998</v>
      </c>
      <c r="J83" s="184">
        <v>3315.38</v>
      </c>
      <c r="K83" s="184">
        <f>I83</f>
        <v>17.212699999999998</v>
      </c>
      <c r="L83" s="184">
        <f>J83</f>
        <v>3315.38</v>
      </c>
      <c r="M83" s="185">
        <f>K83/L83</f>
        <v>5.1917728887789626E-3</v>
      </c>
      <c r="N83" s="43">
        <v>55</v>
      </c>
      <c r="O83" s="44">
        <f>M83*N83</f>
        <v>0.28554750888284297</v>
      </c>
      <c r="P83" s="44">
        <f>M83*60*1000</f>
        <v>311.50637332673773</v>
      </c>
      <c r="Q83" s="55">
        <f>P83*N83/1000</f>
        <v>17.132850532970576</v>
      </c>
    </row>
    <row r="84" spans="1:17" s="6" customFormat="1" ht="12.75" customHeight="1" x14ac:dyDescent="0.2">
      <c r="A84" s="157"/>
      <c r="B84" s="172" t="s">
        <v>286</v>
      </c>
      <c r="C84" s="160" t="s">
        <v>249</v>
      </c>
      <c r="D84" s="33">
        <v>118</v>
      </c>
      <c r="E84" s="33">
        <v>2007</v>
      </c>
      <c r="F84" s="186">
        <v>78.77</v>
      </c>
      <c r="G84" s="191">
        <v>19.79</v>
      </c>
      <c r="H84" s="191">
        <v>18.649999999999999</v>
      </c>
      <c r="I84" s="186">
        <v>40.33</v>
      </c>
      <c r="J84" s="186">
        <v>7726.7</v>
      </c>
      <c r="K84" s="186">
        <v>36.399668810747144</v>
      </c>
      <c r="L84" s="186">
        <v>6973.7</v>
      </c>
      <c r="M84" s="187">
        <v>5.2195633323411025E-3</v>
      </c>
      <c r="N84" s="34">
        <v>53.85</v>
      </c>
      <c r="O84" s="34">
        <v>0.28000000000000003</v>
      </c>
      <c r="P84" s="34">
        <v>313.17</v>
      </c>
      <c r="Q84" s="56">
        <v>16.86</v>
      </c>
    </row>
    <row r="85" spans="1:17" s="6" customFormat="1" ht="12.75" customHeight="1" x14ac:dyDescent="0.2">
      <c r="A85" s="157"/>
      <c r="B85" s="173" t="s">
        <v>735</v>
      </c>
      <c r="C85" s="183" t="s">
        <v>709</v>
      </c>
      <c r="D85" s="42">
        <v>50</v>
      </c>
      <c r="E85" s="42">
        <v>1973</v>
      </c>
      <c r="F85" s="184">
        <v>23.81</v>
      </c>
      <c r="G85" s="184">
        <v>2.3868</v>
      </c>
      <c r="H85" s="184">
        <v>8</v>
      </c>
      <c r="I85" s="184">
        <v>12.423163000000001</v>
      </c>
      <c r="J85" s="184">
        <v>2566.7600000000002</v>
      </c>
      <c r="K85" s="184">
        <v>13.423163000000001</v>
      </c>
      <c r="L85" s="184">
        <v>2566.8000000000002</v>
      </c>
      <c r="M85" s="185">
        <v>5.2295321022284551E-3</v>
      </c>
      <c r="N85" s="43">
        <v>68.997</v>
      </c>
      <c r="O85" s="44">
        <v>0.3608220264574567</v>
      </c>
      <c r="P85" s="44">
        <v>313.77192613370732</v>
      </c>
      <c r="Q85" s="55">
        <v>21.649321587447403</v>
      </c>
    </row>
    <row r="86" spans="1:17" s="6" customFormat="1" ht="12.75" customHeight="1" x14ac:dyDescent="0.2">
      <c r="A86" s="157"/>
      <c r="B86" s="172" t="s">
        <v>228</v>
      </c>
      <c r="C86" s="195" t="s">
        <v>204</v>
      </c>
      <c r="D86" s="18">
        <v>40</v>
      </c>
      <c r="E86" s="18">
        <v>1982</v>
      </c>
      <c r="F86" s="196">
        <v>23.39</v>
      </c>
      <c r="G86" s="196">
        <v>4.0581649999999998</v>
      </c>
      <c r="H86" s="196">
        <v>9.1199999999999992</v>
      </c>
      <c r="I86" s="196">
        <v>10.211829999999999</v>
      </c>
      <c r="J86" s="196">
        <v>1944.42</v>
      </c>
      <c r="K86" s="196">
        <f>I86</f>
        <v>10.211829999999999</v>
      </c>
      <c r="L86" s="196">
        <v>1944.42</v>
      </c>
      <c r="M86" s="197">
        <f>K86/L86</f>
        <v>5.2518643091513141E-3</v>
      </c>
      <c r="N86" s="19">
        <v>78.150000000000006</v>
      </c>
      <c r="O86" s="19">
        <f>M86*N86</f>
        <v>0.41043319576017523</v>
      </c>
      <c r="P86" s="19">
        <f>M86*60*1000</f>
        <v>315.11185854907887</v>
      </c>
      <c r="Q86" s="20">
        <f>P86*N86/1000</f>
        <v>24.625991745610513</v>
      </c>
    </row>
    <row r="87" spans="1:17" s="6" customFormat="1" ht="12.75" customHeight="1" x14ac:dyDescent="0.2">
      <c r="A87" s="157"/>
      <c r="B87" s="173" t="s">
        <v>117</v>
      </c>
      <c r="C87" s="52" t="s">
        <v>93</v>
      </c>
      <c r="D87" s="40">
        <v>55</v>
      </c>
      <c r="E87" s="40">
        <v>1967</v>
      </c>
      <c r="F87" s="188">
        <v>27.925000000000001</v>
      </c>
      <c r="G87" s="188">
        <v>5.5612680000000001</v>
      </c>
      <c r="H87" s="188">
        <v>8.8000000000000007</v>
      </c>
      <c r="I87" s="188">
        <v>13.563732</v>
      </c>
      <c r="J87" s="188">
        <v>2582.1799999999998</v>
      </c>
      <c r="K87" s="188">
        <f>I87</f>
        <v>13.563732</v>
      </c>
      <c r="L87" s="188">
        <v>2582.1799999999998</v>
      </c>
      <c r="M87" s="189">
        <f>K87/L87</f>
        <v>5.2528220340952222E-3</v>
      </c>
      <c r="N87" s="41">
        <v>79.790000000000006</v>
      </c>
      <c r="O87" s="41">
        <f>M87*N87</f>
        <v>0.41912267010045778</v>
      </c>
      <c r="P87" s="41">
        <f>M87*60*1000</f>
        <v>315.16932204571333</v>
      </c>
      <c r="Q87" s="59">
        <f>P87*N87/1000</f>
        <v>25.147360206027468</v>
      </c>
    </row>
    <row r="88" spans="1:17" s="6" customFormat="1" ht="12.75" customHeight="1" x14ac:dyDescent="0.2">
      <c r="A88" s="157"/>
      <c r="B88" s="173" t="s">
        <v>298</v>
      </c>
      <c r="C88" s="183" t="s">
        <v>879</v>
      </c>
      <c r="D88" s="42">
        <v>74</v>
      </c>
      <c r="E88" s="42" t="s">
        <v>57</v>
      </c>
      <c r="F88" s="184">
        <f>G88+H88+I88</f>
        <v>39.1751</v>
      </c>
      <c r="G88" s="184">
        <v>6.12</v>
      </c>
      <c r="H88" s="184">
        <v>12</v>
      </c>
      <c r="I88" s="184">
        <v>21.055100000000003</v>
      </c>
      <c r="J88" s="184">
        <v>4007.07</v>
      </c>
      <c r="K88" s="184">
        <v>21.055100000000003</v>
      </c>
      <c r="L88" s="184">
        <v>4007.07</v>
      </c>
      <c r="M88" s="185">
        <f>K88/L88</f>
        <v>5.2544876930026184E-3</v>
      </c>
      <c r="N88" s="43">
        <v>54.2</v>
      </c>
      <c r="O88" s="44">
        <f>M88*N88</f>
        <v>0.28479323296074194</v>
      </c>
      <c r="P88" s="44">
        <f>M88*60*1000</f>
        <v>315.26926158015709</v>
      </c>
      <c r="Q88" s="55">
        <f>P88*N88/1000</f>
        <v>17.087593977644516</v>
      </c>
    </row>
    <row r="89" spans="1:17" s="6" customFormat="1" ht="12.75" customHeight="1" x14ac:dyDescent="0.2">
      <c r="A89" s="157"/>
      <c r="B89" s="173" t="s">
        <v>735</v>
      </c>
      <c r="C89" s="183" t="s">
        <v>710</v>
      </c>
      <c r="D89" s="42">
        <v>40</v>
      </c>
      <c r="E89" s="42">
        <v>1978</v>
      </c>
      <c r="F89" s="184">
        <v>20.51</v>
      </c>
      <c r="G89" s="184">
        <v>2.2949999999999999</v>
      </c>
      <c r="H89" s="184">
        <v>6.4</v>
      </c>
      <c r="I89" s="184">
        <v>11.814937</v>
      </c>
      <c r="J89" s="184">
        <v>2247.73</v>
      </c>
      <c r="K89" s="184">
        <v>11.814937</v>
      </c>
      <c r="L89" s="184">
        <v>2247.73</v>
      </c>
      <c r="M89" s="185">
        <v>5.2563862207649498E-3</v>
      </c>
      <c r="N89" s="43">
        <v>68.997</v>
      </c>
      <c r="O89" s="44">
        <v>0.36267488007411924</v>
      </c>
      <c r="P89" s="44">
        <v>315.38317324589701</v>
      </c>
      <c r="Q89" s="55">
        <v>21.760492804447157</v>
      </c>
    </row>
    <row r="90" spans="1:17" s="6" customFormat="1" ht="12.75" customHeight="1" x14ac:dyDescent="0.2">
      <c r="A90" s="157"/>
      <c r="B90" s="173" t="s">
        <v>413</v>
      </c>
      <c r="C90" s="160" t="s">
        <v>383</v>
      </c>
      <c r="D90" s="33">
        <v>60</v>
      </c>
      <c r="E90" s="33">
        <v>1986</v>
      </c>
      <c r="F90" s="186">
        <v>35.71</v>
      </c>
      <c r="G90" s="186">
        <v>6.3737909999999998</v>
      </c>
      <c r="H90" s="186">
        <v>9.2799999999999994</v>
      </c>
      <c r="I90" s="186">
        <v>20.056049999999999</v>
      </c>
      <c r="J90" s="186">
        <v>3808.22</v>
      </c>
      <c r="K90" s="186">
        <v>20.056049999999999</v>
      </c>
      <c r="L90" s="186">
        <v>3808.22</v>
      </c>
      <c r="M90" s="187">
        <f>K90/L90</f>
        <v>5.2665155899606639E-3</v>
      </c>
      <c r="N90" s="34">
        <v>55.481000000000002</v>
      </c>
      <c r="O90" s="34">
        <f>M90*N90</f>
        <v>0.29219155144660758</v>
      </c>
      <c r="P90" s="34">
        <f>M90*1000*60</f>
        <v>315.99093539763982</v>
      </c>
      <c r="Q90" s="56">
        <f>O90*60</f>
        <v>17.531493086796456</v>
      </c>
    </row>
    <row r="91" spans="1:17" s="6" customFormat="1" ht="12.75" customHeight="1" x14ac:dyDescent="0.2">
      <c r="A91" s="157"/>
      <c r="B91" s="173" t="s">
        <v>413</v>
      </c>
      <c r="C91" s="160" t="s">
        <v>380</v>
      </c>
      <c r="D91" s="33">
        <v>12</v>
      </c>
      <c r="E91" s="33">
        <v>1963</v>
      </c>
      <c r="F91" s="186">
        <v>5.57</v>
      </c>
      <c r="G91" s="186">
        <v>0.84559799999999996</v>
      </c>
      <c r="H91" s="186">
        <v>1.92</v>
      </c>
      <c r="I91" s="186">
        <v>2.8043999999999998</v>
      </c>
      <c r="J91" s="186">
        <v>532.45000000000005</v>
      </c>
      <c r="K91" s="186">
        <v>2.8043999999999998</v>
      </c>
      <c r="L91" s="186">
        <v>532.45000000000005</v>
      </c>
      <c r="M91" s="187">
        <f>K91/L91</f>
        <v>5.2669734247347156E-3</v>
      </c>
      <c r="N91" s="34">
        <v>55.481000000000002</v>
      </c>
      <c r="O91" s="34">
        <f>M91*N91</f>
        <v>0.29221695257770675</v>
      </c>
      <c r="P91" s="34">
        <f>M91*1000*60</f>
        <v>316.01840548408296</v>
      </c>
      <c r="Q91" s="56">
        <f>O91*60</f>
        <v>17.533017154662403</v>
      </c>
    </row>
    <row r="92" spans="1:17" s="6" customFormat="1" ht="12.75" customHeight="1" x14ac:dyDescent="0.2">
      <c r="A92" s="157"/>
      <c r="B92" s="173" t="s">
        <v>298</v>
      </c>
      <c r="C92" s="183" t="s">
        <v>880</v>
      </c>
      <c r="D92" s="42">
        <v>15</v>
      </c>
      <c r="E92" s="42" t="s">
        <v>57</v>
      </c>
      <c r="F92" s="184">
        <f>G92+H92+I92</f>
        <v>9.5596999999999994</v>
      </c>
      <c r="G92" s="184">
        <v>1.224</v>
      </c>
      <c r="H92" s="184">
        <v>2.4</v>
      </c>
      <c r="I92" s="184">
        <v>5.9357000000000006</v>
      </c>
      <c r="J92" s="184">
        <v>1122.25</v>
      </c>
      <c r="K92" s="184">
        <v>5.9357000000000006</v>
      </c>
      <c r="L92" s="184">
        <v>1122.25</v>
      </c>
      <c r="M92" s="185">
        <f>K92/L92</f>
        <v>5.2891067052795726E-3</v>
      </c>
      <c r="N92" s="43">
        <v>54.2</v>
      </c>
      <c r="O92" s="44">
        <f>M92*N92</f>
        <v>0.28666958342615284</v>
      </c>
      <c r="P92" s="44">
        <f>M92*60*1000</f>
        <v>317.34640231677434</v>
      </c>
      <c r="Q92" s="55">
        <f>P92*N92/1000</f>
        <v>17.200175005569172</v>
      </c>
    </row>
    <row r="93" spans="1:17" s="6" customFormat="1" ht="12.75" customHeight="1" x14ac:dyDescent="0.2">
      <c r="A93" s="157"/>
      <c r="B93" s="172" t="s">
        <v>553</v>
      </c>
      <c r="C93" s="183" t="s">
        <v>544</v>
      </c>
      <c r="D93" s="42">
        <v>8</v>
      </c>
      <c r="E93" s="42" t="s">
        <v>539</v>
      </c>
      <c r="F93" s="184">
        <f>SUM(G93+H93+I93)</f>
        <v>4.0999999999999996</v>
      </c>
      <c r="G93" s="184">
        <v>0.66300000000000003</v>
      </c>
      <c r="H93" s="184">
        <v>1.28</v>
      </c>
      <c r="I93" s="184">
        <v>2.157</v>
      </c>
      <c r="J93" s="184">
        <v>407.05</v>
      </c>
      <c r="K93" s="184">
        <v>2.157</v>
      </c>
      <c r="L93" s="184">
        <v>407.05</v>
      </c>
      <c r="M93" s="185">
        <f>K93/L93</f>
        <v>5.2991033042623752E-3</v>
      </c>
      <c r="N93" s="43">
        <v>54.83</v>
      </c>
      <c r="O93" s="44">
        <f>M93*N93</f>
        <v>0.29054983417270602</v>
      </c>
      <c r="P93" s="44">
        <f>M93*60*1000</f>
        <v>317.9461982557425</v>
      </c>
      <c r="Q93" s="55">
        <f>P93*N93/1000</f>
        <v>17.43299005036236</v>
      </c>
    </row>
    <row r="94" spans="1:17" s="6" customFormat="1" ht="12.75" customHeight="1" x14ac:dyDescent="0.2">
      <c r="A94" s="157"/>
      <c r="B94" s="172" t="s">
        <v>537</v>
      </c>
      <c r="C94" s="201" t="s">
        <v>526</v>
      </c>
      <c r="D94" s="49">
        <v>25</v>
      </c>
      <c r="E94" s="49" t="s">
        <v>57</v>
      </c>
      <c r="F94" s="202">
        <f>G94+H94+I94</f>
        <v>13.8</v>
      </c>
      <c r="G94" s="202">
        <v>3.0341</v>
      </c>
      <c r="H94" s="202">
        <v>4</v>
      </c>
      <c r="I94" s="202">
        <v>6.7659000000000002</v>
      </c>
      <c r="J94" s="202">
        <v>1275.81</v>
      </c>
      <c r="K94" s="202">
        <f>I94</f>
        <v>6.7659000000000002</v>
      </c>
      <c r="L94" s="202">
        <f>J94</f>
        <v>1275.81</v>
      </c>
      <c r="M94" s="203">
        <f>K94/L94</f>
        <v>5.3032191313753616E-3</v>
      </c>
      <c r="N94" s="50">
        <v>41.4</v>
      </c>
      <c r="O94" s="51">
        <f>M94*N94</f>
        <v>0.21955327203893996</v>
      </c>
      <c r="P94" s="51">
        <f>M94*60*1000</f>
        <v>318.19314788252166</v>
      </c>
      <c r="Q94" s="58">
        <f>P94*N94/1000</f>
        <v>13.173196322336397</v>
      </c>
    </row>
    <row r="95" spans="1:17" s="6" customFormat="1" ht="12.75" customHeight="1" x14ac:dyDescent="0.2">
      <c r="A95" s="157"/>
      <c r="B95" s="173" t="s">
        <v>774</v>
      </c>
      <c r="C95" s="183" t="s">
        <v>743</v>
      </c>
      <c r="D95" s="42">
        <v>22</v>
      </c>
      <c r="E95" s="42">
        <v>1982</v>
      </c>
      <c r="F95" s="184">
        <v>11.586</v>
      </c>
      <c r="G95" s="184">
        <v>1.583</v>
      </c>
      <c r="H95" s="184">
        <v>3.74</v>
      </c>
      <c r="I95" s="184">
        <v>6.2619999999999996</v>
      </c>
      <c r="J95" s="184">
        <v>1180.06</v>
      </c>
      <c r="K95" s="184">
        <v>6.2619999999999996</v>
      </c>
      <c r="L95" s="184">
        <v>1180.06</v>
      </c>
      <c r="M95" s="185">
        <f>K95/L95</f>
        <v>5.3065098384827885E-3</v>
      </c>
      <c r="N95" s="43">
        <v>67.58</v>
      </c>
      <c r="O95" s="44">
        <f>M95*N95</f>
        <v>0.35861393488466686</v>
      </c>
      <c r="P95" s="44">
        <f>M95*60*1000</f>
        <v>318.39059030896732</v>
      </c>
      <c r="Q95" s="55">
        <f>P95*N95/1000</f>
        <v>21.516836093080013</v>
      </c>
    </row>
    <row r="96" spans="1:17" s="6" customFormat="1" ht="12.75" customHeight="1" x14ac:dyDescent="0.2">
      <c r="A96" s="157"/>
      <c r="B96" s="172" t="s">
        <v>238</v>
      </c>
      <c r="C96" s="183" t="s">
        <v>671</v>
      </c>
      <c r="D96" s="42">
        <v>50</v>
      </c>
      <c r="E96" s="42">
        <v>1980</v>
      </c>
      <c r="F96" s="184">
        <v>26.588000000000001</v>
      </c>
      <c r="G96" s="184">
        <v>5.1050000000000004</v>
      </c>
      <c r="H96" s="184">
        <v>7.92</v>
      </c>
      <c r="I96" s="184">
        <v>13.563000000000001</v>
      </c>
      <c r="J96" s="184">
        <v>2544.91</v>
      </c>
      <c r="K96" s="184">
        <v>13.563000000000001</v>
      </c>
      <c r="L96" s="184">
        <v>2544.91</v>
      </c>
      <c r="M96" s="185">
        <f>K96/L96</f>
        <v>5.3294615526678748E-3</v>
      </c>
      <c r="N96" s="43">
        <v>68.599999999999994</v>
      </c>
      <c r="O96" s="44">
        <f>M96*N96</f>
        <v>0.36560106251301616</v>
      </c>
      <c r="P96" s="44">
        <f>M96*60*1000</f>
        <v>319.7676931600725</v>
      </c>
      <c r="Q96" s="55">
        <f>P96*N96/1000</f>
        <v>21.936063750780971</v>
      </c>
    </row>
    <row r="97" spans="1:17" s="6" customFormat="1" ht="12.75" customHeight="1" x14ac:dyDescent="0.2">
      <c r="A97" s="157"/>
      <c r="B97" s="173" t="s">
        <v>117</v>
      </c>
      <c r="C97" s="52" t="s">
        <v>99</v>
      </c>
      <c r="D97" s="40">
        <v>34</v>
      </c>
      <c r="E97" s="40">
        <v>2001</v>
      </c>
      <c r="F97" s="188">
        <v>19.209</v>
      </c>
      <c r="G97" s="188">
        <v>4.4034700000000004</v>
      </c>
      <c r="H97" s="188">
        <v>5.44</v>
      </c>
      <c r="I97" s="188">
        <v>9.3655299999999997</v>
      </c>
      <c r="J97" s="188">
        <v>1747.92</v>
      </c>
      <c r="K97" s="188">
        <f>I97</f>
        <v>9.3655299999999997</v>
      </c>
      <c r="L97" s="188">
        <v>1747.92</v>
      </c>
      <c r="M97" s="189">
        <f>K97/L97</f>
        <v>5.358099913039498E-3</v>
      </c>
      <c r="N97" s="41">
        <v>79.790000000000006</v>
      </c>
      <c r="O97" s="41">
        <f>M97*N97</f>
        <v>0.42752279206142157</v>
      </c>
      <c r="P97" s="41">
        <f>M97*60*1000</f>
        <v>321.48599478236991</v>
      </c>
      <c r="Q97" s="59">
        <f>P97*N97/1000</f>
        <v>25.651367523685298</v>
      </c>
    </row>
    <row r="98" spans="1:17" s="6" customFormat="1" ht="12.75" customHeight="1" x14ac:dyDescent="0.2">
      <c r="A98" s="157"/>
      <c r="B98" s="173" t="s">
        <v>735</v>
      </c>
      <c r="C98" s="183" t="s">
        <v>711</v>
      </c>
      <c r="D98" s="42">
        <v>30</v>
      </c>
      <c r="E98" s="42">
        <v>1982</v>
      </c>
      <c r="F98" s="184">
        <v>15.757</v>
      </c>
      <c r="G98" s="184">
        <v>2.907</v>
      </c>
      <c r="H98" s="184">
        <v>4.8</v>
      </c>
      <c r="I98" s="184">
        <v>8.0499650000000003</v>
      </c>
      <c r="J98" s="184">
        <v>1499.73</v>
      </c>
      <c r="K98" s="184">
        <v>8.0499650000000003</v>
      </c>
      <c r="L98" s="184">
        <v>1499.73</v>
      </c>
      <c r="M98" s="185">
        <v>5.3676095030438815E-3</v>
      </c>
      <c r="N98" s="43">
        <v>68.997</v>
      </c>
      <c r="O98" s="44">
        <v>0.3703489528815187</v>
      </c>
      <c r="P98" s="44">
        <v>322.05657018263287</v>
      </c>
      <c r="Q98" s="55">
        <v>22.220937172891119</v>
      </c>
    </row>
    <row r="99" spans="1:17" s="6" customFormat="1" ht="12.75" customHeight="1" x14ac:dyDescent="0.2">
      <c r="A99" s="157"/>
      <c r="B99" s="173" t="s">
        <v>117</v>
      </c>
      <c r="C99" s="52" t="s">
        <v>100</v>
      </c>
      <c r="D99" s="40">
        <v>10</v>
      </c>
      <c r="E99" s="40">
        <v>1999</v>
      </c>
      <c r="F99" s="188">
        <v>6.7746000000000004</v>
      </c>
      <c r="G99" s="188">
        <v>0</v>
      </c>
      <c r="H99" s="188">
        <v>0</v>
      </c>
      <c r="I99" s="188">
        <v>6.7746000000000004</v>
      </c>
      <c r="J99" s="188">
        <v>1261.9000000000001</v>
      </c>
      <c r="K99" s="188">
        <f>I99</f>
        <v>6.7746000000000004</v>
      </c>
      <c r="L99" s="188">
        <v>1261.9000000000001</v>
      </c>
      <c r="M99" s="189">
        <f>K99/L99</f>
        <v>5.3685712021554798E-3</v>
      </c>
      <c r="N99" s="41">
        <v>79.790000000000006</v>
      </c>
      <c r="O99" s="41">
        <f>M99*N99</f>
        <v>0.42835829621998578</v>
      </c>
      <c r="P99" s="41">
        <f>M99*60*1000</f>
        <v>322.11427212932881</v>
      </c>
      <c r="Q99" s="59">
        <f>P99*N99/1000</f>
        <v>25.701497773199151</v>
      </c>
    </row>
    <row r="100" spans="1:17" s="6" customFormat="1" ht="12.75" customHeight="1" x14ac:dyDescent="0.2">
      <c r="A100" s="157"/>
      <c r="B100" s="173" t="s">
        <v>774</v>
      </c>
      <c r="C100" s="183" t="s">
        <v>736</v>
      </c>
      <c r="D100" s="42">
        <v>20</v>
      </c>
      <c r="E100" s="42">
        <v>1983</v>
      </c>
      <c r="F100" s="184">
        <v>11.116</v>
      </c>
      <c r="G100" s="184">
        <v>1.7490000000000001</v>
      </c>
      <c r="H100" s="184">
        <v>3.2</v>
      </c>
      <c r="I100" s="184">
        <v>6.1669999999999998</v>
      </c>
      <c r="J100" s="184">
        <v>1143.9000000000001</v>
      </c>
      <c r="K100" s="184">
        <v>6.1669999999999998</v>
      </c>
      <c r="L100" s="184">
        <v>1143.9000000000001</v>
      </c>
      <c r="M100" s="185">
        <f>K100/L100</f>
        <v>5.3912055249584747E-3</v>
      </c>
      <c r="N100" s="43">
        <v>67.58</v>
      </c>
      <c r="O100" s="44">
        <f>M100*N100</f>
        <v>0.36433766937669371</v>
      </c>
      <c r="P100" s="44">
        <f>M100*60*1000</f>
        <v>323.47233149750849</v>
      </c>
      <c r="Q100" s="55">
        <f>P100*N100/1000</f>
        <v>21.860260162601623</v>
      </c>
    </row>
    <row r="101" spans="1:17" s="6" customFormat="1" ht="12.75" customHeight="1" x14ac:dyDescent="0.2">
      <c r="A101" s="157"/>
      <c r="B101" s="173" t="s">
        <v>508</v>
      </c>
      <c r="C101" s="183" t="s">
        <v>493</v>
      </c>
      <c r="D101" s="42">
        <v>60</v>
      </c>
      <c r="E101" s="42">
        <v>1971</v>
      </c>
      <c r="F101" s="184">
        <v>28.914999999999999</v>
      </c>
      <c r="G101" s="184">
        <v>4.1879999999999997</v>
      </c>
      <c r="H101" s="184">
        <v>9.6</v>
      </c>
      <c r="I101" s="184">
        <f>F101-G101-H101</f>
        <v>15.127000000000001</v>
      </c>
      <c r="J101" s="184">
        <v>2799.22</v>
      </c>
      <c r="K101" s="184">
        <v>15.127000000000001</v>
      </c>
      <c r="L101" s="184">
        <v>2799.12</v>
      </c>
      <c r="M101" s="185">
        <f>K101/L101</f>
        <v>5.404198462373889E-3</v>
      </c>
      <c r="N101" s="43">
        <v>46.325000000000003</v>
      </c>
      <c r="O101" s="44">
        <f>M101*N101</f>
        <v>0.25034949376947041</v>
      </c>
      <c r="P101" s="44">
        <f>M101*60*1000</f>
        <v>324.25190774243333</v>
      </c>
      <c r="Q101" s="55">
        <f>P101*N101/1000</f>
        <v>15.020969626168226</v>
      </c>
    </row>
    <row r="102" spans="1:17" s="6" customFormat="1" ht="12.75" customHeight="1" x14ac:dyDescent="0.2">
      <c r="A102" s="157"/>
      <c r="B102" s="172" t="s">
        <v>537</v>
      </c>
      <c r="C102" s="201" t="s">
        <v>524</v>
      </c>
      <c r="D102" s="49">
        <v>60</v>
      </c>
      <c r="E102" s="49" t="s">
        <v>57</v>
      </c>
      <c r="F102" s="202">
        <f>G102+H102+I102</f>
        <v>31.799999999999997</v>
      </c>
      <c r="G102" s="202">
        <v>5.0929000000000002</v>
      </c>
      <c r="H102" s="202">
        <v>9.6</v>
      </c>
      <c r="I102" s="202">
        <v>17.107099999999999</v>
      </c>
      <c r="J102" s="202">
        <v>3128.28</v>
      </c>
      <c r="K102" s="202">
        <f>I102</f>
        <v>17.107099999999999</v>
      </c>
      <c r="L102" s="202">
        <f>J102</f>
        <v>3128.28</v>
      </c>
      <c r="M102" s="203">
        <f>K102/L102</f>
        <v>5.4685322285728888E-3</v>
      </c>
      <c r="N102" s="50">
        <v>41.4</v>
      </c>
      <c r="O102" s="51">
        <f>M102*N102</f>
        <v>0.22639723426291758</v>
      </c>
      <c r="P102" s="51">
        <f>M102*60*1000</f>
        <v>328.11193371437332</v>
      </c>
      <c r="Q102" s="58">
        <f>P102*N102/1000</f>
        <v>13.583834055775055</v>
      </c>
    </row>
    <row r="103" spans="1:17" s="6" customFormat="1" ht="12.75" customHeight="1" x14ac:dyDescent="0.2">
      <c r="A103" s="157"/>
      <c r="B103" s="173" t="s">
        <v>774</v>
      </c>
      <c r="C103" s="183" t="s">
        <v>742</v>
      </c>
      <c r="D103" s="42">
        <v>21</v>
      </c>
      <c r="E103" s="42">
        <v>1982</v>
      </c>
      <c r="F103" s="184">
        <v>11.97</v>
      </c>
      <c r="G103" s="184">
        <v>2.1579999999999999</v>
      </c>
      <c r="H103" s="184">
        <v>3.57</v>
      </c>
      <c r="I103" s="184">
        <v>6.242</v>
      </c>
      <c r="J103" s="184">
        <v>1139.5</v>
      </c>
      <c r="K103" s="184">
        <v>6.242</v>
      </c>
      <c r="L103" s="184">
        <v>1139.5</v>
      </c>
      <c r="M103" s="185">
        <f>K103/L103</f>
        <v>5.477841158402808E-3</v>
      </c>
      <c r="N103" s="43">
        <v>67.58</v>
      </c>
      <c r="O103" s="44">
        <f>M103*N103</f>
        <v>0.37019250548486177</v>
      </c>
      <c r="P103" s="44">
        <f>M103*60*1000</f>
        <v>328.67046950416852</v>
      </c>
      <c r="Q103" s="55">
        <f>P103*N103/1000</f>
        <v>22.211550329091708</v>
      </c>
    </row>
    <row r="104" spans="1:17" s="6" customFormat="1" ht="12.75" customHeight="1" x14ac:dyDescent="0.2">
      <c r="A104" s="157"/>
      <c r="B104" s="172" t="s">
        <v>286</v>
      </c>
      <c r="C104" s="160" t="s">
        <v>790</v>
      </c>
      <c r="D104" s="33">
        <v>60</v>
      </c>
      <c r="E104" s="33">
        <v>2005</v>
      </c>
      <c r="F104" s="186">
        <v>41.89</v>
      </c>
      <c r="G104" s="191">
        <v>9.31</v>
      </c>
      <c r="H104" s="191">
        <v>5.48</v>
      </c>
      <c r="I104" s="186">
        <v>27.1</v>
      </c>
      <c r="J104" s="186">
        <v>4933.47</v>
      </c>
      <c r="K104" s="186">
        <v>26.297074878331074</v>
      </c>
      <c r="L104" s="186">
        <v>4787.3</v>
      </c>
      <c r="M104" s="187">
        <v>5.4930910697744183E-3</v>
      </c>
      <c r="N104" s="34">
        <v>53.85</v>
      </c>
      <c r="O104" s="34">
        <v>0.3</v>
      </c>
      <c r="P104" s="34">
        <v>329.59</v>
      </c>
      <c r="Q104" s="56">
        <v>17.75</v>
      </c>
    </row>
    <row r="105" spans="1:17" s="6" customFormat="1" ht="12.75" customHeight="1" x14ac:dyDescent="0.2">
      <c r="A105" s="157"/>
      <c r="B105" s="172" t="s">
        <v>537</v>
      </c>
      <c r="C105" s="201" t="s">
        <v>612</v>
      </c>
      <c r="D105" s="49">
        <v>30</v>
      </c>
      <c r="E105" s="49" t="s">
        <v>57</v>
      </c>
      <c r="F105" s="202">
        <f>G105+H105+I105</f>
        <v>16.940000000000001</v>
      </c>
      <c r="G105" s="202">
        <v>3.7492999999999999</v>
      </c>
      <c r="H105" s="202">
        <v>4.72</v>
      </c>
      <c r="I105" s="202">
        <v>8.4707000000000008</v>
      </c>
      <c r="J105" s="202">
        <v>1538.89</v>
      </c>
      <c r="K105" s="202">
        <f>I105</f>
        <v>8.4707000000000008</v>
      </c>
      <c r="L105" s="202">
        <f>J105</f>
        <v>1538.89</v>
      </c>
      <c r="M105" s="203">
        <f>K105/L105</f>
        <v>5.5044220184678567E-3</v>
      </c>
      <c r="N105" s="50">
        <v>41.4</v>
      </c>
      <c r="O105" s="51">
        <f>M105*N105</f>
        <v>0.22788307156456927</v>
      </c>
      <c r="P105" s="51">
        <f>M105*60*1000</f>
        <v>330.26532110807136</v>
      </c>
      <c r="Q105" s="58">
        <f>P105*N105/1000</f>
        <v>13.672984293874153</v>
      </c>
    </row>
    <row r="106" spans="1:17" s="6" customFormat="1" ht="12.75" customHeight="1" x14ac:dyDescent="0.2">
      <c r="A106" s="157"/>
      <c r="B106" s="173" t="s">
        <v>508</v>
      </c>
      <c r="C106" s="183" t="s">
        <v>928</v>
      </c>
      <c r="D106" s="42">
        <v>29</v>
      </c>
      <c r="E106" s="42">
        <v>1984</v>
      </c>
      <c r="F106" s="184">
        <v>12.817</v>
      </c>
      <c r="G106" s="184">
        <v>2.2069999999999999</v>
      </c>
      <c r="H106" s="184">
        <v>2.4159999999999999</v>
      </c>
      <c r="I106" s="184">
        <f>F106-G106-H106</f>
        <v>8.1939999999999991</v>
      </c>
      <c r="J106" s="184">
        <v>1486.56</v>
      </c>
      <c r="K106" s="184">
        <v>8.1940000000000008</v>
      </c>
      <c r="L106" s="184">
        <v>1486.56</v>
      </c>
      <c r="M106" s="185">
        <f>K106/L106</f>
        <v>5.5120546765687235E-3</v>
      </c>
      <c r="N106" s="43">
        <v>46.325000000000003</v>
      </c>
      <c r="O106" s="44">
        <f>M106*N106</f>
        <v>0.25534593289204616</v>
      </c>
      <c r="P106" s="44">
        <f>M106*60*1000</f>
        <v>330.72328059412342</v>
      </c>
      <c r="Q106" s="55">
        <f>P106*N106/1000</f>
        <v>15.320755973522768</v>
      </c>
    </row>
    <row r="107" spans="1:17" s="6" customFormat="1" ht="12.75" customHeight="1" x14ac:dyDescent="0.2">
      <c r="A107" s="157"/>
      <c r="B107" s="173" t="s">
        <v>774</v>
      </c>
      <c r="C107" s="183" t="s">
        <v>744</v>
      </c>
      <c r="D107" s="42">
        <v>22</v>
      </c>
      <c r="E107" s="42">
        <v>1982</v>
      </c>
      <c r="F107" s="184">
        <v>12.548</v>
      </c>
      <c r="G107" s="184">
        <v>2.4830000000000001</v>
      </c>
      <c r="H107" s="184">
        <v>3.74</v>
      </c>
      <c r="I107" s="184">
        <v>6.3250000000000002</v>
      </c>
      <c r="J107" s="184">
        <v>1146.26</v>
      </c>
      <c r="K107" s="184">
        <v>6.3250000000000002</v>
      </c>
      <c r="L107" s="184">
        <v>1146.26</v>
      </c>
      <c r="M107" s="185">
        <f>K107/L107</f>
        <v>5.5179453178162028E-3</v>
      </c>
      <c r="N107" s="43">
        <v>67.58</v>
      </c>
      <c r="O107" s="44">
        <f>M107*N107</f>
        <v>0.37290274457801897</v>
      </c>
      <c r="P107" s="44">
        <f>M107*60*1000</f>
        <v>331.07671906897218</v>
      </c>
      <c r="Q107" s="55">
        <f>P107*N107/1000</f>
        <v>22.37416467468114</v>
      </c>
    </row>
    <row r="108" spans="1:17" s="6" customFormat="1" ht="12.75" customHeight="1" x14ac:dyDescent="0.2">
      <c r="A108" s="157"/>
      <c r="B108" s="173" t="s">
        <v>413</v>
      </c>
      <c r="C108" s="160" t="s">
        <v>378</v>
      </c>
      <c r="D108" s="33">
        <v>12</v>
      </c>
      <c r="E108" s="33">
        <v>1962</v>
      </c>
      <c r="F108" s="186">
        <v>5.98</v>
      </c>
      <c r="G108" s="186">
        <v>1.143068</v>
      </c>
      <c r="H108" s="186">
        <v>1.92</v>
      </c>
      <c r="I108" s="186">
        <v>2.9169309999999999</v>
      </c>
      <c r="J108" s="186">
        <v>528.27</v>
      </c>
      <c r="K108" s="186">
        <v>2.9169309999999999</v>
      </c>
      <c r="L108" s="186">
        <v>528.27</v>
      </c>
      <c r="M108" s="187">
        <f>K108/L108</f>
        <v>5.5216669506123767E-3</v>
      </c>
      <c r="N108" s="34">
        <v>55.481000000000002</v>
      </c>
      <c r="O108" s="34">
        <f>M108*N108</f>
        <v>0.3063476040869253</v>
      </c>
      <c r="P108" s="34">
        <f>M108*1000*60</f>
        <v>331.30001703674264</v>
      </c>
      <c r="Q108" s="56">
        <f>O108*60</f>
        <v>18.380856245215519</v>
      </c>
    </row>
    <row r="109" spans="1:17" s="6" customFormat="1" ht="12.75" customHeight="1" x14ac:dyDescent="0.2">
      <c r="A109" s="157"/>
      <c r="B109" s="172" t="s">
        <v>326</v>
      </c>
      <c r="C109" s="183" t="s">
        <v>894</v>
      </c>
      <c r="D109" s="42">
        <v>15</v>
      </c>
      <c r="E109" s="42" t="s">
        <v>57</v>
      </c>
      <c r="F109" s="190">
        <v>8.1389999999999993</v>
      </c>
      <c r="G109" s="190">
        <v>1.1719999999999999</v>
      </c>
      <c r="H109" s="190">
        <v>2.4</v>
      </c>
      <c r="I109" s="190">
        <v>4.5659999999999998</v>
      </c>
      <c r="J109" s="190">
        <v>826.86</v>
      </c>
      <c r="K109" s="190">
        <v>4.5659999999999998</v>
      </c>
      <c r="L109" s="184">
        <v>826.86</v>
      </c>
      <c r="M109" s="185">
        <f>K109/L109</f>
        <v>5.5220956389231551E-3</v>
      </c>
      <c r="N109" s="43">
        <v>77.7</v>
      </c>
      <c r="O109" s="44">
        <f>M109*N109</f>
        <v>0.4290668311443292</v>
      </c>
      <c r="P109" s="44">
        <f>M109*60*1000</f>
        <v>331.3257383353893</v>
      </c>
      <c r="Q109" s="55">
        <f>P109*N109/1000</f>
        <v>25.744009868659749</v>
      </c>
    </row>
    <row r="110" spans="1:17" s="6" customFormat="1" ht="12.75" customHeight="1" x14ac:dyDescent="0.2">
      <c r="A110" s="157"/>
      <c r="B110" s="172" t="s">
        <v>429</v>
      </c>
      <c r="C110" s="183" t="s">
        <v>416</v>
      </c>
      <c r="D110" s="42">
        <v>45</v>
      </c>
      <c r="E110" s="42">
        <v>1990</v>
      </c>
      <c r="F110" s="184">
        <f>G110+H110+I110</f>
        <v>23.967005</v>
      </c>
      <c r="G110" s="184">
        <v>3.8573770000000001</v>
      </c>
      <c r="H110" s="184">
        <v>7.2</v>
      </c>
      <c r="I110" s="184">
        <v>12.909628</v>
      </c>
      <c r="J110" s="184">
        <v>2333.65</v>
      </c>
      <c r="K110" s="184">
        <f>I110</f>
        <v>12.909628</v>
      </c>
      <c r="L110" s="184">
        <f>J110</f>
        <v>2333.65</v>
      </c>
      <c r="M110" s="185">
        <f>K110/L110</f>
        <v>5.5319469500567774E-3</v>
      </c>
      <c r="N110" s="43">
        <v>51.884</v>
      </c>
      <c r="O110" s="44">
        <f>M110*N110</f>
        <v>0.28701953555674586</v>
      </c>
      <c r="P110" s="44">
        <f>M110*60*1000</f>
        <v>331.91681700340666</v>
      </c>
      <c r="Q110" s="55">
        <f>P110*N110/1000</f>
        <v>17.22117213340475</v>
      </c>
    </row>
    <row r="111" spans="1:17" s="6" customFormat="1" ht="12.75" customHeight="1" x14ac:dyDescent="0.2">
      <c r="A111" s="157"/>
      <c r="B111" s="173" t="s">
        <v>735</v>
      </c>
      <c r="C111" s="183" t="s">
        <v>712</v>
      </c>
      <c r="D111" s="42">
        <v>30</v>
      </c>
      <c r="E111" s="42">
        <v>1987</v>
      </c>
      <c r="F111" s="184">
        <v>14.832000000000001</v>
      </c>
      <c r="G111" s="184">
        <v>1.734</v>
      </c>
      <c r="H111" s="184">
        <v>4.8</v>
      </c>
      <c r="I111" s="184">
        <v>8.2979800000000008</v>
      </c>
      <c r="J111" s="184">
        <v>1499.7</v>
      </c>
      <c r="K111" s="184">
        <v>8.2979800000000008</v>
      </c>
      <c r="L111" s="184">
        <v>1499.7</v>
      </c>
      <c r="M111" s="185">
        <v>5.5330932853237319E-3</v>
      </c>
      <c r="N111" s="43">
        <v>68.997</v>
      </c>
      <c r="O111" s="44">
        <v>0.38176683740748152</v>
      </c>
      <c r="P111" s="44">
        <v>331.98559711942391</v>
      </c>
      <c r="Q111" s="55">
        <v>22.90601024444889</v>
      </c>
    </row>
    <row r="112" spans="1:17" s="6" customFormat="1" ht="12.75" customHeight="1" x14ac:dyDescent="0.2">
      <c r="A112" s="157"/>
      <c r="B112" s="173" t="s">
        <v>866</v>
      </c>
      <c r="C112" s="183" t="s">
        <v>827</v>
      </c>
      <c r="D112" s="42">
        <v>40</v>
      </c>
      <c r="E112" s="42">
        <v>1990</v>
      </c>
      <c r="F112" s="184">
        <v>21.8</v>
      </c>
      <c r="G112" s="184">
        <v>2.7</v>
      </c>
      <c r="H112" s="184">
        <v>6.4</v>
      </c>
      <c r="I112" s="184">
        <v>12.678000000000001</v>
      </c>
      <c r="J112" s="184">
        <v>2290.61</v>
      </c>
      <c r="K112" s="184">
        <v>12.7</v>
      </c>
      <c r="L112" s="184">
        <v>2290.6</v>
      </c>
      <c r="M112" s="185">
        <v>5.5443988474635462E-3</v>
      </c>
      <c r="N112" s="43">
        <v>64.5</v>
      </c>
      <c r="O112" s="44">
        <v>0.35761372566139871</v>
      </c>
      <c r="P112" s="44">
        <v>332.66393084781276</v>
      </c>
      <c r="Q112" s="55">
        <v>21.456823539683924</v>
      </c>
    </row>
    <row r="113" spans="1:17" s="6" customFormat="1" ht="12.75" customHeight="1" x14ac:dyDescent="0.2">
      <c r="A113" s="157"/>
      <c r="B113" s="172" t="s">
        <v>429</v>
      </c>
      <c r="C113" s="183" t="s">
        <v>414</v>
      </c>
      <c r="D113" s="42">
        <v>39</v>
      </c>
      <c r="E113" s="42">
        <v>1992</v>
      </c>
      <c r="F113" s="184">
        <f>G113+H113+I113</f>
        <v>22.112998000000001</v>
      </c>
      <c r="G113" s="184">
        <v>3.09219</v>
      </c>
      <c r="H113" s="184">
        <v>6.4</v>
      </c>
      <c r="I113" s="184">
        <v>12.620808</v>
      </c>
      <c r="J113" s="184">
        <v>2267.6400000000003</v>
      </c>
      <c r="K113" s="184">
        <f>I113</f>
        <v>12.620808</v>
      </c>
      <c r="L113" s="184">
        <f>J113</f>
        <v>2267.6400000000003</v>
      </c>
      <c r="M113" s="185">
        <f>K113/L113</f>
        <v>5.5656135894586439E-3</v>
      </c>
      <c r="N113" s="43">
        <v>51.884</v>
      </c>
      <c r="O113" s="44">
        <f>M113*N113</f>
        <v>0.28876629547547228</v>
      </c>
      <c r="P113" s="44">
        <f>M113*60*1000</f>
        <v>333.93681536751865</v>
      </c>
      <c r="Q113" s="55">
        <f>P113*N113/1000</f>
        <v>17.325977728528336</v>
      </c>
    </row>
    <row r="114" spans="1:17" s="6" customFormat="1" ht="12.75" customHeight="1" x14ac:dyDescent="0.2">
      <c r="A114" s="157"/>
      <c r="B114" s="173" t="s">
        <v>193</v>
      </c>
      <c r="C114" s="45" t="s">
        <v>177</v>
      </c>
      <c r="D114" s="18">
        <v>40</v>
      </c>
      <c r="E114" s="18">
        <v>1984</v>
      </c>
      <c r="F114" s="196">
        <v>22.157</v>
      </c>
      <c r="G114" s="196">
        <v>3.1605210000000001</v>
      </c>
      <c r="H114" s="196">
        <v>6.4</v>
      </c>
      <c r="I114" s="196">
        <v>12.596475</v>
      </c>
      <c r="J114" s="196">
        <v>2262.7800000000002</v>
      </c>
      <c r="K114" s="196">
        <f>I114</f>
        <v>12.596475</v>
      </c>
      <c r="L114" s="196">
        <v>2262.7800000000002</v>
      </c>
      <c r="M114" s="197">
        <f>K114/L114</f>
        <v>5.5668138307745337E-3</v>
      </c>
      <c r="N114" s="19">
        <v>63.547000000000004</v>
      </c>
      <c r="O114" s="19">
        <f>M114*N114</f>
        <v>0.35375431850422934</v>
      </c>
      <c r="P114" s="19">
        <f>M114*60*1000</f>
        <v>334.008829846472</v>
      </c>
      <c r="Q114" s="20">
        <f>P114*N114/1000</f>
        <v>21.225259110253759</v>
      </c>
    </row>
    <row r="115" spans="1:17" s="6" customFormat="1" ht="12.75" customHeight="1" x14ac:dyDescent="0.2">
      <c r="A115" s="157"/>
      <c r="B115" s="173" t="s">
        <v>193</v>
      </c>
      <c r="C115" s="45" t="s">
        <v>181</v>
      </c>
      <c r="D115" s="18">
        <v>19</v>
      </c>
      <c r="E115" s="18">
        <v>1978</v>
      </c>
      <c r="F115" s="196">
        <v>10.44</v>
      </c>
      <c r="G115" s="196">
        <v>1.2989189999999999</v>
      </c>
      <c r="H115" s="196">
        <v>3.2</v>
      </c>
      <c r="I115" s="196">
        <v>5.9410819999999998</v>
      </c>
      <c r="J115" s="196">
        <v>1059.1500000000001</v>
      </c>
      <c r="K115" s="196">
        <f>I115</f>
        <v>5.9410819999999998</v>
      </c>
      <c r="L115" s="196">
        <v>1059.1500000000001</v>
      </c>
      <c r="M115" s="197">
        <f>K115/L115</f>
        <v>5.6092923570787885E-3</v>
      </c>
      <c r="N115" s="19">
        <v>63.547000000000004</v>
      </c>
      <c r="O115" s="19">
        <f>M115*N115</f>
        <v>0.35645370141528582</v>
      </c>
      <c r="P115" s="19">
        <f>M115*60*1000</f>
        <v>336.55754142472733</v>
      </c>
      <c r="Q115" s="20">
        <f>P115*N115/1000</f>
        <v>21.387222084917148</v>
      </c>
    </row>
    <row r="116" spans="1:17" s="6" customFormat="1" ht="12.75" customHeight="1" x14ac:dyDescent="0.2">
      <c r="A116" s="157"/>
      <c r="B116" s="173" t="s">
        <v>774</v>
      </c>
      <c r="C116" s="183" t="s">
        <v>737</v>
      </c>
      <c r="D116" s="42">
        <v>12</v>
      </c>
      <c r="E116" s="42">
        <v>1990</v>
      </c>
      <c r="F116" s="184">
        <v>7.06</v>
      </c>
      <c r="G116" s="184">
        <v>1.167</v>
      </c>
      <c r="H116" s="184">
        <v>1.92</v>
      </c>
      <c r="I116" s="184">
        <v>3.9729999999999999</v>
      </c>
      <c r="J116" s="184">
        <v>707.4</v>
      </c>
      <c r="K116" s="184">
        <v>3.9729999999999999</v>
      </c>
      <c r="L116" s="184">
        <v>707.4</v>
      </c>
      <c r="M116" s="185">
        <f>K116/L116</f>
        <v>5.616341532372067E-3</v>
      </c>
      <c r="N116" s="43">
        <v>67.58</v>
      </c>
      <c r="O116" s="44">
        <f>M116*N116</f>
        <v>0.37955236075770427</v>
      </c>
      <c r="P116" s="44">
        <f>M116*60*1000</f>
        <v>336.98049194232402</v>
      </c>
      <c r="Q116" s="55">
        <f>P116*N116/1000</f>
        <v>22.773141645462257</v>
      </c>
    </row>
    <row r="117" spans="1:17" s="6" customFormat="1" ht="12.75" customHeight="1" x14ac:dyDescent="0.2">
      <c r="A117" s="157"/>
      <c r="B117" s="172" t="s">
        <v>228</v>
      </c>
      <c r="C117" s="195" t="s">
        <v>209</v>
      </c>
      <c r="D117" s="18">
        <v>24</v>
      </c>
      <c r="E117" s="18">
        <v>1969</v>
      </c>
      <c r="F117" s="196">
        <v>10.846</v>
      </c>
      <c r="G117" s="196">
        <v>1.2683610000000001</v>
      </c>
      <c r="H117" s="196">
        <v>3.84</v>
      </c>
      <c r="I117" s="196">
        <v>5.7376379999999996</v>
      </c>
      <c r="J117" s="196">
        <v>1020.69</v>
      </c>
      <c r="K117" s="196">
        <f>I117</f>
        <v>5.7376379999999996</v>
      </c>
      <c r="L117" s="196">
        <v>1020.69</v>
      </c>
      <c r="M117" s="197">
        <f>K117/L117</f>
        <v>5.6213326279281658E-3</v>
      </c>
      <c r="N117" s="19">
        <v>78.150000000000006</v>
      </c>
      <c r="O117" s="19">
        <f>M117*N117</f>
        <v>0.43930714487258621</v>
      </c>
      <c r="P117" s="19">
        <f>M117*60*1000</f>
        <v>337.27995767568996</v>
      </c>
      <c r="Q117" s="20">
        <f>P117*N117/1000</f>
        <v>26.358428692355172</v>
      </c>
    </row>
    <row r="118" spans="1:17" s="6" customFormat="1" ht="12.75" customHeight="1" x14ac:dyDescent="0.2">
      <c r="A118" s="157"/>
      <c r="B118" s="173" t="s">
        <v>735</v>
      </c>
      <c r="C118" s="183" t="s">
        <v>713</v>
      </c>
      <c r="D118" s="42">
        <v>30</v>
      </c>
      <c r="E118" s="42">
        <v>1983</v>
      </c>
      <c r="F118" s="184">
        <v>14.911</v>
      </c>
      <c r="G118" s="184">
        <v>1.6319999999999999</v>
      </c>
      <c r="H118" s="184">
        <v>4.8</v>
      </c>
      <c r="I118" s="184">
        <v>8.4789770000000004</v>
      </c>
      <c r="J118" s="184">
        <v>1499.76</v>
      </c>
      <c r="K118" s="184">
        <v>8.4789770000000004</v>
      </c>
      <c r="L118" s="184">
        <v>1499.76</v>
      </c>
      <c r="M118" s="185">
        <v>5.6535559022776981E-3</v>
      </c>
      <c r="N118" s="43">
        <v>68.997</v>
      </c>
      <c r="O118" s="44">
        <v>0.39007839658945431</v>
      </c>
      <c r="P118" s="44">
        <v>339.21335413666185</v>
      </c>
      <c r="Q118" s="55">
        <v>23.404703795367258</v>
      </c>
    </row>
    <row r="119" spans="1:17" s="6" customFormat="1" ht="12.75" customHeight="1" x14ac:dyDescent="0.2">
      <c r="A119" s="157"/>
      <c r="B119" s="173" t="s">
        <v>508</v>
      </c>
      <c r="C119" s="183" t="s">
        <v>496</v>
      </c>
      <c r="D119" s="42">
        <v>31</v>
      </c>
      <c r="E119" s="42">
        <v>1987</v>
      </c>
      <c r="F119" s="184">
        <v>17.146000000000001</v>
      </c>
      <c r="G119" s="184">
        <v>3.3220000000000001</v>
      </c>
      <c r="H119" s="184">
        <v>4.8</v>
      </c>
      <c r="I119" s="184">
        <f>F119-G119-H119</f>
        <v>9.0240000000000009</v>
      </c>
      <c r="J119" s="184">
        <v>1593.91</v>
      </c>
      <c r="K119" s="184">
        <v>9.0239999999999991</v>
      </c>
      <c r="L119" s="184">
        <v>1593.91</v>
      </c>
      <c r="M119" s="185">
        <f>K119/L119</f>
        <v>5.6615492719162301E-3</v>
      </c>
      <c r="N119" s="43">
        <v>46.325000000000003</v>
      </c>
      <c r="O119" s="44">
        <f>M119*N119</f>
        <v>0.2622712700215194</v>
      </c>
      <c r="P119" s="44">
        <f>M119*60*1000</f>
        <v>339.6929563149738</v>
      </c>
      <c r="Q119" s="55">
        <f>P119*N119/1000</f>
        <v>15.736276201291163</v>
      </c>
    </row>
    <row r="120" spans="1:17" s="6" customFormat="1" ht="12.75" customHeight="1" x14ac:dyDescent="0.2">
      <c r="A120" s="157"/>
      <c r="B120" s="172" t="s">
        <v>429</v>
      </c>
      <c r="C120" s="183" t="s">
        <v>417</v>
      </c>
      <c r="D120" s="42">
        <v>32</v>
      </c>
      <c r="E120" s="42">
        <v>1965</v>
      </c>
      <c r="F120" s="184">
        <f>G120+H120+I120</f>
        <v>14.82297</v>
      </c>
      <c r="G120" s="184">
        <v>2.3060399999999999</v>
      </c>
      <c r="H120" s="184">
        <v>5.12</v>
      </c>
      <c r="I120" s="184">
        <v>7.3969299999999993</v>
      </c>
      <c r="J120" s="184">
        <v>1301.47</v>
      </c>
      <c r="K120" s="184">
        <f>I120</f>
        <v>7.3969299999999993</v>
      </c>
      <c r="L120" s="184">
        <f>J120</f>
        <v>1301.47</v>
      </c>
      <c r="M120" s="185">
        <f>K120/L120</f>
        <v>5.6835194049805211E-3</v>
      </c>
      <c r="N120" s="43">
        <v>51.884</v>
      </c>
      <c r="O120" s="44">
        <f>M120*N120</f>
        <v>0.29488372080800934</v>
      </c>
      <c r="P120" s="44">
        <f>M120*60*1000</f>
        <v>341.01116429883126</v>
      </c>
      <c r="Q120" s="55">
        <f>P120*N120/1000</f>
        <v>17.693023248480561</v>
      </c>
    </row>
    <row r="121" spans="1:17" s="6" customFormat="1" ht="12.75" customHeight="1" x14ac:dyDescent="0.2">
      <c r="A121" s="157"/>
      <c r="B121" s="173" t="s">
        <v>508</v>
      </c>
      <c r="C121" s="183" t="s">
        <v>597</v>
      </c>
      <c r="D121" s="42">
        <v>75</v>
      </c>
      <c r="E121" s="42">
        <v>1976</v>
      </c>
      <c r="F121" s="184">
        <v>41.64</v>
      </c>
      <c r="G121" s="184">
        <v>7.0510000000000002</v>
      </c>
      <c r="H121" s="184">
        <v>11.968</v>
      </c>
      <c r="I121" s="184">
        <f>F121-G121-H121</f>
        <v>22.620999999999999</v>
      </c>
      <c r="J121" s="184">
        <v>3969.84</v>
      </c>
      <c r="K121" s="184">
        <v>22.620999999999999</v>
      </c>
      <c r="L121" s="184">
        <v>3969.84</v>
      </c>
      <c r="M121" s="185">
        <f>K121/L121</f>
        <v>5.6982145376136065E-3</v>
      </c>
      <c r="N121" s="43">
        <v>46.325000000000003</v>
      </c>
      <c r="O121" s="44">
        <f>M121*N121</f>
        <v>0.26396978845495034</v>
      </c>
      <c r="P121" s="44">
        <f>M121*60*1000</f>
        <v>341.89287225681642</v>
      </c>
      <c r="Q121" s="55">
        <f>P121*N121/1000</f>
        <v>15.838187307297021</v>
      </c>
    </row>
    <row r="122" spans="1:17" s="6" customFormat="1" ht="12.75" customHeight="1" x14ac:dyDescent="0.2">
      <c r="A122" s="157"/>
      <c r="B122" s="173" t="s">
        <v>117</v>
      </c>
      <c r="C122" s="52" t="s">
        <v>95</v>
      </c>
      <c r="D122" s="40">
        <v>20</v>
      </c>
      <c r="E122" s="40">
        <v>1976</v>
      </c>
      <c r="F122" s="188">
        <v>17.321999999999999</v>
      </c>
      <c r="G122" s="188">
        <v>4.4370000000000003</v>
      </c>
      <c r="H122" s="188">
        <v>3.04</v>
      </c>
      <c r="I122" s="188">
        <v>9.8450000000000006</v>
      </c>
      <c r="J122" s="188">
        <v>1720.29</v>
      </c>
      <c r="K122" s="188">
        <f>I122</f>
        <v>9.8450000000000006</v>
      </c>
      <c r="L122" s="188">
        <v>1720.29</v>
      </c>
      <c r="M122" s="189">
        <f>K122/L122</f>
        <v>5.722872306413454E-3</v>
      </c>
      <c r="N122" s="41">
        <v>79.790000000000006</v>
      </c>
      <c r="O122" s="41">
        <f>M122*N122</f>
        <v>0.4566279813287295</v>
      </c>
      <c r="P122" s="41">
        <f>M122*60*1000</f>
        <v>343.37233838480722</v>
      </c>
      <c r="Q122" s="59">
        <f>P122*N122/1000</f>
        <v>27.39767887972377</v>
      </c>
    </row>
    <row r="123" spans="1:17" s="6" customFormat="1" ht="12.75" customHeight="1" x14ac:dyDescent="0.2">
      <c r="A123" s="157"/>
      <c r="B123" s="172" t="s">
        <v>553</v>
      </c>
      <c r="C123" s="183" t="s">
        <v>541</v>
      </c>
      <c r="D123" s="42">
        <v>40</v>
      </c>
      <c r="E123" s="42" t="s">
        <v>539</v>
      </c>
      <c r="F123" s="184">
        <f>SUM(G123+H123+I123)</f>
        <v>22.700000000000003</v>
      </c>
      <c r="G123" s="184">
        <v>3.7330000000000001</v>
      </c>
      <c r="H123" s="184">
        <v>6.4</v>
      </c>
      <c r="I123" s="184">
        <v>12.567</v>
      </c>
      <c r="J123" s="184">
        <v>2190.4299999999998</v>
      </c>
      <c r="K123" s="184">
        <v>12.567</v>
      </c>
      <c r="L123" s="184">
        <v>2190.4299999999998</v>
      </c>
      <c r="M123" s="185">
        <f>K123/L123</f>
        <v>5.7372296763649154E-3</v>
      </c>
      <c r="N123" s="43">
        <v>54.83</v>
      </c>
      <c r="O123" s="44">
        <f>M123*N123</f>
        <v>0.31457230315508833</v>
      </c>
      <c r="P123" s="44">
        <f>M123*60*1000</f>
        <v>344.23378058189491</v>
      </c>
      <c r="Q123" s="55">
        <f>P123*N123/1000</f>
        <v>18.874338189305298</v>
      </c>
    </row>
    <row r="124" spans="1:17" s="6" customFormat="1" ht="12.75" customHeight="1" x14ac:dyDescent="0.2">
      <c r="A124" s="157"/>
      <c r="B124" s="173" t="s">
        <v>117</v>
      </c>
      <c r="C124" s="52" t="s">
        <v>98</v>
      </c>
      <c r="D124" s="40">
        <v>36</v>
      </c>
      <c r="E124" s="40">
        <v>1984</v>
      </c>
      <c r="F124" s="188">
        <v>24.8506</v>
      </c>
      <c r="G124" s="188">
        <v>3.2997000000000001</v>
      </c>
      <c r="H124" s="188">
        <v>8.64</v>
      </c>
      <c r="I124" s="188">
        <v>12.910904</v>
      </c>
      <c r="J124" s="188">
        <v>2249.59</v>
      </c>
      <c r="K124" s="188">
        <f>I124</f>
        <v>12.910904</v>
      </c>
      <c r="L124" s="188">
        <v>2249.59</v>
      </c>
      <c r="M124" s="189">
        <f>K124/L124</f>
        <v>5.7392253699563031E-3</v>
      </c>
      <c r="N124" s="41">
        <v>79.790000000000006</v>
      </c>
      <c r="O124" s="41">
        <f>M124*N124</f>
        <v>0.45793279226881345</v>
      </c>
      <c r="P124" s="41">
        <f>M124*60*1000</f>
        <v>344.3535221973782</v>
      </c>
      <c r="Q124" s="59">
        <f>P124*N124/1000</f>
        <v>27.47596753612881</v>
      </c>
    </row>
    <row r="125" spans="1:17" s="6" customFormat="1" ht="11.25" customHeight="1" x14ac:dyDescent="0.2">
      <c r="A125" s="157"/>
      <c r="B125" s="173" t="s">
        <v>237</v>
      </c>
      <c r="C125" s="183" t="s">
        <v>560</v>
      </c>
      <c r="D125" s="42">
        <v>20</v>
      </c>
      <c r="E125" s="42">
        <v>1983</v>
      </c>
      <c r="F125" s="184">
        <v>10.814</v>
      </c>
      <c r="G125" s="184">
        <v>1.508</v>
      </c>
      <c r="H125" s="184">
        <v>3.2</v>
      </c>
      <c r="I125" s="184">
        <f>F125-G125-H125</f>
        <v>6.1060000000000008</v>
      </c>
      <c r="J125" s="184">
        <v>1063.0999999999999</v>
      </c>
      <c r="K125" s="184">
        <f>I125</f>
        <v>6.1060000000000008</v>
      </c>
      <c r="L125" s="184">
        <v>1063.0999999999999</v>
      </c>
      <c r="M125" s="185">
        <f>K125/L125</f>
        <v>5.7435800959458197E-3</v>
      </c>
      <c r="N125" s="43">
        <v>52.8</v>
      </c>
      <c r="O125" s="44">
        <f>M125*N125</f>
        <v>0.30326102906593927</v>
      </c>
      <c r="P125" s="44">
        <f>M125*60*1000</f>
        <v>344.61480575674921</v>
      </c>
      <c r="Q125" s="55">
        <f>P125*N125/1000</f>
        <v>18.195661743956357</v>
      </c>
    </row>
    <row r="126" spans="1:17" s="6" customFormat="1" ht="12.75" customHeight="1" x14ac:dyDescent="0.2">
      <c r="A126" s="157"/>
      <c r="B126" s="173" t="s">
        <v>774</v>
      </c>
      <c r="C126" s="183" t="s">
        <v>739</v>
      </c>
      <c r="D126" s="42">
        <v>10</v>
      </c>
      <c r="E126" s="42">
        <v>1963</v>
      </c>
      <c r="F126" s="184">
        <v>4.7720000000000002</v>
      </c>
      <c r="G126" s="184">
        <v>0.55900000000000005</v>
      </c>
      <c r="H126" s="184">
        <v>1.6</v>
      </c>
      <c r="I126" s="184">
        <v>2.613</v>
      </c>
      <c r="J126" s="184">
        <v>453.09</v>
      </c>
      <c r="K126" s="184">
        <v>2.613</v>
      </c>
      <c r="L126" s="184">
        <v>453.09</v>
      </c>
      <c r="M126" s="185">
        <f>K126/L126</f>
        <v>5.7670661457988482E-3</v>
      </c>
      <c r="N126" s="43">
        <v>67.58</v>
      </c>
      <c r="O126" s="44">
        <f>M126*N126</f>
        <v>0.38973833013308617</v>
      </c>
      <c r="P126" s="44">
        <f>M126*60*1000</f>
        <v>346.02396874793089</v>
      </c>
      <c r="Q126" s="55">
        <f>P126*N126/1000</f>
        <v>23.384299807985169</v>
      </c>
    </row>
    <row r="127" spans="1:17" s="6" customFormat="1" ht="12.75" customHeight="1" x14ac:dyDescent="0.2">
      <c r="A127" s="157"/>
      <c r="B127" s="173" t="s">
        <v>193</v>
      </c>
      <c r="C127" s="45" t="s">
        <v>176</v>
      </c>
      <c r="D127" s="18">
        <v>31</v>
      </c>
      <c r="E127" s="18">
        <v>1991</v>
      </c>
      <c r="F127" s="196">
        <v>16.3</v>
      </c>
      <c r="G127" s="196">
        <v>2.751093</v>
      </c>
      <c r="H127" s="196">
        <v>4.8</v>
      </c>
      <c r="I127" s="196">
        <v>8.7489059999999998</v>
      </c>
      <c r="J127" s="196">
        <v>1504.89</v>
      </c>
      <c r="K127" s="196">
        <f>I127</f>
        <v>8.7489059999999998</v>
      </c>
      <c r="L127" s="196">
        <v>1504.89</v>
      </c>
      <c r="M127" s="197">
        <f>K127/L127</f>
        <v>5.8136514961226399E-3</v>
      </c>
      <c r="N127" s="19">
        <v>63.547000000000004</v>
      </c>
      <c r="O127" s="19">
        <f>M127*N127</f>
        <v>0.36944011162410545</v>
      </c>
      <c r="P127" s="19">
        <f>M127*60*1000</f>
        <v>348.81908976735838</v>
      </c>
      <c r="Q127" s="20">
        <f>P127*N127/1000</f>
        <v>22.166406697446323</v>
      </c>
    </row>
    <row r="128" spans="1:17" s="6" customFormat="1" ht="12.75" customHeight="1" x14ac:dyDescent="0.2">
      <c r="A128" s="157"/>
      <c r="B128" s="173" t="s">
        <v>368</v>
      </c>
      <c r="C128" s="166" t="s">
        <v>333</v>
      </c>
      <c r="D128" s="38">
        <v>45</v>
      </c>
      <c r="E128" s="39" t="s">
        <v>329</v>
      </c>
      <c r="F128" s="192">
        <v>25.37</v>
      </c>
      <c r="G128" s="192">
        <v>4.59</v>
      </c>
      <c r="H128" s="193">
        <v>7.2</v>
      </c>
      <c r="I128" s="192">
        <v>13.58</v>
      </c>
      <c r="J128" s="194">
        <v>2319.88</v>
      </c>
      <c r="K128" s="192">
        <v>13.58</v>
      </c>
      <c r="L128" s="194">
        <v>2319.88</v>
      </c>
      <c r="M128" s="185">
        <f>K128/L128</f>
        <v>5.8537510560891081E-3</v>
      </c>
      <c r="N128" s="43">
        <v>58.8</v>
      </c>
      <c r="O128" s="44">
        <f>M128*N128</f>
        <v>0.34420056209803956</v>
      </c>
      <c r="P128" s="44">
        <f>M128*60*1000</f>
        <v>351.2250633653465</v>
      </c>
      <c r="Q128" s="55">
        <f>P128*N128/1000</f>
        <v>20.652033725882376</v>
      </c>
    </row>
    <row r="129" spans="1:17" s="6" customFormat="1" ht="12.75" customHeight="1" x14ac:dyDescent="0.2">
      <c r="A129" s="157"/>
      <c r="B129" s="172" t="s">
        <v>586</v>
      </c>
      <c r="C129" s="183" t="s">
        <v>795</v>
      </c>
      <c r="D129" s="42">
        <v>114</v>
      </c>
      <c r="E129" s="42">
        <v>2010</v>
      </c>
      <c r="F129" s="184">
        <v>61.59</v>
      </c>
      <c r="G129" s="184">
        <v>16.345500000000001</v>
      </c>
      <c r="H129" s="184">
        <v>0</v>
      </c>
      <c r="I129" s="184">
        <f>F129-G129-H129</f>
        <v>45.244500000000002</v>
      </c>
      <c r="J129" s="184">
        <v>7728.52</v>
      </c>
      <c r="K129" s="184">
        <f>I129</f>
        <v>45.244500000000002</v>
      </c>
      <c r="L129" s="184">
        <f>J129</f>
        <v>7728.52</v>
      </c>
      <c r="M129" s="185">
        <f>K129/L129</f>
        <v>5.8542256473425704E-3</v>
      </c>
      <c r="N129" s="43">
        <v>55</v>
      </c>
      <c r="O129" s="44">
        <f>M129*N129</f>
        <v>0.32198241060384136</v>
      </c>
      <c r="P129" s="44">
        <f>M129*60*1000</f>
        <v>351.2535388405542</v>
      </c>
      <c r="Q129" s="55">
        <f>P129*N129/1000</f>
        <v>19.31894463623048</v>
      </c>
    </row>
    <row r="130" spans="1:17" s="6" customFormat="1" ht="22.5" x14ac:dyDescent="0.2">
      <c r="A130" s="157"/>
      <c r="B130" s="173" t="s">
        <v>368</v>
      </c>
      <c r="C130" s="166" t="s">
        <v>331</v>
      </c>
      <c r="D130" s="38">
        <v>20</v>
      </c>
      <c r="E130" s="39" t="s">
        <v>57</v>
      </c>
      <c r="F130" s="192">
        <v>9.15</v>
      </c>
      <c r="G130" s="192">
        <v>1.81</v>
      </c>
      <c r="H130" s="193">
        <v>2.06</v>
      </c>
      <c r="I130" s="192">
        <v>5.28</v>
      </c>
      <c r="J130" s="194">
        <v>899.93</v>
      </c>
      <c r="K130" s="192">
        <v>5.28</v>
      </c>
      <c r="L130" s="194">
        <v>899.93</v>
      </c>
      <c r="M130" s="185">
        <f>K130/L130</f>
        <v>5.8671229984554362E-3</v>
      </c>
      <c r="N130" s="43">
        <v>58.8</v>
      </c>
      <c r="O130" s="44">
        <f>M130*N130</f>
        <v>0.34498683230917965</v>
      </c>
      <c r="P130" s="44">
        <f>M130*60*1000</f>
        <v>352.02737990732618</v>
      </c>
      <c r="Q130" s="55">
        <f>P130*N130/1000</f>
        <v>20.69920993855078</v>
      </c>
    </row>
    <row r="131" spans="1:17" s="6" customFormat="1" ht="12.75" customHeight="1" x14ac:dyDescent="0.2">
      <c r="A131" s="157"/>
      <c r="B131" s="172" t="s">
        <v>522</v>
      </c>
      <c r="C131" s="183" t="s">
        <v>603</v>
      </c>
      <c r="D131" s="42">
        <v>12</v>
      </c>
      <c r="E131" s="42">
        <v>1962</v>
      </c>
      <c r="F131" s="184">
        <v>7.64</v>
      </c>
      <c r="G131" s="184">
        <v>2.4590000000000001</v>
      </c>
      <c r="H131" s="184">
        <v>1.92</v>
      </c>
      <c r="I131" s="184">
        <v>3.26</v>
      </c>
      <c r="J131" s="184">
        <v>555.63</v>
      </c>
      <c r="K131" s="184">
        <v>2.9971999999999999</v>
      </c>
      <c r="L131" s="184">
        <v>510.84</v>
      </c>
      <c r="M131" s="185">
        <f>K131/L131</f>
        <v>5.8671991230130763E-3</v>
      </c>
      <c r="N131" s="43">
        <v>74.5</v>
      </c>
      <c r="O131" s="44">
        <f>M131*N131</f>
        <v>0.43710633466447418</v>
      </c>
      <c r="P131" s="44">
        <f>M131*60*1000</f>
        <v>352.03194738078457</v>
      </c>
      <c r="Q131" s="55">
        <f>P131*N131/1000</f>
        <v>26.226380079868449</v>
      </c>
    </row>
    <row r="132" spans="1:17" s="6" customFormat="1" ht="12.75" customHeight="1" x14ac:dyDescent="0.2">
      <c r="A132" s="157"/>
      <c r="B132" s="173" t="s">
        <v>774</v>
      </c>
      <c r="C132" s="183" t="s">
        <v>745</v>
      </c>
      <c r="D132" s="42">
        <v>22</v>
      </c>
      <c r="E132" s="42">
        <v>1986</v>
      </c>
      <c r="F132" s="184">
        <v>11.86</v>
      </c>
      <c r="G132" s="184">
        <v>1.4019999999999999</v>
      </c>
      <c r="H132" s="184">
        <v>3.74</v>
      </c>
      <c r="I132" s="184">
        <v>6.718</v>
      </c>
      <c r="J132" s="184">
        <v>1144.1600000000001</v>
      </c>
      <c r="K132" s="184">
        <v>6.718</v>
      </c>
      <c r="L132" s="184">
        <v>1144.1600000000001</v>
      </c>
      <c r="M132" s="185">
        <f>K132/L132</f>
        <v>5.8715564256747307E-3</v>
      </c>
      <c r="N132" s="43">
        <v>67.58</v>
      </c>
      <c r="O132" s="44">
        <f>M132*N132</f>
        <v>0.3967997832470983</v>
      </c>
      <c r="P132" s="44">
        <f>M132*60*1000</f>
        <v>352.29338554048383</v>
      </c>
      <c r="Q132" s="55">
        <f>P132*N132/1000</f>
        <v>23.807986994825896</v>
      </c>
    </row>
    <row r="133" spans="1:17" s="6" customFormat="1" ht="12.75" customHeight="1" x14ac:dyDescent="0.2">
      <c r="A133" s="157"/>
      <c r="B133" s="172" t="s">
        <v>537</v>
      </c>
      <c r="C133" s="201" t="s">
        <v>525</v>
      </c>
      <c r="D133" s="49">
        <v>30</v>
      </c>
      <c r="E133" s="49" t="s">
        <v>57</v>
      </c>
      <c r="F133" s="202">
        <f>G133+H133+I133</f>
        <v>16.369999999999997</v>
      </c>
      <c r="G133" s="202">
        <v>2.4380999999999999</v>
      </c>
      <c r="H133" s="202">
        <v>4.8</v>
      </c>
      <c r="I133" s="202">
        <v>9.1318999999999999</v>
      </c>
      <c r="J133" s="202">
        <v>1554.23</v>
      </c>
      <c r="K133" s="202">
        <f>I133</f>
        <v>9.1318999999999999</v>
      </c>
      <c r="L133" s="202">
        <f>J133</f>
        <v>1554.23</v>
      </c>
      <c r="M133" s="203">
        <f>K133/L133</f>
        <v>5.8755139200761791E-3</v>
      </c>
      <c r="N133" s="50">
        <v>41.4</v>
      </c>
      <c r="O133" s="51">
        <f>M133*N133</f>
        <v>0.24324627629115381</v>
      </c>
      <c r="P133" s="51">
        <f>M133*60*1000</f>
        <v>352.53083520457074</v>
      </c>
      <c r="Q133" s="58">
        <f>P133*N133/1000</f>
        <v>14.594776577469228</v>
      </c>
    </row>
    <row r="134" spans="1:17" s="6" customFormat="1" ht="12.75" customHeight="1" x14ac:dyDescent="0.2">
      <c r="A134" s="157"/>
      <c r="B134" s="173" t="s">
        <v>774</v>
      </c>
      <c r="C134" s="183" t="s">
        <v>741</v>
      </c>
      <c r="D134" s="42">
        <v>39</v>
      </c>
      <c r="E134" s="42">
        <v>1979</v>
      </c>
      <c r="F134" s="184">
        <v>22.308</v>
      </c>
      <c r="G134" s="184">
        <v>2.8959999999999999</v>
      </c>
      <c r="H134" s="184">
        <v>6.24</v>
      </c>
      <c r="I134" s="184">
        <v>13.172000000000001</v>
      </c>
      <c r="J134" s="184">
        <v>2234.0300000000002</v>
      </c>
      <c r="K134" s="184">
        <v>13.172000000000001</v>
      </c>
      <c r="L134" s="184">
        <v>2234.0300000000002</v>
      </c>
      <c r="M134" s="185">
        <f>K134/L134</f>
        <v>5.8960712255430765E-3</v>
      </c>
      <c r="N134" s="43">
        <v>67.58</v>
      </c>
      <c r="O134" s="44">
        <f>M134*N134</f>
        <v>0.39845649342220107</v>
      </c>
      <c r="P134" s="44">
        <f>M134*60*1000</f>
        <v>353.76427353258458</v>
      </c>
      <c r="Q134" s="55">
        <f>P134*N134/1000</f>
        <v>23.907389605332064</v>
      </c>
    </row>
    <row r="135" spans="1:17" s="6" customFormat="1" ht="12.75" customHeight="1" x14ac:dyDescent="0.2">
      <c r="A135" s="157"/>
      <c r="B135" s="173" t="s">
        <v>508</v>
      </c>
      <c r="C135" s="183" t="s">
        <v>929</v>
      </c>
      <c r="D135" s="42">
        <v>31</v>
      </c>
      <c r="E135" s="42">
        <v>1961</v>
      </c>
      <c r="F135" s="184">
        <v>15.79</v>
      </c>
      <c r="G135" s="184">
        <v>2.6080000000000001</v>
      </c>
      <c r="H135" s="184">
        <v>4.88</v>
      </c>
      <c r="I135" s="184">
        <f>F135-G135-H135</f>
        <v>8.3019999999999996</v>
      </c>
      <c r="J135" s="184">
        <v>1392.83</v>
      </c>
      <c r="K135" s="184">
        <v>7.9370000000000003</v>
      </c>
      <c r="L135" s="184">
        <v>1345.28</v>
      </c>
      <c r="M135" s="185">
        <f>K135/L135</f>
        <v>5.8998870123691729E-3</v>
      </c>
      <c r="N135" s="43">
        <v>46.325000000000003</v>
      </c>
      <c r="O135" s="44">
        <f>M135*N135</f>
        <v>0.27331226584800195</v>
      </c>
      <c r="P135" s="44">
        <f>M135*60*1000</f>
        <v>353.99322074215041</v>
      </c>
      <c r="Q135" s="55">
        <f>P135*N135/1000</f>
        <v>16.39873595088012</v>
      </c>
    </row>
    <row r="136" spans="1:17" s="6" customFormat="1" ht="12.75" customHeight="1" x14ac:dyDescent="0.2">
      <c r="A136" s="157"/>
      <c r="B136" s="172" t="s">
        <v>537</v>
      </c>
      <c r="C136" s="201" t="s">
        <v>613</v>
      </c>
      <c r="D136" s="49">
        <v>55</v>
      </c>
      <c r="E136" s="49" t="s">
        <v>57</v>
      </c>
      <c r="F136" s="202">
        <f>G136+H136+I136</f>
        <v>30.160000000000004</v>
      </c>
      <c r="G136" s="202">
        <v>6.5829000000000004</v>
      </c>
      <c r="H136" s="202">
        <v>8.8000000000000007</v>
      </c>
      <c r="I136" s="202">
        <v>14.777100000000001</v>
      </c>
      <c r="J136" s="202">
        <v>2498.02</v>
      </c>
      <c r="K136" s="202">
        <f>I136</f>
        <v>14.777100000000001</v>
      </c>
      <c r="L136" s="202">
        <f>J136</f>
        <v>2498.02</v>
      </c>
      <c r="M136" s="203">
        <f>K136/L136</f>
        <v>5.9155250958759344E-3</v>
      </c>
      <c r="N136" s="50">
        <v>41.4</v>
      </c>
      <c r="O136" s="51">
        <v>0.25</v>
      </c>
      <c r="P136" s="51">
        <f>M136*60*1000</f>
        <v>354.93150575255606</v>
      </c>
      <c r="Q136" s="58">
        <f>P136*N136/1000</f>
        <v>14.69416433815582</v>
      </c>
    </row>
    <row r="137" spans="1:17" s="6" customFormat="1" ht="12.75" customHeight="1" x14ac:dyDescent="0.2">
      <c r="A137" s="157"/>
      <c r="B137" s="172" t="s">
        <v>326</v>
      </c>
      <c r="C137" s="183" t="s">
        <v>302</v>
      </c>
      <c r="D137" s="42">
        <v>31</v>
      </c>
      <c r="E137" s="42" t="s">
        <v>57</v>
      </c>
      <c r="F137" s="190">
        <v>17.795000000000002</v>
      </c>
      <c r="G137" s="190">
        <v>2.52</v>
      </c>
      <c r="H137" s="190">
        <v>4.96</v>
      </c>
      <c r="I137" s="190">
        <v>10.313000000000001</v>
      </c>
      <c r="J137" s="190">
        <v>1737.18</v>
      </c>
      <c r="K137" s="190">
        <v>10.313000000000001</v>
      </c>
      <c r="L137" s="184">
        <v>1737.18</v>
      </c>
      <c r="M137" s="185">
        <f>K137/L137</f>
        <v>5.9366329338352963E-3</v>
      </c>
      <c r="N137" s="43">
        <v>77.7</v>
      </c>
      <c r="O137" s="44">
        <f>M137*N137</f>
        <v>0.46127637895900253</v>
      </c>
      <c r="P137" s="44">
        <f>M137*60*1000</f>
        <v>356.19797603011779</v>
      </c>
      <c r="Q137" s="55">
        <f>P137*N137/1000</f>
        <v>27.676582737540151</v>
      </c>
    </row>
    <row r="138" spans="1:17" s="6" customFormat="1" ht="12.75" customHeight="1" x14ac:dyDescent="0.2">
      <c r="A138" s="157"/>
      <c r="B138" s="173" t="s">
        <v>193</v>
      </c>
      <c r="C138" s="45" t="s">
        <v>180</v>
      </c>
      <c r="D138" s="18">
        <v>32</v>
      </c>
      <c r="E138" s="18">
        <v>1973</v>
      </c>
      <c r="F138" s="196">
        <v>17.891999999999999</v>
      </c>
      <c r="G138" s="196">
        <v>2.323407</v>
      </c>
      <c r="H138" s="196">
        <v>5.13</v>
      </c>
      <c r="I138" s="196">
        <v>10.438593000000001</v>
      </c>
      <c r="J138" s="196">
        <v>1758.16</v>
      </c>
      <c r="K138" s="196">
        <f>I138</f>
        <v>10.438593000000001</v>
      </c>
      <c r="L138" s="196">
        <v>1758.16</v>
      </c>
      <c r="M138" s="197">
        <f>K138/L138</f>
        <v>5.9372258497520135E-3</v>
      </c>
      <c r="N138" s="19">
        <v>63.547000000000004</v>
      </c>
      <c r="O138" s="19">
        <f>M138*N138</f>
        <v>0.37729289107419123</v>
      </c>
      <c r="P138" s="19">
        <f>M138*60*1000</f>
        <v>356.23355098512081</v>
      </c>
      <c r="Q138" s="20">
        <f>P138*N138/1000</f>
        <v>22.637573464451474</v>
      </c>
    </row>
    <row r="139" spans="1:17" s="6" customFormat="1" ht="12.75" customHeight="1" x14ac:dyDescent="0.2">
      <c r="A139" s="157"/>
      <c r="B139" s="173" t="s">
        <v>508</v>
      </c>
      <c r="C139" s="183" t="s">
        <v>494</v>
      </c>
      <c r="D139" s="42">
        <v>23</v>
      </c>
      <c r="E139" s="42">
        <v>1991</v>
      </c>
      <c r="F139" s="184">
        <v>13.13</v>
      </c>
      <c r="G139" s="184">
        <v>2.3460000000000001</v>
      </c>
      <c r="H139" s="184">
        <v>3.52</v>
      </c>
      <c r="I139" s="184">
        <f>F139-G139-H139</f>
        <v>7.2640000000000011</v>
      </c>
      <c r="J139" s="184">
        <v>1222.06</v>
      </c>
      <c r="K139" s="184">
        <v>7.2640000000000002</v>
      </c>
      <c r="L139" s="184">
        <v>1222.06</v>
      </c>
      <c r="M139" s="185">
        <f>K139/L139</f>
        <v>5.9440616663666273E-3</v>
      </c>
      <c r="N139" s="43">
        <v>46.325000000000003</v>
      </c>
      <c r="O139" s="44">
        <f>M139*N139</f>
        <v>0.27535865669443405</v>
      </c>
      <c r="P139" s="44">
        <f>M139*60*1000</f>
        <v>356.64369998199766</v>
      </c>
      <c r="Q139" s="55">
        <f>P139*N139/1000</f>
        <v>16.521519401666044</v>
      </c>
    </row>
    <row r="140" spans="1:17" s="6" customFormat="1" ht="12.75" customHeight="1" x14ac:dyDescent="0.2">
      <c r="A140" s="157"/>
      <c r="B140" s="172" t="s">
        <v>228</v>
      </c>
      <c r="C140" s="195" t="s">
        <v>207</v>
      </c>
      <c r="D140" s="18">
        <v>36</v>
      </c>
      <c r="E140" s="18">
        <v>1972</v>
      </c>
      <c r="F140" s="196">
        <v>16.974</v>
      </c>
      <c r="G140" s="196">
        <v>2.2436240000000001</v>
      </c>
      <c r="H140" s="196">
        <v>5.76</v>
      </c>
      <c r="I140" s="196">
        <v>8.9703790000000012</v>
      </c>
      <c r="J140" s="196">
        <v>1508.84</v>
      </c>
      <c r="K140" s="196">
        <f>I140</f>
        <v>8.9703790000000012</v>
      </c>
      <c r="L140" s="196">
        <v>1508.84</v>
      </c>
      <c r="M140" s="197">
        <f>K140/L140</f>
        <v>5.9452155298109818E-3</v>
      </c>
      <c r="N140" s="19">
        <v>78.150000000000006</v>
      </c>
      <c r="O140" s="19">
        <f>M140*N140</f>
        <v>0.46461859365472824</v>
      </c>
      <c r="P140" s="19">
        <f>M140*60*1000</f>
        <v>356.71293178865892</v>
      </c>
      <c r="Q140" s="20">
        <f>P140*N140/1000</f>
        <v>27.877115619283696</v>
      </c>
    </row>
    <row r="141" spans="1:17" s="6" customFormat="1" ht="12.75" customHeight="1" x14ac:dyDescent="0.2">
      <c r="A141" s="157"/>
      <c r="B141" s="172" t="s">
        <v>537</v>
      </c>
      <c r="C141" s="201" t="s">
        <v>523</v>
      </c>
      <c r="D141" s="49">
        <v>12</v>
      </c>
      <c r="E141" s="49" t="s">
        <v>57</v>
      </c>
      <c r="F141" s="202">
        <f>G141+H141+I141</f>
        <v>7.5299999999999994</v>
      </c>
      <c r="G141" s="202">
        <v>1.4087000000000001</v>
      </c>
      <c r="H141" s="202">
        <v>1.92</v>
      </c>
      <c r="I141" s="202">
        <v>4.2012999999999998</v>
      </c>
      <c r="J141" s="202">
        <v>705.43</v>
      </c>
      <c r="K141" s="202">
        <f>I141</f>
        <v>4.2012999999999998</v>
      </c>
      <c r="L141" s="202">
        <f>J141</f>
        <v>705.43</v>
      </c>
      <c r="M141" s="203">
        <f>K141/L141</f>
        <v>5.9556582509958465E-3</v>
      </c>
      <c r="N141" s="50">
        <v>41.4</v>
      </c>
      <c r="O141" s="51">
        <f>M141*N141</f>
        <v>0.24656425159122802</v>
      </c>
      <c r="P141" s="51">
        <f>M141*60*1000</f>
        <v>357.33949505975079</v>
      </c>
      <c r="Q141" s="58">
        <f>P141*N141/1000</f>
        <v>14.793855095473681</v>
      </c>
    </row>
    <row r="142" spans="1:17" s="6" customFormat="1" ht="12.75" customHeight="1" x14ac:dyDescent="0.2">
      <c r="A142" s="157"/>
      <c r="B142" s="173" t="s">
        <v>193</v>
      </c>
      <c r="C142" s="45" t="s">
        <v>179</v>
      </c>
      <c r="D142" s="18">
        <v>21</v>
      </c>
      <c r="E142" s="18">
        <v>1988</v>
      </c>
      <c r="F142" s="196">
        <v>11.077</v>
      </c>
      <c r="G142" s="196">
        <v>1.4514089999999999</v>
      </c>
      <c r="H142" s="196">
        <v>3.2</v>
      </c>
      <c r="I142" s="196">
        <v>6.4255889999999996</v>
      </c>
      <c r="J142" s="196">
        <v>1072.1099999999999</v>
      </c>
      <c r="K142" s="196">
        <f>I142</f>
        <v>6.4255889999999996</v>
      </c>
      <c r="L142" s="196">
        <v>1072.1099999999999</v>
      </c>
      <c r="M142" s="197">
        <f>K142/L142</f>
        <v>5.9934045946777852E-3</v>
      </c>
      <c r="N142" s="19">
        <v>63.547000000000004</v>
      </c>
      <c r="O142" s="19">
        <f>M142*N142</f>
        <v>0.38086288177798927</v>
      </c>
      <c r="P142" s="19">
        <f>M142*60*1000</f>
        <v>359.60427568066712</v>
      </c>
      <c r="Q142" s="20">
        <f>P142*N142/1000</f>
        <v>22.851772906679354</v>
      </c>
    </row>
    <row r="143" spans="1:17" s="6" customFormat="1" ht="12.75" customHeight="1" x14ac:dyDescent="0.2">
      <c r="A143" s="157"/>
      <c r="B143" s="173" t="s">
        <v>237</v>
      </c>
      <c r="C143" s="183" t="s">
        <v>561</v>
      </c>
      <c r="D143" s="42">
        <v>20</v>
      </c>
      <c r="E143" s="42">
        <v>1981</v>
      </c>
      <c r="F143" s="184">
        <v>11.77</v>
      </c>
      <c r="G143" s="184">
        <v>2.302</v>
      </c>
      <c r="H143" s="184">
        <v>3.2</v>
      </c>
      <c r="I143" s="184">
        <f>F143-G143-H143</f>
        <v>6.2679999999999998</v>
      </c>
      <c r="J143" s="184">
        <v>1041.52</v>
      </c>
      <c r="K143" s="184">
        <f>I143</f>
        <v>6.2679999999999998</v>
      </c>
      <c r="L143" s="184">
        <v>1041.52</v>
      </c>
      <c r="M143" s="185">
        <f>K143/L143</f>
        <v>6.0181273523312083E-3</v>
      </c>
      <c r="N143" s="43">
        <v>52.8</v>
      </c>
      <c r="O143" s="44">
        <f>M143*N143</f>
        <v>0.31775712420308777</v>
      </c>
      <c r="P143" s="44">
        <f>M143*60*1000</f>
        <v>361.08764113987252</v>
      </c>
      <c r="Q143" s="55">
        <f>P143*N143/1000</f>
        <v>19.065427452185268</v>
      </c>
    </row>
    <row r="144" spans="1:17" s="6" customFormat="1" ht="12.75" customHeight="1" x14ac:dyDescent="0.2">
      <c r="A144" s="157"/>
      <c r="B144" s="173" t="s">
        <v>413</v>
      </c>
      <c r="C144" s="160" t="s">
        <v>387</v>
      </c>
      <c r="D144" s="33">
        <v>24</v>
      </c>
      <c r="E144" s="33">
        <v>1991</v>
      </c>
      <c r="F144" s="186">
        <v>12.84</v>
      </c>
      <c r="G144" s="186">
        <v>1.9917899999999999</v>
      </c>
      <c r="H144" s="186">
        <v>3.84</v>
      </c>
      <c r="I144" s="186">
        <v>7.0082100000000001</v>
      </c>
      <c r="J144" s="186">
        <v>1163.97</v>
      </c>
      <c r="K144" s="186">
        <v>7.0082100000000001</v>
      </c>
      <c r="L144" s="186">
        <v>1163.97</v>
      </c>
      <c r="M144" s="187">
        <f>K144/L144</f>
        <v>6.0209541483027913E-3</v>
      </c>
      <c r="N144" s="34">
        <v>55.481000000000002</v>
      </c>
      <c r="O144" s="34">
        <f>M144*N144</f>
        <v>0.33404855710198716</v>
      </c>
      <c r="P144" s="34">
        <f>M144*1000*60</f>
        <v>361.25724889816746</v>
      </c>
      <c r="Q144" s="56">
        <f>O144*60</f>
        <v>20.042913426119231</v>
      </c>
    </row>
    <row r="145" spans="1:17" s="6" customFormat="1" ht="12.75" customHeight="1" x14ac:dyDescent="0.2">
      <c r="A145" s="157"/>
      <c r="B145" s="172" t="s">
        <v>286</v>
      </c>
      <c r="C145" s="160" t="s">
        <v>248</v>
      </c>
      <c r="D145" s="33">
        <v>18</v>
      </c>
      <c r="E145" s="33">
        <v>2006</v>
      </c>
      <c r="F145" s="186">
        <v>15.138999999999999</v>
      </c>
      <c r="G145" s="191">
        <v>2.95</v>
      </c>
      <c r="H145" s="191">
        <v>0.21</v>
      </c>
      <c r="I145" s="186">
        <v>11.98</v>
      </c>
      <c r="J145" s="186">
        <v>1988.27</v>
      </c>
      <c r="K145" s="186">
        <v>9.5652250448882707</v>
      </c>
      <c r="L145" s="186">
        <v>1587.5</v>
      </c>
      <c r="M145" s="187">
        <v>6.025338610953241E-3</v>
      </c>
      <c r="N145" s="34">
        <v>53.85</v>
      </c>
      <c r="O145" s="34">
        <v>0.32</v>
      </c>
      <c r="P145" s="34">
        <v>361.52</v>
      </c>
      <c r="Q145" s="56">
        <v>19.47</v>
      </c>
    </row>
    <row r="146" spans="1:17" s="6" customFormat="1" ht="12.75" customHeight="1" x14ac:dyDescent="0.2">
      <c r="A146" s="157"/>
      <c r="B146" s="172" t="s">
        <v>228</v>
      </c>
      <c r="C146" s="195" t="s">
        <v>205</v>
      </c>
      <c r="D146" s="18">
        <v>20</v>
      </c>
      <c r="E146" s="18">
        <v>1990</v>
      </c>
      <c r="F146" s="196">
        <v>11.617000000000001</v>
      </c>
      <c r="G146" s="196">
        <v>1.8937919999999999</v>
      </c>
      <c r="H146" s="196">
        <v>3.2</v>
      </c>
      <c r="I146" s="196">
        <v>6.5232089999999996</v>
      </c>
      <c r="J146" s="196">
        <v>1074.54</v>
      </c>
      <c r="K146" s="196">
        <f>I146</f>
        <v>6.5232089999999996</v>
      </c>
      <c r="L146" s="196">
        <v>1074.54</v>
      </c>
      <c r="M146" s="197">
        <f>K146/L146</f>
        <v>6.0706990898430954E-3</v>
      </c>
      <c r="N146" s="19">
        <v>78.150000000000006</v>
      </c>
      <c r="O146" s="19">
        <f>M146*N146</f>
        <v>0.47442513387123791</v>
      </c>
      <c r="P146" s="19">
        <f>M146*60*1000</f>
        <v>364.24194539058573</v>
      </c>
      <c r="Q146" s="20">
        <f>P146*N146/1000</f>
        <v>28.465508032274276</v>
      </c>
    </row>
    <row r="147" spans="1:17" s="6" customFormat="1" ht="12.75" customHeight="1" x14ac:dyDescent="0.2">
      <c r="A147" s="157"/>
      <c r="B147" s="173" t="s">
        <v>232</v>
      </c>
      <c r="C147" s="183" t="s">
        <v>229</v>
      </c>
      <c r="D147" s="42">
        <v>12</v>
      </c>
      <c r="E147" s="42">
        <v>1961</v>
      </c>
      <c r="F147" s="184">
        <v>6</v>
      </c>
      <c r="G147" s="184">
        <v>0.7</v>
      </c>
      <c r="H147" s="184">
        <v>1.9</v>
      </c>
      <c r="I147" s="184">
        <v>3.4</v>
      </c>
      <c r="J147" s="184">
        <v>555</v>
      </c>
      <c r="K147" s="184">
        <v>3.4</v>
      </c>
      <c r="L147" s="184">
        <v>555</v>
      </c>
      <c r="M147" s="185">
        <f>K147/L147</f>
        <v>6.126126126126126E-3</v>
      </c>
      <c r="N147" s="43">
        <v>58.64</v>
      </c>
      <c r="O147" s="44">
        <f>M147*N147</f>
        <v>0.35923603603603604</v>
      </c>
      <c r="P147" s="44">
        <f>M147*60*1000</f>
        <v>367.56756756756761</v>
      </c>
      <c r="Q147" s="55">
        <f>P147*N147/1000</f>
        <v>21.554162162162164</v>
      </c>
    </row>
    <row r="148" spans="1:17" s="6" customFormat="1" ht="12.75" customHeight="1" x14ac:dyDescent="0.2">
      <c r="A148" s="157"/>
      <c r="B148" s="172" t="s">
        <v>228</v>
      </c>
      <c r="C148" s="195" t="s">
        <v>206</v>
      </c>
      <c r="D148" s="18">
        <v>18</v>
      </c>
      <c r="E148" s="18">
        <v>1989</v>
      </c>
      <c r="F148" s="196">
        <v>8.0510000000000002</v>
      </c>
      <c r="G148" s="196">
        <v>0.88061699999999998</v>
      </c>
      <c r="H148" s="196">
        <v>1.36</v>
      </c>
      <c r="I148" s="196">
        <v>5.8103819999999997</v>
      </c>
      <c r="J148" s="196">
        <v>937.87</v>
      </c>
      <c r="K148" s="196">
        <f>I148</f>
        <v>5.8103819999999997</v>
      </c>
      <c r="L148" s="196">
        <v>937.87</v>
      </c>
      <c r="M148" s="197">
        <f>K148/L148</f>
        <v>6.1952957232878757E-3</v>
      </c>
      <c r="N148" s="19">
        <v>78.150000000000006</v>
      </c>
      <c r="O148" s="19">
        <f>M148*N148</f>
        <v>0.48416236077494751</v>
      </c>
      <c r="P148" s="19">
        <f>M148*60*1000</f>
        <v>371.71774339727256</v>
      </c>
      <c r="Q148" s="20">
        <f>P148*N148/1000</f>
        <v>29.049741646496852</v>
      </c>
    </row>
    <row r="149" spans="1:17" s="6" customFormat="1" ht="12.75" customHeight="1" x14ac:dyDescent="0.2">
      <c r="A149" s="157"/>
      <c r="B149" s="173" t="s">
        <v>193</v>
      </c>
      <c r="C149" s="45" t="s">
        <v>178</v>
      </c>
      <c r="D149" s="18">
        <v>50</v>
      </c>
      <c r="E149" s="18">
        <v>1973</v>
      </c>
      <c r="F149" s="196">
        <v>27.433</v>
      </c>
      <c r="G149" s="196">
        <v>3.1696499999999999</v>
      </c>
      <c r="H149" s="196">
        <v>8.01</v>
      </c>
      <c r="I149" s="196">
        <v>16.253347999999999</v>
      </c>
      <c r="J149" s="196">
        <v>2622.52</v>
      </c>
      <c r="K149" s="196">
        <f>I149</f>
        <v>16.253347999999999</v>
      </c>
      <c r="L149" s="196">
        <v>2622.52</v>
      </c>
      <c r="M149" s="197">
        <f>K149/L149</f>
        <v>6.1976068819303565E-3</v>
      </c>
      <c r="N149" s="19">
        <v>63.547000000000004</v>
      </c>
      <c r="O149" s="19">
        <f>M149*N149</f>
        <v>0.39383932452602838</v>
      </c>
      <c r="P149" s="19">
        <f>M149*60*1000</f>
        <v>371.85641291582141</v>
      </c>
      <c r="Q149" s="20">
        <f>P149*N149/1000</f>
        <v>23.630359471561704</v>
      </c>
    </row>
    <row r="150" spans="1:17" s="6" customFormat="1" ht="12.75" customHeight="1" x14ac:dyDescent="0.2">
      <c r="A150" s="157"/>
      <c r="B150" s="172" t="s">
        <v>286</v>
      </c>
      <c r="C150" s="160" t="s">
        <v>253</v>
      </c>
      <c r="D150" s="33">
        <v>22</v>
      </c>
      <c r="E150" s="33">
        <v>2006</v>
      </c>
      <c r="F150" s="186">
        <v>17.059999999999999</v>
      </c>
      <c r="G150" s="191">
        <v>5.0999999999999996</v>
      </c>
      <c r="H150" s="191">
        <v>1.41</v>
      </c>
      <c r="I150" s="186">
        <v>10.55</v>
      </c>
      <c r="J150" s="186">
        <v>1698.17</v>
      </c>
      <c r="K150" s="186">
        <v>10.55</v>
      </c>
      <c r="L150" s="186">
        <v>1698.17</v>
      </c>
      <c r="M150" s="187">
        <v>6.2125700018254943E-3</v>
      </c>
      <c r="N150" s="34">
        <v>53.85</v>
      </c>
      <c r="O150" s="34">
        <v>0.33</v>
      </c>
      <c r="P150" s="34">
        <v>372.75</v>
      </c>
      <c r="Q150" s="56">
        <v>20.07</v>
      </c>
    </row>
    <row r="151" spans="1:17" s="6" customFormat="1" ht="12.75" customHeight="1" x14ac:dyDescent="0.2">
      <c r="A151" s="157"/>
      <c r="B151" s="173" t="s">
        <v>193</v>
      </c>
      <c r="C151" s="45" t="s">
        <v>183</v>
      </c>
      <c r="D151" s="18">
        <v>20</v>
      </c>
      <c r="E151" s="18">
        <v>1978</v>
      </c>
      <c r="F151" s="196">
        <v>10.936</v>
      </c>
      <c r="G151" s="196">
        <v>1.038003</v>
      </c>
      <c r="H151" s="196">
        <v>3.2</v>
      </c>
      <c r="I151" s="196">
        <v>6.697997</v>
      </c>
      <c r="J151" s="196">
        <v>1050.01</v>
      </c>
      <c r="K151" s="196">
        <f>I151</f>
        <v>6.697997</v>
      </c>
      <c r="L151" s="196">
        <v>1050.01</v>
      </c>
      <c r="M151" s="197">
        <f>K151/L151</f>
        <v>6.3789840096760983E-3</v>
      </c>
      <c r="N151" s="19">
        <v>63.547000000000004</v>
      </c>
      <c r="O151" s="19">
        <f>M151*N151</f>
        <v>0.40536529686288703</v>
      </c>
      <c r="P151" s="19">
        <f>M151*60*1000</f>
        <v>382.73904058056593</v>
      </c>
      <c r="Q151" s="20">
        <f>P151*N151/1000</f>
        <v>24.321917811773226</v>
      </c>
    </row>
    <row r="152" spans="1:17" s="6" customFormat="1" ht="12.75" customHeight="1" x14ac:dyDescent="0.2">
      <c r="A152" s="157"/>
      <c r="B152" s="172" t="s">
        <v>286</v>
      </c>
      <c r="C152" s="160" t="s">
        <v>254</v>
      </c>
      <c r="D152" s="33">
        <v>51</v>
      </c>
      <c r="E152" s="33">
        <v>2005</v>
      </c>
      <c r="F152" s="186">
        <v>26.32</v>
      </c>
      <c r="G152" s="191">
        <v>6.58</v>
      </c>
      <c r="H152" s="191">
        <v>0.11</v>
      </c>
      <c r="I152" s="186">
        <v>19.63</v>
      </c>
      <c r="J152" s="186">
        <v>3073.94</v>
      </c>
      <c r="K152" s="186">
        <v>19.168424172234978</v>
      </c>
      <c r="L152" s="186">
        <v>3001.66</v>
      </c>
      <c r="M152" s="187">
        <v>6.3859411699642796E-3</v>
      </c>
      <c r="N152" s="34">
        <v>53.85</v>
      </c>
      <c r="O152" s="34">
        <v>0.34</v>
      </c>
      <c r="P152" s="34">
        <v>383.16</v>
      </c>
      <c r="Q152" s="56">
        <v>20.63</v>
      </c>
    </row>
    <row r="153" spans="1:17" s="6" customFormat="1" ht="12.75" customHeight="1" x14ac:dyDescent="0.2">
      <c r="A153" s="157"/>
      <c r="B153" s="172" t="s">
        <v>429</v>
      </c>
      <c r="C153" s="183" t="s">
        <v>419</v>
      </c>
      <c r="D153" s="42">
        <v>45</v>
      </c>
      <c r="E153" s="42">
        <v>1974</v>
      </c>
      <c r="F153" s="184">
        <f>G153+H153+I153</f>
        <v>26.500004000000001</v>
      </c>
      <c r="G153" s="184">
        <v>4.5072599999999996</v>
      </c>
      <c r="H153" s="184">
        <v>7.2</v>
      </c>
      <c r="I153" s="184">
        <v>14.792744000000001</v>
      </c>
      <c r="J153" s="184">
        <v>2308.86</v>
      </c>
      <c r="K153" s="184">
        <f>I153</f>
        <v>14.792744000000001</v>
      </c>
      <c r="L153" s="184">
        <f>J153</f>
        <v>2308.86</v>
      </c>
      <c r="M153" s="185">
        <f>K153/L153</f>
        <v>6.4069471514080541E-3</v>
      </c>
      <c r="N153" s="43">
        <v>51.884</v>
      </c>
      <c r="O153" s="44">
        <f>M153*N153</f>
        <v>0.33241804600365549</v>
      </c>
      <c r="P153" s="44">
        <f>M153*60*1000</f>
        <v>384.41682908448325</v>
      </c>
      <c r="Q153" s="55">
        <f>P153*N153/1000</f>
        <v>19.945082760219329</v>
      </c>
    </row>
    <row r="154" spans="1:17" s="6" customFormat="1" ht="12.75" customHeight="1" x14ac:dyDescent="0.2">
      <c r="A154" s="157"/>
      <c r="B154" s="172" t="s">
        <v>553</v>
      </c>
      <c r="C154" s="183" t="s">
        <v>540</v>
      </c>
      <c r="D154" s="42">
        <v>10</v>
      </c>
      <c r="E154" s="42" t="s">
        <v>539</v>
      </c>
      <c r="F154" s="184">
        <f>SUM(G154+H154+I154)</f>
        <v>7.7729999999999997</v>
      </c>
      <c r="G154" s="184">
        <v>1.7849999999999999</v>
      </c>
      <c r="H154" s="184">
        <v>1.6</v>
      </c>
      <c r="I154" s="184">
        <v>4.3879999999999999</v>
      </c>
      <c r="J154" s="184">
        <v>684.27</v>
      </c>
      <c r="K154" s="184">
        <v>4.3879999999999999</v>
      </c>
      <c r="L154" s="184">
        <v>684.27</v>
      </c>
      <c r="M154" s="185">
        <f>K154/L154</f>
        <v>6.4126733599310214E-3</v>
      </c>
      <c r="N154" s="43">
        <v>54.83</v>
      </c>
      <c r="O154" s="44">
        <f>M154*N154</f>
        <v>0.35160688032501791</v>
      </c>
      <c r="P154" s="44">
        <f>M154*60*1000</f>
        <v>384.76040159586125</v>
      </c>
      <c r="Q154" s="55">
        <f>P154*N154/1000</f>
        <v>21.096412819501072</v>
      </c>
    </row>
    <row r="155" spans="1:17" s="6" customFormat="1" ht="12.75" customHeight="1" x14ac:dyDescent="0.2">
      <c r="A155" s="157"/>
      <c r="B155" s="173" t="s">
        <v>117</v>
      </c>
      <c r="C155" s="52" t="s">
        <v>94</v>
      </c>
      <c r="D155" s="40">
        <v>30</v>
      </c>
      <c r="E155" s="40">
        <v>1973</v>
      </c>
      <c r="F155" s="188">
        <v>17.588000000000001</v>
      </c>
      <c r="G155" s="188">
        <v>2.7081</v>
      </c>
      <c r="H155" s="188">
        <v>4.8</v>
      </c>
      <c r="I155" s="188">
        <v>10.079905</v>
      </c>
      <c r="J155" s="188">
        <v>1569.45</v>
      </c>
      <c r="K155" s="188">
        <f>I155</f>
        <v>10.079905</v>
      </c>
      <c r="L155" s="188">
        <v>1569.45</v>
      </c>
      <c r="M155" s="189">
        <f>K155/L155</f>
        <v>6.4225716015164549E-3</v>
      </c>
      <c r="N155" s="41">
        <v>79.790000000000006</v>
      </c>
      <c r="O155" s="41">
        <f>M155*N155</f>
        <v>0.51245698808499796</v>
      </c>
      <c r="P155" s="41">
        <f>M155*60*1000</f>
        <v>385.3542960909873</v>
      </c>
      <c r="Q155" s="59">
        <f>P155*N155/1000</f>
        <v>30.74741928509988</v>
      </c>
    </row>
    <row r="156" spans="1:17" s="6" customFormat="1" ht="12.75" customHeight="1" x14ac:dyDescent="0.2">
      <c r="A156" s="157"/>
      <c r="B156" s="172" t="s">
        <v>238</v>
      </c>
      <c r="C156" s="183" t="s">
        <v>565</v>
      </c>
      <c r="D156" s="42">
        <v>40</v>
      </c>
      <c r="E156" s="42">
        <v>1985</v>
      </c>
      <c r="F156" s="184">
        <v>25.039000000000001</v>
      </c>
      <c r="G156" s="184">
        <v>3.9390000000000001</v>
      </c>
      <c r="H156" s="184">
        <v>6.4</v>
      </c>
      <c r="I156" s="184">
        <v>14.7</v>
      </c>
      <c r="J156" s="184">
        <v>2266.1799999999998</v>
      </c>
      <c r="K156" s="184">
        <v>14.7</v>
      </c>
      <c r="L156" s="184">
        <v>2266.1799999999998</v>
      </c>
      <c r="M156" s="185">
        <f>K156/L156</f>
        <v>6.4866868474701923E-3</v>
      </c>
      <c r="N156" s="43">
        <v>68.599999999999994</v>
      </c>
      <c r="O156" s="44">
        <f>M156*N156</f>
        <v>0.44498671773645515</v>
      </c>
      <c r="P156" s="44">
        <f>M156*60*1000</f>
        <v>389.20121084821153</v>
      </c>
      <c r="Q156" s="55">
        <f>P156*N156/1000</f>
        <v>26.699203064187309</v>
      </c>
    </row>
    <row r="157" spans="1:17" s="6" customFormat="1" ht="12.75" customHeight="1" x14ac:dyDescent="0.2">
      <c r="A157" s="157"/>
      <c r="B157" s="172" t="s">
        <v>429</v>
      </c>
      <c r="C157" s="183" t="s">
        <v>418</v>
      </c>
      <c r="D157" s="42">
        <v>32</v>
      </c>
      <c r="E157" s="42">
        <v>1962</v>
      </c>
      <c r="F157" s="184">
        <f>G157+H157+I157</f>
        <v>15.555981000000001</v>
      </c>
      <c r="G157" s="184">
        <v>2.3060399999999999</v>
      </c>
      <c r="H157" s="184">
        <v>5.12</v>
      </c>
      <c r="I157" s="184">
        <v>8.1299410000000005</v>
      </c>
      <c r="J157" s="184">
        <v>1250.07</v>
      </c>
      <c r="K157" s="184">
        <f>I157</f>
        <v>8.1299410000000005</v>
      </c>
      <c r="L157" s="184">
        <f>J157</f>
        <v>1250.07</v>
      </c>
      <c r="M157" s="185">
        <f>K157/L157</f>
        <v>6.5035885990384545E-3</v>
      </c>
      <c r="N157" s="43">
        <v>51.884</v>
      </c>
      <c r="O157" s="44">
        <f>M157*N157</f>
        <v>0.3374321908725112</v>
      </c>
      <c r="P157" s="44">
        <f>M157*60*1000</f>
        <v>390.21531594230731</v>
      </c>
      <c r="Q157" s="55">
        <f>P157*N157/1000</f>
        <v>20.245931452350671</v>
      </c>
    </row>
    <row r="158" spans="1:17" s="6" customFormat="1" ht="12.75" customHeight="1" x14ac:dyDescent="0.2">
      <c r="A158" s="157"/>
      <c r="B158" s="172" t="s">
        <v>537</v>
      </c>
      <c r="C158" s="201" t="s">
        <v>968</v>
      </c>
      <c r="D158" s="49">
        <v>30</v>
      </c>
      <c r="E158" s="49" t="s">
        <v>57</v>
      </c>
      <c r="F158" s="202">
        <f>G158+H158+I158</f>
        <v>19.16</v>
      </c>
      <c r="G158" s="202">
        <v>3.1695000000000002</v>
      </c>
      <c r="H158" s="202">
        <v>4.8</v>
      </c>
      <c r="I158" s="202">
        <v>11.1905</v>
      </c>
      <c r="J158" s="202">
        <v>1717.43</v>
      </c>
      <c r="K158" s="202">
        <f>I158</f>
        <v>11.1905</v>
      </c>
      <c r="L158" s="202">
        <f>J158</f>
        <v>1717.43</v>
      </c>
      <c r="M158" s="203">
        <f>K158/L158</f>
        <v>6.5158405291627607E-3</v>
      </c>
      <c r="N158" s="50">
        <v>41.4</v>
      </c>
      <c r="O158" s="51">
        <f>M158*N158</f>
        <v>0.26975579790733828</v>
      </c>
      <c r="P158" s="51">
        <f>M158*60*1000</f>
        <v>390.95043174976564</v>
      </c>
      <c r="Q158" s="58">
        <f>P158*N158/1000</f>
        <v>16.185347874440296</v>
      </c>
    </row>
    <row r="159" spans="1:17" s="6" customFormat="1" ht="12.75" customHeight="1" x14ac:dyDescent="0.2">
      <c r="A159" s="157"/>
      <c r="B159" s="172" t="s">
        <v>286</v>
      </c>
      <c r="C159" s="160" t="s">
        <v>256</v>
      </c>
      <c r="D159" s="33">
        <v>39</v>
      </c>
      <c r="E159" s="33">
        <v>2007</v>
      </c>
      <c r="F159" s="186">
        <v>24.29</v>
      </c>
      <c r="G159" s="191">
        <v>6.53</v>
      </c>
      <c r="H159" s="191">
        <v>2.31</v>
      </c>
      <c r="I159" s="186">
        <v>15.45</v>
      </c>
      <c r="J159" s="186">
        <v>2368.7800000000002</v>
      </c>
      <c r="K159" s="186">
        <v>15.45</v>
      </c>
      <c r="L159" s="186">
        <v>2368.7800000000002</v>
      </c>
      <c r="M159" s="187">
        <v>6.5223448357382271E-3</v>
      </c>
      <c r="N159" s="34">
        <v>53.85</v>
      </c>
      <c r="O159" s="34">
        <v>0.35</v>
      </c>
      <c r="P159" s="34">
        <v>391.34</v>
      </c>
      <c r="Q159" s="56">
        <v>21.07</v>
      </c>
    </row>
    <row r="160" spans="1:17" s="6" customFormat="1" ht="12.75" customHeight="1" x14ac:dyDescent="0.2">
      <c r="A160" s="157"/>
      <c r="B160" s="172" t="s">
        <v>586</v>
      </c>
      <c r="C160" s="183" t="s">
        <v>796</v>
      </c>
      <c r="D160" s="42">
        <v>61</v>
      </c>
      <c r="E160" s="42">
        <v>1980</v>
      </c>
      <c r="F160" s="184">
        <v>42.218499999999999</v>
      </c>
      <c r="G160" s="184">
        <v>9.1137999999999995</v>
      </c>
      <c r="H160" s="184">
        <v>6.99</v>
      </c>
      <c r="I160" s="184">
        <f>F160-G160-H160</f>
        <v>26.114699999999999</v>
      </c>
      <c r="J160" s="184">
        <v>3982.03</v>
      </c>
      <c r="K160" s="184">
        <f>I160</f>
        <v>26.114699999999999</v>
      </c>
      <c r="L160" s="184">
        <f>J160</f>
        <v>3982.03</v>
      </c>
      <c r="M160" s="185">
        <f>K160/L160</f>
        <v>6.558137432415124E-3</v>
      </c>
      <c r="N160" s="43">
        <v>55</v>
      </c>
      <c r="O160" s="44">
        <f>M160*N160</f>
        <v>0.36069755878283183</v>
      </c>
      <c r="P160" s="44">
        <f>M160*60*1000</f>
        <v>393.48824594490742</v>
      </c>
      <c r="Q160" s="55">
        <f>P160*N160/1000</f>
        <v>21.641853526969911</v>
      </c>
    </row>
    <row r="161" spans="1:17" s="6" customFormat="1" ht="12.75" customHeight="1" x14ac:dyDescent="0.2">
      <c r="A161" s="157"/>
      <c r="B161" s="172" t="s">
        <v>286</v>
      </c>
      <c r="C161" s="160" t="s">
        <v>255</v>
      </c>
      <c r="D161" s="33">
        <v>72</v>
      </c>
      <c r="E161" s="33">
        <v>2005</v>
      </c>
      <c r="F161" s="186">
        <v>54.59</v>
      </c>
      <c r="G161" s="191">
        <v>13.05</v>
      </c>
      <c r="H161" s="191">
        <v>5.97</v>
      </c>
      <c r="I161" s="186">
        <v>35.57</v>
      </c>
      <c r="J161" s="186">
        <v>5346.21</v>
      </c>
      <c r="K161" s="186">
        <v>35.57</v>
      </c>
      <c r="L161" s="186">
        <v>5346.21</v>
      </c>
      <c r="M161" s="187">
        <v>6.6533114112614358E-3</v>
      </c>
      <c r="N161" s="34">
        <v>53.85</v>
      </c>
      <c r="O161" s="34">
        <v>0.36</v>
      </c>
      <c r="P161" s="34">
        <v>399.2</v>
      </c>
      <c r="Q161" s="56">
        <v>21.5</v>
      </c>
    </row>
    <row r="162" spans="1:17" s="6" customFormat="1" ht="12.75" customHeight="1" x14ac:dyDescent="0.2">
      <c r="A162" s="157"/>
      <c r="B162" s="172" t="s">
        <v>326</v>
      </c>
      <c r="C162" s="183" t="s">
        <v>589</v>
      </c>
      <c r="D162" s="42">
        <v>16</v>
      </c>
      <c r="E162" s="42" t="s">
        <v>57</v>
      </c>
      <c r="F162" s="190">
        <v>8.7720000000000002</v>
      </c>
      <c r="G162" s="190">
        <v>0.71899999999999997</v>
      </c>
      <c r="H162" s="190">
        <v>2.56</v>
      </c>
      <c r="I162" s="190">
        <v>5.4930000000000003</v>
      </c>
      <c r="J162" s="190">
        <v>824.49</v>
      </c>
      <c r="K162" s="190">
        <v>5.4930000000000003</v>
      </c>
      <c r="L162" s="184">
        <v>824.49</v>
      </c>
      <c r="M162" s="185">
        <f>K162/L162</f>
        <v>6.66230033111378E-3</v>
      </c>
      <c r="N162" s="43">
        <v>77.7</v>
      </c>
      <c r="O162" s="44">
        <f>M162*N162</f>
        <v>0.51766073572754068</v>
      </c>
      <c r="P162" s="44">
        <f>M162*60*1000</f>
        <v>399.73801986682679</v>
      </c>
      <c r="Q162" s="55">
        <f>P162*N162/1000</f>
        <v>31.059644143652445</v>
      </c>
    </row>
    <row r="163" spans="1:17" s="6" customFormat="1" ht="12.75" customHeight="1" x14ac:dyDescent="0.2">
      <c r="A163" s="157"/>
      <c r="B163" s="172" t="s">
        <v>553</v>
      </c>
      <c r="C163" s="183" t="s">
        <v>542</v>
      </c>
      <c r="D163" s="42">
        <v>50</v>
      </c>
      <c r="E163" s="42" t="s">
        <v>539</v>
      </c>
      <c r="F163" s="184">
        <f>SUM(G163+H163+I163)</f>
        <v>28.700000000000003</v>
      </c>
      <c r="G163" s="184">
        <v>3.4809999999999999</v>
      </c>
      <c r="H163" s="184">
        <v>7.84</v>
      </c>
      <c r="I163" s="184">
        <v>17.379000000000001</v>
      </c>
      <c r="J163" s="184">
        <v>2586.98</v>
      </c>
      <c r="K163" s="184">
        <v>17.379000000000001</v>
      </c>
      <c r="L163" s="184">
        <v>2586.98</v>
      </c>
      <c r="M163" s="185">
        <f>K163/L163</f>
        <v>6.7178718041886682E-3</v>
      </c>
      <c r="N163" s="43">
        <v>54.83</v>
      </c>
      <c r="O163" s="44">
        <f>M163*N163</f>
        <v>0.36834091102366467</v>
      </c>
      <c r="P163" s="44">
        <f>M163*60*1000</f>
        <v>403.07230825132007</v>
      </c>
      <c r="Q163" s="55">
        <f>P163*N163/1000</f>
        <v>22.100454661419878</v>
      </c>
    </row>
    <row r="164" spans="1:17" s="6" customFormat="1" ht="12.75" customHeight="1" x14ac:dyDescent="0.2">
      <c r="A164" s="157"/>
      <c r="B164" s="172" t="s">
        <v>228</v>
      </c>
      <c r="C164" s="195" t="s">
        <v>208</v>
      </c>
      <c r="D164" s="18">
        <v>12</v>
      </c>
      <c r="E164" s="18">
        <v>1968</v>
      </c>
      <c r="F164" s="196">
        <v>4.8600000000000003</v>
      </c>
      <c r="G164" s="196">
        <v>0.289771</v>
      </c>
      <c r="H164" s="196">
        <v>0.96</v>
      </c>
      <c r="I164" s="196">
        <v>3.6102309999999997</v>
      </c>
      <c r="J164" s="196">
        <v>536.53</v>
      </c>
      <c r="K164" s="196">
        <f>I164</f>
        <v>3.6102309999999997</v>
      </c>
      <c r="L164" s="196">
        <v>536.53</v>
      </c>
      <c r="M164" s="197">
        <f>K164/L164</f>
        <v>6.7288520679179165E-3</v>
      </c>
      <c r="N164" s="19">
        <v>78.150000000000006</v>
      </c>
      <c r="O164" s="19">
        <f>M164*N164</f>
        <v>0.52585978910778519</v>
      </c>
      <c r="P164" s="19">
        <f>M164*60*1000</f>
        <v>403.731124075075</v>
      </c>
      <c r="Q164" s="20">
        <f>P164*N164/1000</f>
        <v>31.551587346467112</v>
      </c>
    </row>
    <row r="165" spans="1:17" s="6" customFormat="1" ht="12.75" customHeight="1" x14ac:dyDescent="0.2">
      <c r="A165" s="157"/>
      <c r="B165" s="172" t="s">
        <v>238</v>
      </c>
      <c r="C165" s="183" t="s">
        <v>672</v>
      </c>
      <c r="D165" s="42">
        <v>22</v>
      </c>
      <c r="E165" s="42">
        <v>1979</v>
      </c>
      <c r="F165" s="184">
        <v>13.127000000000001</v>
      </c>
      <c r="G165" s="184">
        <v>1.7889999999999999</v>
      </c>
      <c r="H165" s="184">
        <v>3.52</v>
      </c>
      <c r="I165" s="184">
        <v>7.8179999999999996</v>
      </c>
      <c r="J165" s="184">
        <v>1154.82</v>
      </c>
      <c r="K165" s="184">
        <v>7.8179999999999996</v>
      </c>
      <c r="L165" s="184">
        <v>1154.82</v>
      </c>
      <c r="M165" s="185">
        <f>K165/L165</f>
        <v>6.7698862160336677E-3</v>
      </c>
      <c r="N165" s="43">
        <v>68.599999999999994</v>
      </c>
      <c r="O165" s="44">
        <f>M165*N165</f>
        <v>0.46441419441990955</v>
      </c>
      <c r="P165" s="44">
        <f>M165*60*1000</f>
        <v>406.19317296202007</v>
      </c>
      <c r="Q165" s="55">
        <f>P165*N165/1000</f>
        <v>27.864851665194575</v>
      </c>
    </row>
    <row r="166" spans="1:17" s="6" customFormat="1" ht="12.75" customHeight="1" x14ac:dyDescent="0.2">
      <c r="A166" s="157"/>
      <c r="B166" s="172" t="s">
        <v>537</v>
      </c>
      <c r="C166" s="201" t="s">
        <v>969</v>
      </c>
      <c r="D166" s="49">
        <v>50</v>
      </c>
      <c r="E166" s="49" t="s">
        <v>57</v>
      </c>
      <c r="F166" s="202">
        <f>G166+H166+I166</f>
        <v>29.99</v>
      </c>
      <c r="G166" s="202">
        <v>4.2043999999999997</v>
      </c>
      <c r="H166" s="202">
        <v>8</v>
      </c>
      <c r="I166" s="202">
        <v>17.785599999999999</v>
      </c>
      <c r="J166" s="202">
        <v>2625.03</v>
      </c>
      <c r="K166" s="202">
        <f>I166</f>
        <v>17.785599999999999</v>
      </c>
      <c r="L166" s="202">
        <f>J166</f>
        <v>2625.03</v>
      </c>
      <c r="M166" s="203">
        <f>K166/L166</f>
        <v>6.7753892336468525E-3</v>
      </c>
      <c r="N166" s="50">
        <v>41.4</v>
      </c>
      <c r="O166" s="51">
        <f>M166*N166</f>
        <v>0.28050111427297969</v>
      </c>
      <c r="P166" s="51">
        <f>M166*60*1000</f>
        <v>406.52335401881112</v>
      </c>
      <c r="Q166" s="58">
        <f>P166*N166/1000</f>
        <v>16.830066856378782</v>
      </c>
    </row>
    <row r="167" spans="1:17" s="6" customFormat="1" ht="12.75" customHeight="1" x14ac:dyDescent="0.2">
      <c r="A167" s="157"/>
      <c r="B167" s="173" t="s">
        <v>232</v>
      </c>
      <c r="C167" s="183" t="s">
        <v>230</v>
      </c>
      <c r="D167" s="42">
        <v>14</v>
      </c>
      <c r="E167" s="42">
        <v>1981</v>
      </c>
      <c r="F167" s="184">
        <v>8.1999999999999993</v>
      </c>
      <c r="G167" s="184">
        <v>0.8</v>
      </c>
      <c r="H167" s="184">
        <v>2.2000000000000002</v>
      </c>
      <c r="I167" s="184">
        <v>5.0999999999999996</v>
      </c>
      <c r="J167" s="184">
        <v>752</v>
      </c>
      <c r="K167" s="184">
        <v>5.0999999999999996</v>
      </c>
      <c r="L167" s="184">
        <v>752</v>
      </c>
      <c r="M167" s="185">
        <f>K167/L167</f>
        <v>6.7819148936170207E-3</v>
      </c>
      <c r="N167" s="43">
        <v>58.64</v>
      </c>
      <c r="O167" s="44">
        <f>M167*N167</f>
        <v>0.39769148936170212</v>
      </c>
      <c r="P167" s="44">
        <f>M167*60*1000</f>
        <v>406.91489361702128</v>
      </c>
      <c r="Q167" s="55">
        <f>P167*N167/1000</f>
        <v>23.861489361702127</v>
      </c>
    </row>
    <row r="168" spans="1:17" s="6" customFormat="1" ht="12.75" customHeight="1" x14ac:dyDescent="0.2">
      <c r="A168" s="157"/>
      <c r="B168" s="172" t="s">
        <v>151</v>
      </c>
      <c r="C168" s="52" t="s">
        <v>130</v>
      </c>
      <c r="D168" s="40">
        <v>55</v>
      </c>
      <c r="E168" s="40">
        <v>1990</v>
      </c>
      <c r="F168" s="188">
        <v>43.408999999999999</v>
      </c>
      <c r="G168" s="188">
        <v>6.7933529999999998</v>
      </c>
      <c r="H168" s="188">
        <v>12.56</v>
      </c>
      <c r="I168" s="188">
        <v>24.055648999999999</v>
      </c>
      <c r="J168" s="188">
        <v>3527.73</v>
      </c>
      <c r="K168" s="188">
        <f>I168</f>
        <v>24.055648999999999</v>
      </c>
      <c r="L168" s="188">
        <v>3527.73</v>
      </c>
      <c r="M168" s="189">
        <f>K168/L168</f>
        <v>6.8190164780184423E-3</v>
      </c>
      <c r="N168" s="41">
        <v>79.569999999999993</v>
      </c>
      <c r="O168" s="41">
        <f>M168*N168</f>
        <v>0.54258914115592738</v>
      </c>
      <c r="P168" s="41">
        <f>M168*60*1000</f>
        <v>409.14098868110653</v>
      </c>
      <c r="Q168" s="59">
        <f>P168*N168/1000</f>
        <v>32.555348469355643</v>
      </c>
    </row>
    <row r="169" spans="1:17" s="6" customFormat="1" ht="12.75" customHeight="1" x14ac:dyDescent="0.2">
      <c r="A169" s="157"/>
      <c r="B169" s="172" t="s">
        <v>151</v>
      </c>
      <c r="C169" s="52" t="s">
        <v>133</v>
      </c>
      <c r="D169" s="40">
        <v>44</v>
      </c>
      <c r="E169" s="40">
        <v>2004</v>
      </c>
      <c r="F169" s="188">
        <v>17.63</v>
      </c>
      <c r="G169" s="188">
        <v>3.468</v>
      </c>
      <c r="H169" s="188">
        <v>3.52</v>
      </c>
      <c r="I169" s="188">
        <v>10.641999999999999</v>
      </c>
      <c r="J169" s="188">
        <v>1548.41</v>
      </c>
      <c r="K169" s="188">
        <f>I169</f>
        <v>10.641999999999999</v>
      </c>
      <c r="L169" s="188">
        <v>1548.41</v>
      </c>
      <c r="M169" s="189">
        <f>K169/L169</f>
        <v>6.8728566723283875E-3</v>
      </c>
      <c r="N169" s="41">
        <v>79.569999999999993</v>
      </c>
      <c r="O169" s="41">
        <f>M169*N169</f>
        <v>0.54687320541716977</v>
      </c>
      <c r="P169" s="41">
        <f>M169*60*1000</f>
        <v>412.37140033970326</v>
      </c>
      <c r="Q169" s="59">
        <f>P169*N169/1000</f>
        <v>32.812392325030189</v>
      </c>
    </row>
    <row r="170" spans="1:17" s="6" customFormat="1" ht="12.75" customHeight="1" x14ac:dyDescent="0.2">
      <c r="A170" s="157"/>
      <c r="B170" s="172" t="s">
        <v>522</v>
      </c>
      <c r="C170" s="183" t="s">
        <v>516</v>
      </c>
      <c r="D170" s="42">
        <v>8</v>
      </c>
      <c r="E170" s="42">
        <v>1975</v>
      </c>
      <c r="F170" s="184">
        <v>6.1970000000000001</v>
      </c>
      <c r="G170" s="184">
        <v>0.95199999999999996</v>
      </c>
      <c r="H170" s="184">
        <v>1.28</v>
      </c>
      <c r="I170" s="184">
        <v>3.9647999999999999</v>
      </c>
      <c r="J170" s="184">
        <v>574.41</v>
      </c>
      <c r="K170" s="184">
        <v>3.9647999999999999</v>
      </c>
      <c r="L170" s="184">
        <v>574.41</v>
      </c>
      <c r="M170" s="185">
        <f>K170/L170</f>
        <v>6.902386796887241E-3</v>
      </c>
      <c r="N170" s="43">
        <v>74.5</v>
      </c>
      <c r="O170" s="44">
        <f>M170*N170</f>
        <v>0.51422781636809944</v>
      </c>
      <c r="P170" s="44">
        <f>M170*60*1000</f>
        <v>414.14320781323443</v>
      </c>
      <c r="Q170" s="55">
        <f>P170*N170/1000</f>
        <v>30.853668982085964</v>
      </c>
    </row>
    <row r="171" spans="1:17" s="6" customFormat="1" ht="12.75" customHeight="1" x14ac:dyDescent="0.2">
      <c r="A171" s="157"/>
      <c r="B171" s="172" t="s">
        <v>460</v>
      </c>
      <c r="C171" s="183" t="s">
        <v>435</v>
      </c>
      <c r="D171" s="42">
        <v>12</v>
      </c>
      <c r="E171" s="42">
        <v>1963</v>
      </c>
      <c r="F171" s="184">
        <f>SUM(G171+H171+I171)</f>
        <v>6.09</v>
      </c>
      <c r="G171" s="184">
        <v>0.7</v>
      </c>
      <c r="H171" s="184">
        <v>1.69</v>
      </c>
      <c r="I171" s="184">
        <v>3.7</v>
      </c>
      <c r="J171" s="184">
        <v>533.91999999999996</v>
      </c>
      <c r="K171" s="184">
        <v>3.7</v>
      </c>
      <c r="L171" s="184">
        <v>533.91999999999996</v>
      </c>
      <c r="M171" s="185">
        <f>K171/L171</f>
        <v>6.9298771351513347E-3</v>
      </c>
      <c r="N171" s="43">
        <v>62.1</v>
      </c>
      <c r="O171" s="44">
        <f>M171*N171</f>
        <v>0.43034537009289792</v>
      </c>
      <c r="P171" s="44">
        <f>M171*60*1000</f>
        <v>415.79262810908006</v>
      </c>
      <c r="Q171" s="55">
        <f>P171*N171/1000</f>
        <v>25.820722205573873</v>
      </c>
    </row>
    <row r="172" spans="1:17" s="6" customFormat="1" ht="12.75" customHeight="1" x14ac:dyDescent="0.2">
      <c r="A172" s="157"/>
      <c r="B172" s="173" t="s">
        <v>413</v>
      </c>
      <c r="C172" s="160" t="s">
        <v>375</v>
      </c>
      <c r="D172" s="33">
        <v>30</v>
      </c>
      <c r="E172" s="33">
        <v>2007</v>
      </c>
      <c r="F172" s="186">
        <v>15.12</v>
      </c>
      <c r="G172" s="186">
        <v>2.849723</v>
      </c>
      <c r="H172" s="186">
        <v>2.4</v>
      </c>
      <c r="I172" s="186">
        <v>9.8699999999999992</v>
      </c>
      <c r="J172" s="186">
        <v>1423.9</v>
      </c>
      <c r="K172" s="186">
        <v>9.8699999999999992</v>
      </c>
      <c r="L172" s="186">
        <v>1423.9</v>
      </c>
      <c r="M172" s="187">
        <f>K172/L172</f>
        <v>6.9316665496172471E-3</v>
      </c>
      <c r="N172" s="34">
        <v>55.481000000000002</v>
      </c>
      <c r="O172" s="34">
        <f>M172*N172</f>
        <v>0.38457579183931451</v>
      </c>
      <c r="P172" s="34">
        <f>M172*1000*60</f>
        <v>415.8999929770348</v>
      </c>
      <c r="Q172" s="56">
        <f>O172*60</f>
        <v>23.074547510358869</v>
      </c>
    </row>
    <row r="173" spans="1:17" s="6" customFormat="1" ht="12.75" customHeight="1" x14ac:dyDescent="0.2">
      <c r="A173" s="157"/>
      <c r="B173" s="172" t="s">
        <v>429</v>
      </c>
      <c r="C173" s="183" t="s">
        <v>903</v>
      </c>
      <c r="D173" s="42">
        <v>32</v>
      </c>
      <c r="E173" s="42">
        <v>1964</v>
      </c>
      <c r="F173" s="184">
        <f>G173+H173+I173</f>
        <v>15.353967000000001</v>
      </c>
      <c r="G173" s="184">
        <v>1.755735</v>
      </c>
      <c r="H173" s="184">
        <v>5.12</v>
      </c>
      <c r="I173" s="184">
        <v>8.4782320000000002</v>
      </c>
      <c r="J173" s="184">
        <v>1222.47</v>
      </c>
      <c r="K173" s="184">
        <f>I173</f>
        <v>8.4782320000000002</v>
      </c>
      <c r="L173" s="184">
        <f>J173</f>
        <v>1222.47</v>
      </c>
      <c r="M173" s="185">
        <f>K173/L173</f>
        <v>6.9353292923343725E-3</v>
      </c>
      <c r="N173" s="43">
        <v>51.884</v>
      </c>
      <c r="O173" s="44">
        <f>M173*N173</f>
        <v>0.35983262500347657</v>
      </c>
      <c r="P173" s="44">
        <f>M173*60*1000</f>
        <v>416.11975754006238</v>
      </c>
      <c r="Q173" s="55">
        <f>P173*N173/1000</f>
        <v>21.589957500208598</v>
      </c>
    </row>
    <row r="174" spans="1:17" s="6" customFormat="1" ht="12.75" customHeight="1" x14ac:dyDescent="0.2">
      <c r="A174" s="157"/>
      <c r="B174" s="172" t="s">
        <v>537</v>
      </c>
      <c r="C174" s="201" t="s">
        <v>615</v>
      </c>
      <c r="D174" s="49">
        <v>49</v>
      </c>
      <c r="E174" s="49">
        <v>2009</v>
      </c>
      <c r="F174" s="202">
        <f>G174+H174+I174</f>
        <v>29.599999999999998</v>
      </c>
      <c r="G174" s="202">
        <v>5.4180000000000001</v>
      </c>
      <c r="H174" s="202">
        <v>0</v>
      </c>
      <c r="I174" s="202">
        <v>24.181999999999999</v>
      </c>
      <c r="J174" s="202">
        <v>3481.48</v>
      </c>
      <c r="K174" s="202">
        <f>I174</f>
        <v>24.181999999999999</v>
      </c>
      <c r="L174" s="202">
        <f>J174</f>
        <v>3481.48</v>
      </c>
      <c r="M174" s="203">
        <f>K174/L174</f>
        <v>6.9458965727219454E-3</v>
      </c>
      <c r="N174" s="50">
        <v>41.4</v>
      </c>
      <c r="O174" s="51">
        <f>M174*N174</f>
        <v>0.28756011811068855</v>
      </c>
      <c r="P174" s="51">
        <f>M174*60*1000</f>
        <v>416.75379436331673</v>
      </c>
      <c r="Q174" s="58">
        <f>P174*N174/1000</f>
        <v>17.25360708664131</v>
      </c>
    </row>
    <row r="175" spans="1:17" s="6" customFormat="1" ht="12.75" customHeight="1" x14ac:dyDescent="0.2">
      <c r="A175" s="157"/>
      <c r="B175" s="173" t="s">
        <v>413</v>
      </c>
      <c r="C175" s="160" t="s">
        <v>379</v>
      </c>
      <c r="D175" s="33">
        <v>12</v>
      </c>
      <c r="E175" s="33">
        <v>1962</v>
      </c>
      <c r="F175" s="186">
        <v>6.65</v>
      </c>
      <c r="G175" s="186">
        <v>1.021806</v>
      </c>
      <c r="H175" s="186">
        <v>1.92</v>
      </c>
      <c r="I175" s="186">
        <v>3.7081900000000001</v>
      </c>
      <c r="J175" s="186">
        <v>533.70000000000005</v>
      </c>
      <c r="K175" s="186">
        <v>3.7081900000000001</v>
      </c>
      <c r="L175" s="186">
        <v>533.70000000000005</v>
      </c>
      <c r="M175" s="187">
        <f>K175/L175</f>
        <v>6.9480794453812998E-3</v>
      </c>
      <c r="N175" s="34">
        <v>55.481000000000002</v>
      </c>
      <c r="O175" s="34">
        <f>M175*N175</f>
        <v>0.3854863957091999</v>
      </c>
      <c r="P175" s="34">
        <f>M175*1000*60</f>
        <v>416.884766722878</v>
      </c>
      <c r="Q175" s="56">
        <f>O175*60</f>
        <v>23.129183742551994</v>
      </c>
    </row>
    <row r="176" spans="1:17" s="6" customFormat="1" ht="12.75" customHeight="1" x14ac:dyDescent="0.2">
      <c r="A176" s="157"/>
      <c r="B176" s="173" t="s">
        <v>117</v>
      </c>
      <c r="C176" s="52" t="s">
        <v>97</v>
      </c>
      <c r="D176" s="40">
        <v>40</v>
      </c>
      <c r="E176" s="40">
        <v>2009</v>
      </c>
      <c r="F176" s="188">
        <v>25.689</v>
      </c>
      <c r="G176" s="188">
        <v>6.9283159999999997</v>
      </c>
      <c r="H176" s="188">
        <v>3.28</v>
      </c>
      <c r="I176" s="188">
        <v>15.480689999999999</v>
      </c>
      <c r="J176" s="188">
        <v>2225.48</v>
      </c>
      <c r="K176" s="188">
        <f>I176</f>
        <v>15.480689999999999</v>
      </c>
      <c r="L176" s="188">
        <v>2225.48</v>
      </c>
      <c r="M176" s="189">
        <f>K176/L176</f>
        <v>6.9561128385786436E-3</v>
      </c>
      <c r="N176" s="41">
        <v>79.790000000000006</v>
      </c>
      <c r="O176" s="41">
        <f>M176*N176</f>
        <v>0.55502824339018997</v>
      </c>
      <c r="P176" s="41">
        <f>M176*60*1000</f>
        <v>417.36677031471862</v>
      </c>
      <c r="Q176" s="59">
        <f>P176*N176/1000</f>
        <v>33.301694603411399</v>
      </c>
    </row>
    <row r="177" spans="1:17" s="6" customFormat="1" ht="12.75" customHeight="1" x14ac:dyDescent="0.2">
      <c r="A177" s="157"/>
      <c r="B177" s="173" t="s">
        <v>237</v>
      </c>
      <c r="C177" s="183" t="s">
        <v>653</v>
      </c>
      <c r="D177" s="42">
        <v>73</v>
      </c>
      <c r="E177" s="42">
        <v>2007</v>
      </c>
      <c r="F177" s="184">
        <v>59.082999999999998</v>
      </c>
      <c r="G177" s="184">
        <v>9.9079999999999995</v>
      </c>
      <c r="H177" s="184">
        <v>3.3279999999999998</v>
      </c>
      <c r="I177" s="184">
        <f>F177-G177-H177</f>
        <v>45.846999999999994</v>
      </c>
      <c r="J177" s="184">
        <v>6543.43</v>
      </c>
      <c r="K177" s="184">
        <f>I177</f>
        <v>45.846999999999994</v>
      </c>
      <c r="L177" s="184">
        <v>6543.43</v>
      </c>
      <c r="M177" s="185">
        <f>K177/L177</f>
        <v>7.0065699487883255E-3</v>
      </c>
      <c r="N177" s="43">
        <v>52.8</v>
      </c>
      <c r="O177" s="44">
        <f>M177*N177</f>
        <v>0.36994689329602359</v>
      </c>
      <c r="P177" s="44">
        <f>M177*60*1000</f>
        <v>420.3941969272995</v>
      </c>
      <c r="Q177" s="55">
        <f>P177*N177/1000</f>
        <v>22.196813597761412</v>
      </c>
    </row>
    <row r="178" spans="1:17" s="6" customFormat="1" ht="12.75" customHeight="1" x14ac:dyDescent="0.2">
      <c r="A178" s="157"/>
      <c r="B178" s="173" t="s">
        <v>193</v>
      </c>
      <c r="C178" s="45" t="s">
        <v>182</v>
      </c>
      <c r="D178" s="18">
        <v>29</v>
      </c>
      <c r="E178" s="18">
        <v>1987</v>
      </c>
      <c r="F178" s="196">
        <v>17.382000000000001</v>
      </c>
      <c r="G178" s="196">
        <v>2.3836889999999999</v>
      </c>
      <c r="H178" s="196">
        <v>4.8</v>
      </c>
      <c r="I178" s="196">
        <v>10.198306000000001</v>
      </c>
      <c r="J178" s="196">
        <v>1510.61</v>
      </c>
      <c r="K178" s="196">
        <f>I178</f>
        <v>10.198306000000001</v>
      </c>
      <c r="L178" s="196">
        <v>1454.7299999999998</v>
      </c>
      <c r="M178" s="197">
        <f>K178/L178</f>
        <v>7.0104459246733081E-3</v>
      </c>
      <c r="N178" s="19">
        <v>63.547000000000004</v>
      </c>
      <c r="O178" s="19">
        <f>M178*N178</f>
        <v>0.44549280717521472</v>
      </c>
      <c r="P178" s="19">
        <f>M178*60*1000</f>
        <v>420.62675548039846</v>
      </c>
      <c r="Q178" s="20">
        <f>P178*N178/1000</f>
        <v>26.729568430512881</v>
      </c>
    </row>
    <row r="179" spans="1:17" s="6" customFormat="1" ht="12.75" customHeight="1" x14ac:dyDescent="0.2">
      <c r="A179" s="157"/>
      <c r="B179" s="172" t="s">
        <v>429</v>
      </c>
      <c r="C179" s="183" t="s">
        <v>904</v>
      </c>
      <c r="D179" s="42">
        <v>32</v>
      </c>
      <c r="E179" s="42">
        <v>1962</v>
      </c>
      <c r="F179" s="184">
        <f>G179+H179+I179</f>
        <v>16.268971000000001</v>
      </c>
      <c r="G179" s="184">
        <v>2.5156800000000001</v>
      </c>
      <c r="H179" s="184">
        <v>5.0529999999999999</v>
      </c>
      <c r="I179" s="184">
        <v>8.700291</v>
      </c>
      <c r="J179" s="184">
        <v>1236.8699999999999</v>
      </c>
      <c r="K179" s="184">
        <f>I179</f>
        <v>8.700291</v>
      </c>
      <c r="L179" s="184">
        <f>J179</f>
        <v>1236.8699999999999</v>
      </c>
      <c r="M179" s="185">
        <f>K179/L179</f>
        <v>7.0341191879502302E-3</v>
      </c>
      <c r="N179" s="43">
        <v>51.884</v>
      </c>
      <c r="O179" s="44">
        <f>M179*N179</f>
        <v>0.36495823994760973</v>
      </c>
      <c r="P179" s="44">
        <f>M179*60*1000</f>
        <v>422.04715127701382</v>
      </c>
      <c r="Q179" s="55">
        <f>P179*N179/1000</f>
        <v>21.897494396856587</v>
      </c>
    </row>
    <row r="180" spans="1:17" s="6" customFormat="1" ht="12.75" customHeight="1" x14ac:dyDescent="0.2">
      <c r="A180" s="157"/>
      <c r="B180" s="172" t="s">
        <v>553</v>
      </c>
      <c r="C180" s="183" t="s">
        <v>538</v>
      </c>
      <c r="D180" s="42">
        <v>40</v>
      </c>
      <c r="E180" s="42" t="s">
        <v>539</v>
      </c>
      <c r="F180" s="184">
        <f>SUM(G180+H180+I180)</f>
        <v>25.146000000000001</v>
      </c>
      <c r="G180" s="184">
        <v>3.4169999999999998</v>
      </c>
      <c r="H180" s="184">
        <v>6.24</v>
      </c>
      <c r="I180" s="184">
        <v>15.489000000000001</v>
      </c>
      <c r="J180" s="184">
        <v>2193.15</v>
      </c>
      <c r="K180" s="184">
        <v>15.489000000000001</v>
      </c>
      <c r="L180" s="184">
        <v>2193.15</v>
      </c>
      <c r="M180" s="185">
        <f>K180/L180</f>
        <v>7.0624444292456054E-3</v>
      </c>
      <c r="N180" s="43">
        <v>54.83</v>
      </c>
      <c r="O180" s="44">
        <f>M180*N180</f>
        <v>0.38723382805553652</v>
      </c>
      <c r="P180" s="44">
        <f>M180*60*1000</f>
        <v>423.74666575473628</v>
      </c>
      <c r="Q180" s="55">
        <f>P180*N180/1000</f>
        <v>23.234029683332189</v>
      </c>
    </row>
    <row r="181" spans="1:17" s="6" customFormat="1" ht="12.75" customHeight="1" x14ac:dyDescent="0.2">
      <c r="A181" s="157"/>
      <c r="B181" s="172" t="s">
        <v>175</v>
      </c>
      <c r="C181" s="46" t="s">
        <v>155</v>
      </c>
      <c r="D181" s="47">
        <v>12</v>
      </c>
      <c r="E181" s="47">
        <v>1980</v>
      </c>
      <c r="F181" s="199">
        <v>5.4109999999999996</v>
      </c>
      <c r="G181" s="199">
        <v>0.49964700000000001</v>
      </c>
      <c r="H181" s="199">
        <v>1.6</v>
      </c>
      <c r="I181" s="199">
        <v>3.311353</v>
      </c>
      <c r="J181" s="199">
        <v>468.68</v>
      </c>
      <c r="K181" s="199">
        <f>I181</f>
        <v>3.311353</v>
      </c>
      <c r="L181" s="199">
        <v>468.68</v>
      </c>
      <c r="M181" s="200">
        <f>K181/L181</f>
        <v>7.0652748143722795E-3</v>
      </c>
      <c r="N181" s="48">
        <v>93.85</v>
      </c>
      <c r="O181" s="48">
        <f>M181*N181</f>
        <v>0.66307604132883835</v>
      </c>
      <c r="P181" s="48">
        <f>M181*60*1000</f>
        <v>423.91648886233679</v>
      </c>
      <c r="Q181" s="57">
        <f>P181*N181/1000</f>
        <v>39.784562479730305</v>
      </c>
    </row>
    <row r="182" spans="1:17" s="6" customFormat="1" ht="12.75" customHeight="1" x14ac:dyDescent="0.2">
      <c r="A182" s="157"/>
      <c r="B182" s="173" t="s">
        <v>117</v>
      </c>
      <c r="C182" s="52" t="s">
        <v>101</v>
      </c>
      <c r="D182" s="40">
        <v>93</v>
      </c>
      <c r="E182" s="40">
        <v>1973</v>
      </c>
      <c r="F182" s="188">
        <v>56.271999999999998</v>
      </c>
      <c r="G182" s="188">
        <v>9.8778199999999998</v>
      </c>
      <c r="H182" s="188">
        <v>14.4</v>
      </c>
      <c r="I182" s="188">
        <v>31.994178999999999</v>
      </c>
      <c r="J182" s="188">
        <v>4520.3</v>
      </c>
      <c r="K182" s="188">
        <f>I182</f>
        <v>31.994178999999999</v>
      </c>
      <c r="L182" s="188">
        <v>4520.3</v>
      </c>
      <c r="M182" s="189">
        <f>K182/L182</f>
        <v>7.0778884144857635E-3</v>
      </c>
      <c r="N182" s="41">
        <v>79.790000000000006</v>
      </c>
      <c r="O182" s="41">
        <f>M182*N182</f>
        <v>0.56474471659181913</v>
      </c>
      <c r="P182" s="41">
        <f>M182*60*1000</f>
        <v>424.6733048691458</v>
      </c>
      <c r="Q182" s="59">
        <f>P182*N182/1000</f>
        <v>33.884682995509145</v>
      </c>
    </row>
    <row r="183" spans="1:17" s="6" customFormat="1" ht="12.75" customHeight="1" x14ac:dyDescent="0.2">
      <c r="A183" s="157"/>
      <c r="B183" s="172" t="s">
        <v>286</v>
      </c>
      <c r="C183" s="160" t="s">
        <v>250</v>
      </c>
      <c r="D183" s="33">
        <v>38</v>
      </c>
      <c r="E183" s="33">
        <v>2004</v>
      </c>
      <c r="F183" s="186">
        <v>22.46</v>
      </c>
      <c r="G183" s="191">
        <v>5.62</v>
      </c>
      <c r="H183" s="191">
        <v>0</v>
      </c>
      <c r="I183" s="186">
        <v>16.84</v>
      </c>
      <c r="J183" s="186">
        <v>2371.6999999999998</v>
      </c>
      <c r="K183" s="186">
        <v>16.84</v>
      </c>
      <c r="L183" s="186">
        <v>2371.6999999999998</v>
      </c>
      <c r="M183" s="187">
        <v>7.1003921237930605E-3</v>
      </c>
      <c r="N183" s="34">
        <v>53.85</v>
      </c>
      <c r="O183" s="34">
        <v>0.38</v>
      </c>
      <c r="P183" s="34">
        <v>426.02</v>
      </c>
      <c r="Q183" s="56">
        <v>22.94</v>
      </c>
    </row>
    <row r="184" spans="1:17" s="6" customFormat="1" ht="12.75" customHeight="1" x14ac:dyDescent="0.2">
      <c r="A184" s="157"/>
      <c r="B184" s="172" t="s">
        <v>326</v>
      </c>
      <c r="C184" s="183" t="s">
        <v>305</v>
      </c>
      <c r="D184" s="204">
        <v>20</v>
      </c>
      <c r="E184" s="204" t="s">
        <v>57</v>
      </c>
      <c r="F184" s="190">
        <v>12</v>
      </c>
      <c r="G184" s="190">
        <v>1.2430000000000001</v>
      </c>
      <c r="H184" s="190">
        <v>3.2</v>
      </c>
      <c r="I184" s="190">
        <v>7.556</v>
      </c>
      <c r="J184" s="190">
        <v>1054.0899999999999</v>
      </c>
      <c r="K184" s="190">
        <v>7.556</v>
      </c>
      <c r="L184" s="190">
        <v>1054.0899999999999</v>
      </c>
      <c r="M184" s="185">
        <f>K184/L184</f>
        <v>7.1682683641814274E-3</v>
      </c>
      <c r="N184" s="43">
        <v>77.7</v>
      </c>
      <c r="O184" s="44">
        <f>M184*N184</f>
        <v>0.55697445189689698</v>
      </c>
      <c r="P184" s="44">
        <f>M184*60*1000</f>
        <v>430.09610185088565</v>
      </c>
      <c r="Q184" s="55">
        <f>P184*N184/1000</f>
        <v>33.418467113813811</v>
      </c>
    </row>
    <row r="185" spans="1:17" s="6" customFormat="1" ht="12.75" customHeight="1" x14ac:dyDescent="0.2">
      <c r="A185" s="157"/>
      <c r="B185" s="173" t="s">
        <v>237</v>
      </c>
      <c r="C185" s="183" t="s">
        <v>233</v>
      </c>
      <c r="D185" s="42">
        <v>36</v>
      </c>
      <c r="E185" s="42">
        <v>1983</v>
      </c>
      <c r="F185" s="184">
        <v>26.875</v>
      </c>
      <c r="G185" s="184">
        <v>3.2749999999999999</v>
      </c>
      <c r="H185" s="184">
        <v>8.64</v>
      </c>
      <c r="I185" s="184">
        <f>F185-G185-H185</f>
        <v>14.96</v>
      </c>
      <c r="J185" s="184">
        <v>2073.62</v>
      </c>
      <c r="K185" s="184">
        <f>I185</f>
        <v>14.96</v>
      </c>
      <c r="L185" s="184">
        <v>2073.62</v>
      </c>
      <c r="M185" s="185">
        <f>K185/L185</f>
        <v>7.214436589153269E-3</v>
      </c>
      <c r="N185" s="43">
        <v>52.8</v>
      </c>
      <c r="O185" s="44">
        <f>M185*N185</f>
        <v>0.38092225190729256</v>
      </c>
      <c r="P185" s="44">
        <f>M185*60*1000</f>
        <v>432.86619534919612</v>
      </c>
      <c r="Q185" s="55">
        <f>P185*N185/1000</f>
        <v>22.855335114437555</v>
      </c>
    </row>
    <row r="186" spans="1:17" s="6" customFormat="1" ht="12.75" customHeight="1" x14ac:dyDescent="0.2">
      <c r="A186" s="157"/>
      <c r="B186" s="172" t="s">
        <v>553</v>
      </c>
      <c r="C186" s="183" t="s">
        <v>545</v>
      </c>
      <c r="D186" s="42">
        <v>9</v>
      </c>
      <c r="E186" s="42" t="s">
        <v>539</v>
      </c>
      <c r="F186" s="184">
        <f>SUM(G186+H186+I186)</f>
        <v>5.8650000000000002</v>
      </c>
      <c r="G186" s="184">
        <v>1.02</v>
      </c>
      <c r="H186" s="184">
        <v>1.44</v>
      </c>
      <c r="I186" s="184">
        <v>3.4049999999999998</v>
      </c>
      <c r="J186" s="184">
        <v>471.43</v>
      </c>
      <c r="K186" s="184">
        <v>3.4049999999999998</v>
      </c>
      <c r="L186" s="184">
        <v>471.43</v>
      </c>
      <c r="M186" s="185">
        <f>K186/L186</f>
        <v>7.2227053857412552E-3</v>
      </c>
      <c r="N186" s="43">
        <v>54.83</v>
      </c>
      <c r="O186" s="44">
        <f>M186*N186</f>
        <v>0.39602093630019303</v>
      </c>
      <c r="P186" s="44">
        <f>M186*60*1000</f>
        <v>433.36232314447534</v>
      </c>
      <c r="Q186" s="55">
        <f>P186*N186/1000</f>
        <v>23.761256178011582</v>
      </c>
    </row>
    <row r="187" spans="1:17" s="6" customFormat="1" ht="12.75" customHeight="1" x14ac:dyDescent="0.2">
      <c r="A187" s="157"/>
      <c r="B187" s="172" t="s">
        <v>326</v>
      </c>
      <c r="C187" s="183" t="s">
        <v>303</v>
      </c>
      <c r="D187" s="204">
        <v>30</v>
      </c>
      <c r="E187" s="204" t="s">
        <v>57</v>
      </c>
      <c r="F187" s="190">
        <v>18.5</v>
      </c>
      <c r="G187" s="190">
        <v>2.0960000000000001</v>
      </c>
      <c r="H187" s="190">
        <v>4.8</v>
      </c>
      <c r="I187" s="190">
        <v>11.603999999999999</v>
      </c>
      <c r="J187" s="190">
        <v>1592.21</v>
      </c>
      <c r="K187" s="190">
        <v>11.603999999999999</v>
      </c>
      <c r="L187" s="190">
        <v>1592.21</v>
      </c>
      <c r="M187" s="185">
        <f>K187/L187</f>
        <v>7.2879833690279545E-3</v>
      </c>
      <c r="N187" s="43">
        <v>77.7</v>
      </c>
      <c r="O187" s="44">
        <f>M187*N187</f>
        <v>0.56627630777347204</v>
      </c>
      <c r="P187" s="44">
        <f>M187*60*1000</f>
        <v>437.27900214167727</v>
      </c>
      <c r="Q187" s="55">
        <f>P187*N187/1000</f>
        <v>33.976578466408327</v>
      </c>
    </row>
    <row r="188" spans="1:17" s="6" customFormat="1" ht="12.75" customHeight="1" x14ac:dyDescent="0.2">
      <c r="A188" s="157"/>
      <c r="B188" s="172" t="s">
        <v>429</v>
      </c>
      <c r="C188" s="183" t="s">
        <v>905</v>
      </c>
      <c r="D188" s="42">
        <v>32</v>
      </c>
      <c r="E188" s="42">
        <v>1962</v>
      </c>
      <c r="F188" s="184">
        <f>G188+H188+I188</f>
        <v>15.794993000000002</v>
      </c>
      <c r="G188" s="184">
        <v>1.6247100000000001</v>
      </c>
      <c r="H188" s="184">
        <v>5.0529999999999999</v>
      </c>
      <c r="I188" s="184">
        <v>9.1172830000000005</v>
      </c>
      <c r="J188" s="184">
        <v>1246.02</v>
      </c>
      <c r="K188" s="184">
        <f>I188</f>
        <v>9.1172830000000005</v>
      </c>
      <c r="L188" s="184">
        <f>J188</f>
        <v>1246.02</v>
      </c>
      <c r="M188" s="185">
        <f>K188/L188</f>
        <v>7.3171241232082955E-3</v>
      </c>
      <c r="N188" s="43">
        <v>51.884</v>
      </c>
      <c r="O188" s="44">
        <f>M188*N188</f>
        <v>0.37964166800853921</v>
      </c>
      <c r="P188" s="44">
        <f>M188*60*1000</f>
        <v>439.02744739249772</v>
      </c>
      <c r="Q188" s="55">
        <f>P188*N188/1000</f>
        <v>22.778500080512352</v>
      </c>
    </row>
    <row r="189" spans="1:17" s="6" customFormat="1" ht="12.75" customHeight="1" x14ac:dyDescent="0.2">
      <c r="A189" s="157"/>
      <c r="B189" s="172" t="s">
        <v>625</v>
      </c>
      <c r="C189" s="195" t="s">
        <v>197</v>
      </c>
      <c r="D189" s="195">
        <v>32</v>
      </c>
      <c r="E189" s="195">
        <v>1967</v>
      </c>
      <c r="F189" s="196">
        <v>11.246</v>
      </c>
      <c r="G189" s="196">
        <v>0</v>
      </c>
      <c r="H189" s="196">
        <v>0</v>
      </c>
      <c r="I189" s="196">
        <v>11.246003</v>
      </c>
      <c r="J189" s="196">
        <v>1535</v>
      </c>
      <c r="K189" s="196">
        <f>I189</f>
        <v>11.246003</v>
      </c>
      <c r="L189" s="196">
        <v>1535</v>
      </c>
      <c r="M189" s="197">
        <f>K189/L189</f>
        <v>7.3263863192182411E-3</v>
      </c>
      <c r="N189" s="19">
        <v>77.61</v>
      </c>
      <c r="O189" s="19">
        <f>M189*N189</f>
        <v>0.56860084223452767</v>
      </c>
      <c r="P189" s="19">
        <f>M189*60*1000</f>
        <v>439.58317915309448</v>
      </c>
      <c r="Q189" s="20">
        <f>P189*N189/1000</f>
        <v>34.116050534071661</v>
      </c>
    </row>
    <row r="190" spans="1:17" s="6" customFormat="1" ht="12.75" customHeight="1" x14ac:dyDescent="0.2">
      <c r="A190" s="157"/>
      <c r="B190" s="173" t="s">
        <v>413</v>
      </c>
      <c r="C190" s="160" t="s">
        <v>374</v>
      </c>
      <c r="D190" s="33">
        <v>30</v>
      </c>
      <c r="E190" s="33">
        <v>2000</v>
      </c>
      <c r="F190" s="186">
        <v>18.63</v>
      </c>
      <c r="G190" s="205">
        <v>3.4544679999999999</v>
      </c>
      <c r="H190" s="186">
        <v>4.72</v>
      </c>
      <c r="I190" s="186">
        <v>10.455532</v>
      </c>
      <c r="J190" s="186">
        <v>1411.56</v>
      </c>
      <c r="K190" s="186">
        <v>10.455532</v>
      </c>
      <c r="L190" s="186">
        <v>1411.56</v>
      </c>
      <c r="M190" s="187">
        <f>K190/L190</f>
        <v>7.4070758593329364E-3</v>
      </c>
      <c r="N190" s="34">
        <v>55.481000000000002</v>
      </c>
      <c r="O190" s="34">
        <f>M190*N190</f>
        <v>0.41095197575165066</v>
      </c>
      <c r="P190" s="34">
        <f>M190*1000*60</f>
        <v>444.42455155997618</v>
      </c>
      <c r="Q190" s="56">
        <f>O190*60</f>
        <v>24.657118545099038</v>
      </c>
    </row>
    <row r="191" spans="1:17" s="6" customFormat="1" ht="12.75" customHeight="1" x14ac:dyDescent="0.2">
      <c r="A191" s="157"/>
      <c r="B191" s="172" t="s">
        <v>586</v>
      </c>
      <c r="C191" s="183" t="s">
        <v>797</v>
      </c>
      <c r="D191" s="42">
        <v>38</v>
      </c>
      <c r="E191" s="42">
        <v>2005</v>
      </c>
      <c r="F191" s="184">
        <v>27.595600000000001</v>
      </c>
      <c r="G191" s="184">
        <v>5.3804999999999996</v>
      </c>
      <c r="H191" s="184">
        <v>5.36</v>
      </c>
      <c r="I191" s="184">
        <f>F191-G191-H191</f>
        <v>16.8551</v>
      </c>
      <c r="J191" s="184">
        <v>2273.56</v>
      </c>
      <c r="K191" s="184">
        <f>I191</f>
        <v>16.8551</v>
      </c>
      <c r="L191" s="184">
        <f>J191</f>
        <v>2273.56</v>
      </c>
      <c r="M191" s="185">
        <f>K191/L191</f>
        <v>7.4135276834567821E-3</v>
      </c>
      <c r="N191" s="43">
        <v>55</v>
      </c>
      <c r="O191" s="44">
        <f>M191*N191</f>
        <v>0.40774402259012299</v>
      </c>
      <c r="P191" s="44">
        <f>M191*60*1000</f>
        <v>444.81166100740694</v>
      </c>
      <c r="Q191" s="55">
        <f>P191*N191/1000</f>
        <v>24.46464135540738</v>
      </c>
    </row>
    <row r="192" spans="1:17" s="6" customFormat="1" ht="12.75" customHeight="1" x14ac:dyDescent="0.2">
      <c r="A192" s="157"/>
      <c r="B192" s="172" t="s">
        <v>522</v>
      </c>
      <c r="C192" s="183" t="s">
        <v>602</v>
      </c>
      <c r="D192" s="42">
        <v>11</v>
      </c>
      <c r="E192" s="42">
        <v>1975</v>
      </c>
      <c r="F192" s="184">
        <v>5.0999999999999996</v>
      </c>
      <c r="G192" s="184">
        <v>0.68769999999999998</v>
      </c>
      <c r="H192" s="184">
        <v>0.96</v>
      </c>
      <c r="I192" s="184">
        <v>3.45</v>
      </c>
      <c r="J192" s="184">
        <v>464.11</v>
      </c>
      <c r="K192" s="184">
        <v>3.45</v>
      </c>
      <c r="L192" s="184">
        <v>464.11</v>
      </c>
      <c r="M192" s="185">
        <f>K192/L192</f>
        <v>7.4335825558596025E-3</v>
      </c>
      <c r="N192" s="43">
        <v>74.5</v>
      </c>
      <c r="O192" s="44">
        <f>M192*N192</f>
        <v>0.55380190041154043</v>
      </c>
      <c r="P192" s="44">
        <f>M192*60*1000</f>
        <v>446.01495335157614</v>
      </c>
      <c r="Q192" s="55">
        <f>P192*N192/1000</f>
        <v>33.228114024692417</v>
      </c>
    </row>
    <row r="193" spans="1:17" s="6" customFormat="1" ht="12.75" customHeight="1" x14ac:dyDescent="0.2">
      <c r="A193" s="157"/>
      <c r="B193" s="173" t="s">
        <v>866</v>
      </c>
      <c r="C193" s="183" t="s">
        <v>832</v>
      </c>
      <c r="D193" s="42">
        <v>18</v>
      </c>
      <c r="E193" s="42">
        <v>1983</v>
      </c>
      <c r="F193" s="184">
        <v>10.4</v>
      </c>
      <c r="G193" s="184">
        <v>0.9</v>
      </c>
      <c r="H193" s="184">
        <v>2.4</v>
      </c>
      <c r="I193" s="184">
        <v>7.1</v>
      </c>
      <c r="J193" s="184">
        <v>952.3</v>
      </c>
      <c r="K193" s="184">
        <v>7.1</v>
      </c>
      <c r="L193" s="184">
        <v>952.3</v>
      </c>
      <c r="M193" s="185">
        <v>7.4556337288669535E-3</v>
      </c>
      <c r="N193" s="43">
        <v>64.5</v>
      </c>
      <c r="O193" s="44">
        <v>0.48088837551191849</v>
      </c>
      <c r="P193" s="44">
        <v>447.33802373201718</v>
      </c>
      <c r="Q193" s="55">
        <v>28.853302530715109</v>
      </c>
    </row>
    <row r="194" spans="1:17" s="6" customFormat="1" ht="12.75" customHeight="1" x14ac:dyDescent="0.2">
      <c r="A194" s="157"/>
      <c r="B194" s="173" t="s">
        <v>237</v>
      </c>
      <c r="C194" s="183" t="s">
        <v>563</v>
      </c>
      <c r="D194" s="42">
        <v>20</v>
      </c>
      <c r="E194" s="42">
        <v>1982</v>
      </c>
      <c r="F194" s="184">
        <v>14.583</v>
      </c>
      <c r="G194" s="184">
        <v>3.7429999999999999</v>
      </c>
      <c r="H194" s="184">
        <v>3.2</v>
      </c>
      <c r="I194" s="184">
        <f>F194-G194-H194</f>
        <v>7.64</v>
      </c>
      <c r="J194" s="184">
        <v>1023.95</v>
      </c>
      <c r="K194" s="184">
        <f>I194</f>
        <v>7.64</v>
      </c>
      <c r="L194" s="184">
        <v>1023.95</v>
      </c>
      <c r="M194" s="185">
        <f>K194/L194</f>
        <v>7.461301821377996E-3</v>
      </c>
      <c r="N194" s="43">
        <v>52.8</v>
      </c>
      <c r="O194" s="44">
        <f>M194*N194</f>
        <v>0.39395673616875815</v>
      </c>
      <c r="P194" s="44">
        <f>M194*60*1000</f>
        <v>447.67810928267977</v>
      </c>
      <c r="Q194" s="55">
        <f>P194*N194/1000</f>
        <v>23.637404170125489</v>
      </c>
    </row>
    <row r="195" spans="1:17" s="6" customFormat="1" ht="12.75" customHeight="1" x14ac:dyDescent="0.2">
      <c r="A195" s="157"/>
      <c r="B195" s="172" t="s">
        <v>175</v>
      </c>
      <c r="C195" s="46" t="s">
        <v>154</v>
      </c>
      <c r="D195" s="47">
        <v>12</v>
      </c>
      <c r="E195" s="47">
        <v>1988</v>
      </c>
      <c r="F195" s="199">
        <v>7.3109999999999999</v>
      </c>
      <c r="G195" s="199">
        <v>0.85292400000000002</v>
      </c>
      <c r="H195" s="199">
        <v>1.92</v>
      </c>
      <c r="I195" s="199">
        <v>4.5380760000000002</v>
      </c>
      <c r="J195" s="199">
        <v>608.15</v>
      </c>
      <c r="K195" s="199">
        <f>I195</f>
        <v>4.5380760000000002</v>
      </c>
      <c r="L195" s="199">
        <v>608.15</v>
      </c>
      <c r="M195" s="200">
        <f>K195/L195</f>
        <v>7.4620998109019166E-3</v>
      </c>
      <c r="N195" s="48">
        <v>93.85</v>
      </c>
      <c r="O195" s="48">
        <f>M195*N195</f>
        <v>0.70031806725314483</v>
      </c>
      <c r="P195" s="48">
        <f>M195*60*1000</f>
        <v>447.72598865411499</v>
      </c>
      <c r="Q195" s="57">
        <f>P195*N195/1000</f>
        <v>42.019084035188691</v>
      </c>
    </row>
    <row r="196" spans="1:17" s="6" customFormat="1" ht="12.75" customHeight="1" x14ac:dyDescent="0.2">
      <c r="A196" s="157"/>
      <c r="B196" s="172" t="s">
        <v>537</v>
      </c>
      <c r="C196" s="201" t="s">
        <v>614</v>
      </c>
      <c r="D196" s="49">
        <v>18</v>
      </c>
      <c r="E196" s="49">
        <v>2007</v>
      </c>
      <c r="F196" s="202">
        <f>G196+H196+I196</f>
        <v>18.54</v>
      </c>
      <c r="G196" s="202">
        <v>2.8618000000000001</v>
      </c>
      <c r="H196" s="202">
        <v>3.12</v>
      </c>
      <c r="I196" s="202">
        <v>12.558199999999999</v>
      </c>
      <c r="J196" s="202">
        <v>1677.39</v>
      </c>
      <c r="K196" s="202">
        <f>I196</f>
        <v>12.558199999999999</v>
      </c>
      <c r="L196" s="202">
        <f>J196</f>
        <v>1677.39</v>
      </c>
      <c r="M196" s="203">
        <f>K196/L196</f>
        <v>7.4867502488985853E-3</v>
      </c>
      <c r="N196" s="50">
        <v>41.4</v>
      </c>
      <c r="O196" s="51">
        <f>M196*N196</f>
        <v>0.3099514603044014</v>
      </c>
      <c r="P196" s="51">
        <f>M196*60*1000</f>
        <v>449.20501493391515</v>
      </c>
      <c r="Q196" s="58">
        <f>P196*N196/1000</f>
        <v>18.597087618264087</v>
      </c>
    </row>
    <row r="197" spans="1:17" s="6" customFormat="1" ht="12.75" customHeight="1" x14ac:dyDescent="0.2">
      <c r="A197" s="157"/>
      <c r="B197" s="172" t="s">
        <v>553</v>
      </c>
      <c r="C197" s="183" t="s">
        <v>621</v>
      </c>
      <c r="D197" s="42">
        <v>22</v>
      </c>
      <c r="E197" s="42" t="s">
        <v>539</v>
      </c>
      <c r="F197" s="184">
        <f>SUM(G197+H197+I197)</f>
        <v>14.742999999999999</v>
      </c>
      <c r="G197" s="184">
        <v>2.2440000000000002</v>
      </c>
      <c r="H197" s="184">
        <v>3.52</v>
      </c>
      <c r="I197" s="184">
        <v>8.9789999999999992</v>
      </c>
      <c r="J197" s="184">
        <v>1191.8399999999999</v>
      </c>
      <c r="K197" s="184">
        <v>8.9789999999999992</v>
      </c>
      <c r="L197" s="184">
        <v>1191.8399999999999</v>
      </c>
      <c r="M197" s="185">
        <f>K197/L197</f>
        <v>7.5337293596455896E-3</v>
      </c>
      <c r="N197" s="43">
        <v>54.83</v>
      </c>
      <c r="O197" s="44">
        <f>M197*N197</f>
        <v>0.41307438078936765</v>
      </c>
      <c r="P197" s="44">
        <f>M197*60*1000</f>
        <v>452.02376157873539</v>
      </c>
      <c r="Q197" s="55">
        <f>P197*N197/1000</f>
        <v>24.784462847362061</v>
      </c>
    </row>
    <row r="198" spans="1:17" s="6" customFormat="1" ht="12.75" customHeight="1" x14ac:dyDescent="0.2">
      <c r="A198" s="157"/>
      <c r="B198" s="172" t="s">
        <v>553</v>
      </c>
      <c r="C198" s="183" t="s">
        <v>543</v>
      </c>
      <c r="D198" s="42">
        <v>20</v>
      </c>
      <c r="E198" s="42" t="s">
        <v>539</v>
      </c>
      <c r="F198" s="184">
        <f>SUM(G198+H198+I198)</f>
        <v>12.621</v>
      </c>
      <c r="G198" s="184">
        <v>2.2440000000000002</v>
      </c>
      <c r="H198" s="184">
        <v>3.12</v>
      </c>
      <c r="I198" s="184">
        <v>7.2569999999999997</v>
      </c>
      <c r="J198" s="184">
        <v>961.24</v>
      </c>
      <c r="K198" s="184">
        <v>7.2569999999999997</v>
      </c>
      <c r="L198" s="184">
        <v>961.24</v>
      </c>
      <c r="M198" s="185">
        <f>K198/L198</f>
        <v>7.5496234031043235E-3</v>
      </c>
      <c r="N198" s="43">
        <v>54.83</v>
      </c>
      <c r="O198" s="44">
        <f>M198*N198</f>
        <v>0.41394585119221006</v>
      </c>
      <c r="P198" s="44">
        <f>M198*60*1000</f>
        <v>452.97740418625943</v>
      </c>
      <c r="Q198" s="55">
        <f>P198*N198/1000</f>
        <v>24.836751071532603</v>
      </c>
    </row>
    <row r="199" spans="1:17" s="6" customFormat="1" ht="12.75" customHeight="1" x14ac:dyDescent="0.2">
      <c r="A199" s="157"/>
      <c r="B199" s="173" t="s">
        <v>237</v>
      </c>
      <c r="C199" s="183" t="s">
        <v>559</v>
      </c>
      <c r="D199" s="42">
        <v>20</v>
      </c>
      <c r="E199" s="42">
        <v>1982</v>
      </c>
      <c r="F199" s="184">
        <v>13.388</v>
      </c>
      <c r="G199" s="184">
        <v>2.1230000000000002</v>
      </c>
      <c r="H199" s="184">
        <v>3.2</v>
      </c>
      <c r="I199" s="184">
        <f>F199-G199-H199</f>
        <v>8.0650000000000013</v>
      </c>
      <c r="J199" s="184">
        <v>1051.81</v>
      </c>
      <c r="K199" s="184">
        <f>I199</f>
        <v>8.0650000000000013</v>
      </c>
      <c r="L199" s="184">
        <v>1051.81</v>
      </c>
      <c r="M199" s="185">
        <f>K199/L199</f>
        <v>7.667734666907523E-3</v>
      </c>
      <c r="N199" s="43">
        <v>52.8</v>
      </c>
      <c r="O199" s="44">
        <f>M199*N199</f>
        <v>0.4048563904127172</v>
      </c>
      <c r="P199" s="44">
        <f>M199*60*1000</f>
        <v>460.06408001445135</v>
      </c>
      <c r="Q199" s="55">
        <f>P199*N199/1000</f>
        <v>24.29138342476303</v>
      </c>
    </row>
    <row r="200" spans="1:17" s="6" customFormat="1" ht="12.75" customHeight="1" x14ac:dyDescent="0.2">
      <c r="A200" s="157"/>
      <c r="B200" s="172" t="s">
        <v>553</v>
      </c>
      <c r="C200" s="183" t="s">
        <v>986</v>
      </c>
      <c r="D200" s="42">
        <v>40</v>
      </c>
      <c r="E200" s="42" t="s">
        <v>539</v>
      </c>
      <c r="F200" s="184">
        <f>SUM(G200+H200+I200)</f>
        <v>24.8</v>
      </c>
      <c r="G200" s="184">
        <v>2.351</v>
      </c>
      <c r="H200" s="184">
        <v>6.4</v>
      </c>
      <c r="I200" s="184">
        <v>16.048999999999999</v>
      </c>
      <c r="J200" s="184">
        <v>2091.87</v>
      </c>
      <c r="K200" s="184">
        <v>16.048999999999999</v>
      </c>
      <c r="L200" s="184">
        <v>2091.87</v>
      </c>
      <c r="M200" s="185">
        <f>K200/L200</f>
        <v>7.6720828732186989E-3</v>
      </c>
      <c r="N200" s="43">
        <v>54.83</v>
      </c>
      <c r="O200" s="44">
        <f>M200*N200</f>
        <v>0.42066030393858123</v>
      </c>
      <c r="P200" s="44">
        <f>M200*60*1000</f>
        <v>460.32497239312193</v>
      </c>
      <c r="Q200" s="55">
        <f>P200*N200/1000</f>
        <v>25.239618236314872</v>
      </c>
    </row>
    <row r="201" spans="1:17" s="6" customFormat="1" ht="12.75" customHeight="1" x14ac:dyDescent="0.2">
      <c r="A201" s="157"/>
      <c r="B201" s="172" t="s">
        <v>553</v>
      </c>
      <c r="C201" s="183" t="s">
        <v>985</v>
      </c>
      <c r="D201" s="42">
        <v>24</v>
      </c>
      <c r="E201" s="42" t="s">
        <v>539</v>
      </c>
      <c r="F201" s="184">
        <f>SUM(G201+H201+I201)</f>
        <v>20.2</v>
      </c>
      <c r="G201" s="184">
        <v>4.641</v>
      </c>
      <c r="H201" s="184">
        <v>3.84</v>
      </c>
      <c r="I201" s="184">
        <v>11.718999999999999</v>
      </c>
      <c r="J201" s="184">
        <v>1527.39</v>
      </c>
      <c r="K201" s="184">
        <v>11.718999999999999</v>
      </c>
      <c r="L201" s="184">
        <v>1527.39</v>
      </c>
      <c r="M201" s="185">
        <f>K201/L201</f>
        <v>7.6725656184733421E-3</v>
      </c>
      <c r="N201" s="43">
        <v>54.83</v>
      </c>
      <c r="O201" s="44">
        <f>M201*N201</f>
        <v>0.42068677286089334</v>
      </c>
      <c r="P201" s="44">
        <f>M201*60*1000</f>
        <v>460.35393710840049</v>
      </c>
      <c r="Q201" s="55">
        <f>P201*N201/1000</f>
        <v>25.2412063716536</v>
      </c>
    </row>
    <row r="202" spans="1:17" s="6" customFormat="1" ht="12.75" customHeight="1" x14ac:dyDescent="0.2">
      <c r="A202" s="157"/>
      <c r="B202" s="173" t="s">
        <v>368</v>
      </c>
      <c r="C202" s="166" t="s">
        <v>335</v>
      </c>
      <c r="D202" s="38">
        <v>17</v>
      </c>
      <c r="E202" s="39">
        <v>2009</v>
      </c>
      <c r="F202" s="192">
        <v>17.95</v>
      </c>
      <c r="G202" s="192">
        <v>0</v>
      </c>
      <c r="H202" s="193">
        <v>6.63</v>
      </c>
      <c r="I202" s="192">
        <v>11.32</v>
      </c>
      <c r="J202" s="194">
        <v>1463.65</v>
      </c>
      <c r="K202" s="192">
        <v>11.32</v>
      </c>
      <c r="L202" s="194">
        <v>1463.65</v>
      </c>
      <c r="M202" s="185">
        <f>K202/L202</f>
        <v>7.7340894339493725E-3</v>
      </c>
      <c r="N202" s="43">
        <v>58.8</v>
      </c>
      <c r="O202" s="44">
        <f>M202*N202</f>
        <v>0.45476445871622306</v>
      </c>
      <c r="P202" s="44">
        <f>M202*60*1000</f>
        <v>464.04536603696232</v>
      </c>
      <c r="Q202" s="55">
        <f>P202*N202/1000</f>
        <v>27.285867522973383</v>
      </c>
    </row>
    <row r="203" spans="1:17" s="6" customFormat="1" ht="12.75" customHeight="1" x14ac:dyDescent="0.2">
      <c r="A203" s="157"/>
      <c r="B203" s="173" t="s">
        <v>368</v>
      </c>
      <c r="C203" s="165" t="s">
        <v>336</v>
      </c>
      <c r="D203" s="38">
        <v>78</v>
      </c>
      <c r="E203" s="39">
        <v>2009</v>
      </c>
      <c r="F203" s="192">
        <v>46.06</v>
      </c>
      <c r="G203" s="192">
        <v>0</v>
      </c>
      <c r="H203" s="193">
        <v>5.9</v>
      </c>
      <c r="I203" s="192">
        <v>40.159999999999997</v>
      </c>
      <c r="J203" s="194">
        <v>5188.47</v>
      </c>
      <c r="K203" s="192">
        <v>40.159999999999997</v>
      </c>
      <c r="L203" s="194">
        <v>5188.47</v>
      </c>
      <c r="M203" s="185">
        <f>K203/L203</f>
        <v>7.7402394154731536E-3</v>
      </c>
      <c r="N203" s="43">
        <v>58.8</v>
      </c>
      <c r="O203" s="44">
        <f>M203*N203</f>
        <v>0.45512607762982143</v>
      </c>
      <c r="P203" s="44">
        <f>M203*60*1000</f>
        <v>464.4143649283892</v>
      </c>
      <c r="Q203" s="55">
        <f>P203*N203/1000</f>
        <v>27.307564657789285</v>
      </c>
    </row>
    <row r="204" spans="1:17" s="6" customFormat="1" ht="12.75" customHeight="1" x14ac:dyDescent="0.2">
      <c r="A204" s="157"/>
      <c r="B204" s="172" t="s">
        <v>460</v>
      </c>
      <c r="C204" s="183" t="s">
        <v>433</v>
      </c>
      <c r="D204" s="42">
        <v>24</v>
      </c>
      <c r="E204" s="42">
        <v>1963</v>
      </c>
      <c r="F204" s="184">
        <f>SUM(G204+H204+I204)</f>
        <v>13.280000000000001</v>
      </c>
      <c r="G204" s="184">
        <v>1.2</v>
      </c>
      <c r="H204" s="184">
        <v>3.68</v>
      </c>
      <c r="I204" s="184">
        <v>8.4</v>
      </c>
      <c r="J204" s="184">
        <v>1072.29</v>
      </c>
      <c r="K204" s="184">
        <v>6.6</v>
      </c>
      <c r="L204" s="184">
        <v>851.97</v>
      </c>
      <c r="M204" s="185">
        <f>K204/L204</f>
        <v>7.7467516461847243E-3</v>
      </c>
      <c r="N204" s="43">
        <v>62.1</v>
      </c>
      <c r="O204" s="44">
        <f>M204*N204</f>
        <v>0.48107327722807142</v>
      </c>
      <c r="P204" s="44">
        <f>M204*60*1000</f>
        <v>464.80509877108346</v>
      </c>
      <c r="Q204" s="55">
        <f>P204*N204/1000</f>
        <v>28.864396633684283</v>
      </c>
    </row>
    <row r="205" spans="1:17" s="6" customFormat="1" ht="12.75" customHeight="1" x14ac:dyDescent="0.2">
      <c r="A205" s="157"/>
      <c r="B205" s="173" t="s">
        <v>490</v>
      </c>
      <c r="C205" s="206" t="s">
        <v>489</v>
      </c>
      <c r="D205" s="207">
        <v>50</v>
      </c>
      <c r="E205" s="207">
        <v>1975</v>
      </c>
      <c r="F205" s="184">
        <v>31.812000000000001</v>
      </c>
      <c r="G205" s="184">
        <v>3.94</v>
      </c>
      <c r="H205" s="184">
        <v>7.84</v>
      </c>
      <c r="I205" s="184">
        <v>20.03</v>
      </c>
      <c r="J205" s="184">
        <v>2570.61</v>
      </c>
      <c r="K205" s="184">
        <v>20.03</v>
      </c>
      <c r="L205" s="184">
        <v>2570.61</v>
      </c>
      <c r="M205" s="185">
        <f>K205/L205</f>
        <v>7.7919248738626242E-3</v>
      </c>
      <c r="N205" s="43">
        <v>65.509</v>
      </c>
      <c r="O205" s="44">
        <f>M205*N205</f>
        <v>0.51044120656186664</v>
      </c>
      <c r="P205" s="44">
        <f>M205*60*1000</f>
        <v>467.51549243175742</v>
      </c>
      <c r="Q205" s="55">
        <f>P205*N205/1000</f>
        <v>30.626472393711996</v>
      </c>
    </row>
    <row r="206" spans="1:17" s="6" customFormat="1" ht="12.75" customHeight="1" x14ac:dyDescent="0.2">
      <c r="A206" s="157"/>
      <c r="B206" s="172" t="s">
        <v>460</v>
      </c>
      <c r="C206" s="183" t="s">
        <v>434</v>
      </c>
      <c r="D206" s="42">
        <v>12</v>
      </c>
      <c r="E206" s="42">
        <v>1960</v>
      </c>
      <c r="F206" s="184">
        <f>SUM(G206+H206+I206)</f>
        <v>6.6</v>
      </c>
      <c r="G206" s="184">
        <v>0.7</v>
      </c>
      <c r="H206" s="184">
        <v>1.7</v>
      </c>
      <c r="I206" s="184">
        <v>4.2</v>
      </c>
      <c r="J206" s="184">
        <v>530.4</v>
      </c>
      <c r="K206" s="184">
        <v>3.8</v>
      </c>
      <c r="L206" s="184">
        <v>487.41</v>
      </c>
      <c r="M206" s="185">
        <f>K206/L206</f>
        <v>7.796311113846658E-3</v>
      </c>
      <c r="N206" s="43">
        <v>62.1</v>
      </c>
      <c r="O206" s="44">
        <f>M206*N206</f>
        <v>0.48415092016987749</v>
      </c>
      <c r="P206" s="44">
        <f>M206*60*1000</f>
        <v>467.77866683079947</v>
      </c>
      <c r="Q206" s="55">
        <f>P206*N206/1000</f>
        <v>29.049055210192648</v>
      </c>
    </row>
    <row r="207" spans="1:17" s="6" customFormat="1" ht="12.75" customHeight="1" x14ac:dyDescent="0.2">
      <c r="A207" s="157"/>
      <c r="B207" s="173" t="s">
        <v>232</v>
      </c>
      <c r="C207" s="183" t="s">
        <v>648</v>
      </c>
      <c r="D207" s="42">
        <v>13</v>
      </c>
      <c r="E207" s="42">
        <v>1983</v>
      </c>
      <c r="F207" s="184">
        <v>7.1</v>
      </c>
      <c r="G207" s="184">
        <v>0.7</v>
      </c>
      <c r="H207" s="184">
        <v>2.1</v>
      </c>
      <c r="I207" s="184">
        <v>4.3</v>
      </c>
      <c r="J207" s="184">
        <v>551</v>
      </c>
      <c r="K207" s="184">
        <v>4.3</v>
      </c>
      <c r="L207" s="184">
        <v>551</v>
      </c>
      <c r="M207" s="185">
        <f>K207/L207</f>
        <v>7.8039927404718688E-3</v>
      </c>
      <c r="N207" s="43">
        <v>58.64</v>
      </c>
      <c r="O207" s="44">
        <f>M207*N207</f>
        <v>0.45762613430127042</v>
      </c>
      <c r="P207" s="44">
        <f>M207*60*1000</f>
        <v>468.23956442831212</v>
      </c>
      <c r="Q207" s="55">
        <f>P207*N207/1000</f>
        <v>27.457568058076223</v>
      </c>
    </row>
    <row r="208" spans="1:17" s="6" customFormat="1" ht="12.75" customHeight="1" x14ac:dyDescent="0.2">
      <c r="A208" s="157"/>
      <c r="B208" s="172" t="s">
        <v>151</v>
      </c>
      <c r="C208" s="52" t="s">
        <v>131</v>
      </c>
      <c r="D208" s="40">
        <v>25</v>
      </c>
      <c r="E208" s="40">
        <v>1978</v>
      </c>
      <c r="F208" s="188">
        <v>13.247</v>
      </c>
      <c r="G208" s="188">
        <v>2.2060559999999998</v>
      </c>
      <c r="H208" s="188">
        <v>1</v>
      </c>
      <c r="I208" s="188">
        <v>10.040944</v>
      </c>
      <c r="J208" s="188">
        <v>1284.25</v>
      </c>
      <c r="K208" s="188">
        <f>I208</f>
        <v>10.040944</v>
      </c>
      <c r="L208" s="188">
        <v>1284.25</v>
      </c>
      <c r="M208" s="189">
        <f>K208/L208</f>
        <v>7.8185275452598794E-3</v>
      </c>
      <c r="N208" s="41">
        <v>79.569999999999993</v>
      </c>
      <c r="O208" s="41">
        <f>M208*N208</f>
        <v>0.62212023677632855</v>
      </c>
      <c r="P208" s="41">
        <f>M208*60*1000</f>
        <v>469.11165271559275</v>
      </c>
      <c r="Q208" s="59">
        <f>P208*N208/1000</f>
        <v>37.327214206579711</v>
      </c>
    </row>
    <row r="209" spans="1:17" s="6" customFormat="1" ht="12.75" customHeight="1" x14ac:dyDescent="0.2">
      <c r="A209" s="157"/>
      <c r="B209" s="173" t="s">
        <v>413</v>
      </c>
      <c r="C209" s="160" t="s">
        <v>377</v>
      </c>
      <c r="D209" s="33">
        <v>12</v>
      </c>
      <c r="E209" s="33">
        <v>1962</v>
      </c>
      <c r="F209" s="186">
        <v>7.4</v>
      </c>
      <c r="G209" s="186">
        <v>1.2663219999999999</v>
      </c>
      <c r="H209" s="186">
        <v>1.92</v>
      </c>
      <c r="I209" s="186">
        <v>4.2136680000000002</v>
      </c>
      <c r="J209" s="186">
        <v>533.5</v>
      </c>
      <c r="K209" s="186">
        <v>4.2136680000000002</v>
      </c>
      <c r="L209" s="186">
        <v>533.5</v>
      </c>
      <c r="M209" s="187">
        <f>K209/L209</f>
        <v>7.8981593252108722E-3</v>
      </c>
      <c r="N209" s="34">
        <v>55.481000000000002</v>
      </c>
      <c r="O209" s="34">
        <f>M209*N209</f>
        <v>0.43819777752202443</v>
      </c>
      <c r="P209" s="34">
        <f>M209*1000*60</f>
        <v>473.88955951265234</v>
      </c>
      <c r="Q209" s="56">
        <f>O209*60</f>
        <v>26.291866651321467</v>
      </c>
    </row>
    <row r="210" spans="1:17" s="6" customFormat="1" ht="12.75" customHeight="1" x14ac:dyDescent="0.2">
      <c r="A210" s="157"/>
      <c r="B210" s="172" t="s">
        <v>228</v>
      </c>
      <c r="C210" s="195" t="s">
        <v>210</v>
      </c>
      <c r="D210" s="18">
        <v>30</v>
      </c>
      <c r="E210" s="18">
        <v>1974</v>
      </c>
      <c r="F210" s="196">
        <v>21.096</v>
      </c>
      <c r="G210" s="196">
        <v>2.4346009999999998</v>
      </c>
      <c r="H210" s="196">
        <v>4.8</v>
      </c>
      <c r="I210" s="196">
        <v>13.861400999999999</v>
      </c>
      <c r="J210" s="196">
        <v>1743.53</v>
      </c>
      <c r="K210" s="196">
        <f>I210</f>
        <v>13.861400999999999</v>
      </c>
      <c r="L210" s="196">
        <v>1743.53</v>
      </c>
      <c r="M210" s="197">
        <f>K210/L210</f>
        <v>7.950193572809185E-3</v>
      </c>
      <c r="N210" s="19">
        <v>78.150000000000006</v>
      </c>
      <c r="O210" s="19">
        <f>M210*N210</f>
        <v>0.62130762771503789</v>
      </c>
      <c r="P210" s="19">
        <f>M210*60*1000</f>
        <v>477.01161436855108</v>
      </c>
      <c r="Q210" s="20">
        <f>P210*N210/1000</f>
        <v>37.278457662902269</v>
      </c>
    </row>
    <row r="211" spans="1:17" s="6" customFormat="1" ht="12.75" customHeight="1" x14ac:dyDescent="0.2">
      <c r="A211" s="157"/>
      <c r="B211" s="172" t="s">
        <v>586</v>
      </c>
      <c r="C211" s="183" t="s">
        <v>798</v>
      </c>
      <c r="D211" s="42">
        <v>111</v>
      </c>
      <c r="E211" s="42">
        <v>2008</v>
      </c>
      <c r="F211" s="184">
        <v>65.400000000000006</v>
      </c>
      <c r="G211" s="184">
        <v>15.3</v>
      </c>
      <c r="H211" s="184">
        <v>0</v>
      </c>
      <c r="I211" s="184">
        <f>F211-G211-H211</f>
        <v>50.100000000000009</v>
      </c>
      <c r="J211" s="184">
        <v>6276.47</v>
      </c>
      <c r="K211" s="184">
        <f>I211</f>
        <v>50.100000000000009</v>
      </c>
      <c r="L211" s="184">
        <f>J211</f>
        <v>6276.47</v>
      </c>
      <c r="M211" s="185">
        <f>K211/L211</f>
        <v>7.9821938127641826E-3</v>
      </c>
      <c r="N211" s="43">
        <v>55</v>
      </c>
      <c r="O211" s="44">
        <f>M211*N211</f>
        <v>0.43902065970203002</v>
      </c>
      <c r="P211" s="44">
        <f>M211*60*1000</f>
        <v>478.93162876585092</v>
      </c>
      <c r="Q211" s="55">
        <f>P211*N211/1000</f>
        <v>26.341239582121801</v>
      </c>
    </row>
    <row r="212" spans="1:17" s="6" customFormat="1" ht="12.75" customHeight="1" x14ac:dyDescent="0.2">
      <c r="A212" s="157"/>
      <c r="B212" s="173" t="s">
        <v>866</v>
      </c>
      <c r="C212" s="183" t="s">
        <v>834</v>
      </c>
      <c r="D212" s="42">
        <v>20</v>
      </c>
      <c r="E212" s="42">
        <v>1993</v>
      </c>
      <c r="F212" s="184">
        <v>14.4</v>
      </c>
      <c r="G212" s="184">
        <v>1.27</v>
      </c>
      <c r="H212" s="184">
        <v>3.2</v>
      </c>
      <c r="I212" s="184">
        <v>9.9</v>
      </c>
      <c r="J212" s="184">
        <v>1238.6099999999999</v>
      </c>
      <c r="K212" s="184">
        <v>9.9</v>
      </c>
      <c r="L212" s="184">
        <v>1238.5999999999999</v>
      </c>
      <c r="M212" s="185">
        <v>7.992895204262879E-3</v>
      </c>
      <c r="N212" s="43">
        <v>64.5</v>
      </c>
      <c r="O212" s="44">
        <v>0.51554174067495573</v>
      </c>
      <c r="P212" s="44">
        <v>479.5737122557727</v>
      </c>
      <c r="Q212" s="55">
        <v>30.932504440497336</v>
      </c>
    </row>
    <row r="213" spans="1:17" s="6" customFormat="1" ht="12.75" customHeight="1" x14ac:dyDescent="0.2">
      <c r="A213" s="157"/>
      <c r="B213" s="172" t="s">
        <v>522</v>
      </c>
      <c r="C213" s="183" t="s">
        <v>604</v>
      </c>
      <c r="D213" s="42">
        <v>9</v>
      </c>
      <c r="E213" s="42">
        <v>1979</v>
      </c>
      <c r="F213" s="184">
        <v>6.4</v>
      </c>
      <c r="G213" s="184">
        <v>0.84599999999999997</v>
      </c>
      <c r="H213" s="184">
        <v>1.44</v>
      </c>
      <c r="I213" s="184">
        <v>4.1100000000000003</v>
      </c>
      <c r="J213" s="184">
        <v>513.1</v>
      </c>
      <c r="K213" s="184">
        <v>4.1100000000000003</v>
      </c>
      <c r="L213" s="184">
        <v>513.1</v>
      </c>
      <c r="M213" s="185">
        <f>K213/L213</f>
        <v>8.0101344767101925E-3</v>
      </c>
      <c r="N213" s="43">
        <v>74.5</v>
      </c>
      <c r="O213" s="44">
        <f>M213*N213</f>
        <v>0.59675501851490931</v>
      </c>
      <c r="P213" s="44">
        <f>M213*60*1000</f>
        <v>480.60806860261158</v>
      </c>
      <c r="Q213" s="55">
        <f>P213*N213/1000</f>
        <v>35.805301110894568</v>
      </c>
    </row>
    <row r="214" spans="1:17" s="6" customFormat="1" ht="12.75" customHeight="1" x14ac:dyDescent="0.2">
      <c r="A214" s="157"/>
      <c r="B214" s="173" t="s">
        <v>193</v>
      </c>
      <c r="C214" s="45" t="s">
        <v>184</v>
      </c>
      <c r="D214" s="18">
        <v>13</v>
      </c>
      <c r="E214" s="18">
        <v>1962</v>
      </c>
      <c r="F214" s="196">
        <v>8.2880000000000003</v>
      </c>
      <c r="G214" s="196">
        <v>0.95828999999999998</v>
      </c>
      <c r="H214" s="196">
        <v>2.56</v>
      </c>
      <c r="I214" s="196">
        <v>4.7697099999999999</v>
      </c>
      <c r="J214" s="196">
        <v>583.82000000000005</v>
      </c>
      <c r="K214" s="196">
        <f>I214</f>
        <v>4.7697099999999999</v>
      </c>
      <c r="L214" s="196">
        <v>583.82000000000005</v>
      </c>
      <c r="M214" s="197">
        <f>K214/L214</f>
        <v>8.1698297420437806E-3</v>
      </c>
      <c r="N214" s="19">
        <v>63.547000000000004</v>
      </c>
      <c r="O214" s="19">
        <f>M214*N214</f>
        <v>0.51916817061765619</v>
      </c>
      <c r="P214" s="19">
        <f>M214*60*1000</f>
        <v>490.18978452262684</v>
      </c>
      <c r="Q214" s="20">
        <f>P214*N214/1000</f>
        <v>31.15009023705937</v>
      </c>
    </row>
    <row r="215" spans="1:17" s="6" customFormat="1" ht="12.75" customHeight="1" x14ac:dyDescent="0.2">
      <c r="A215" s="157"/>
      <c r="B215" s="172" t="s">
        <v>625</v>
      </c>
      <c r="C215" s="195" t="s">
        <v>196</v>
      </c>
      <c r="D215" s="195">
        <v>20</v>
      </c>
      <c r="E215" s="195">
        <v>1973</v>
      </c>
      <c r="F215" s="196">
        <v>12.481999999999999</v>
      </c>
      <c r="G215" s="196">
        <v>1.64577</v>
      </c>
      <c r="H215" s="196">
        <v>3.2</v>
      </c>
      <c r="I215" s="196">
        <v>7.636228</v>
      </c>
      <c r="J215" s="196">
        <v>929.05</v>
      </c>
      <c r="K215" s="196">
        <f>I215</f>
        <v>7.636228</v>
      </c>
      <c r="L215" s="196">
        <v>929.05</v>
      </c>
      <c r="M215" s="197">
        <f>K215/L215</f>
        <v>8.2193940046283841E-3</v>
      </c>
      <c r="N215" s="19">
        <v>77.61</v>
      </c>
      <c r="O215" s="19">
        <f>M215*N215</f>
        <v>0.63790716869920894</v>
      </c>
      <c r="P215" s="19">
        <f>M215*60*1000</f>
        <v>493.16364027770305</v>
      </c>
      <c r="Q215" s="20">
        <f>P215*N215/1000</f>
        <v>38.274430121952534</v>
      </c>
    </row>
    <row r="216" spans="1:17" s="6" customFormat="1" ht="12.75" customHeight="1" x14ac:dyDescent="0.2">
      <c r="A216" s="157"/>
      <c r="B216" s="173" t="s">
        <v>866</v>
      </c>
      <c r="C216" s="183" t="s">
        <v>830</v>
      </c>
      <c r="D216" s="42">
        <v>24</v>
      </c>
      <c r="E216" s="42">
        <v>1972</v>
      </c>
      <c r="F216" s="184">
        <v>12</v>
      </c>
      <c r="G216" s="184">
        <v>1.3</v>
      </c>
      <c r="H216" s="184">
        <v>0.2</v>
      </c>
      <c r="I216" s="184">
        <v>10.45</v>
      </c>
      <c r="J216" s="184">
        <v>1271.2</v>
      </c>
      <c r="K216" s="184">
        <v>10.5</v>
      </c>
      <c r="L216" s="184">
        <v>1271.2</v>
      </c>
      <c r="M216" s="185">
        <v>8.2599118942731278E-3</v>
      </c>
      <c r="N216" s="43">
        <v>64.5</v>
      </c>
      <c r="O216" s="44">
        <v>0.53276431718061679</v>
      </c>
      <c r="P216" s="44">
        <v>495.59471365638768</v>
      </c>
      <c r="Q216" s="55">
        <v>31.965859030837002</v>
      </c>
    </row>
    <row r="217" spans="1:17" s="6" customFormat="1" ht="12.75" customHeight="1" x14ac:dyDescent="0.2">
      <c r="A217" s="157"/>
      <c r="B217" s="172" t="s">
        <v>460</v>
      </c>
      <c r="C217" s="170" t="s">
        <v>438</v>
      </c>
      <c r="D217" s="53">
        <v>10</v>
      </c>
      <c r="E217" s="53">
        <v>1968</v>
      </c>
      <c r="F217" s="208">
        <f>SUM(G217+H217+I217)</f>
        <v>7.8</v>
      </c>
      <c r="G217" s="208">
        <v>0.7</v>
      </c>
      <c r="H217" s="208">
        <v>1.6</v>
      </c>
      <c r="I217" s="208">
        <v>5.5</v>
      </c>
      <c r="J217" s="208">
        <v>665.8</v>
      </c>
      <c r="K217" s="208">
        <v>5.5</v>
      </c>
      <c r="L217" s="208">
        <v>665.81</v>
      </c>
      <c r="M217" s="185">
        <f>K217/L217</f>
        <v>8.260614890133822E-3</v>
      </c>
      <c r="N217" s="43">
        <v>62.1</v>
      </c>
      <c r="O217" s="44">
        <f>M217*N217</f>
        <v>0.51298418467731033</v>
      </c>
      <c r="P217" s="44">
        <f>M217*60*1000</f>
        <v>495.63689340802932</v>
      </c>
      <c r="Q217" s="55">
        <f>P217*N217/1000</f>
        <v>30.779051080638624</v>
      </c>
    </row>
    <row r="218" spans="1:17" s="6" customFormat="1" ht="12.75" customHeight="1" x14ac:dyDescent="0.2">
      <c r="A218" s="157"/>
      <c r="B218" s="173" t="s">
        <v>866</v>
      </c>
      <c r="C218" s="183" t="s">
        <v>833</v>
      </c>
      <c r="D218" s="42">
        <v>40</v>
      </c>
      <c r="E218" s="42">
        <v>1983</v>
      </c>
      <c r="F218" s="184">
        <v>28.1</v>
      </c>
      <c r="G218" s="184">
        <v>2.84</v>
      </c>
      <c r="H218" s="184">
        <v>6.4</v>
      </c>
      <c r="I218" s="184">
        <v>18.850000000000001</v>
      </c>
      <c r="J218" s="184">
        <v>2268.94</v>
      </c>
      <c r="K218" s="184">
        <v>18.899999999999999</v>
      </c>
      <c r="L218" s="184">
        <v>2268.9</v>
      </c>
      <c r="M218" s="185">
        <v>8.3300277667592224E-3</v>
      </c>
      <c r="N218" s="43">
        <v>64.5</v>
      </c>
      <c r="O218" s="44">
        <v>0.53728679095596987</v>
      </c>
      <c r="P218" s="44">
        <v>499.80166600555333</v>
      </c>
      <c r="Q218" s="55">
        <v>32.237207457358188</v>
      </c>
    </row>
    <row r="219" spans="1:17" s="6" customFormat="1" ht="12.75" customHeight="1" x14ac:dyDescent="0.2">
      <c r="A219" s="157"/>
      <c r="B219" s="173" t="s">
        <v>237</v>
      </c>
      <c r="C219" s="183" t="s">
        <v>562</v>
      </c>
      <c r="D219" s="42">
        <v>20</v>
      </c>
      <c r="E219" s="42">
        <v>1981</v>
      </c>
      <c r="F219" s="184">
        <v>14.076000000000001</v>
      </c>
      <c r="G219" s="184">
        <v>2.1230000000000002</v>
      </c>
      <c r="H219" s="184">
        <v>3.2</v>
      </c>
      <c r="I219" s="184">
        <f>F219-G219-H219</f>
        <v>8.7530000000000001</v>
      </c>
      <c r="J219" s="184">
        <v>1019.7</v>
      </c>
      <c r="K219" s="184">
        <f>I219</f>
        <v>8.7530000000000001</v>
      </c>
      <c r="L219" s="184">
        <v>1019.7</v>
      </c>
      <c r="M219" s="185">
        <f>K219/L219</f>
        <v>8.5838972246739236E-3</v>
      </c>
      <c r="N219" s="43">
        <v>52.8</v>
      </c>
      <c r="O219" s="44">
        <f>M219*N219</f>
        <v>0.45322977346278315</v>
      </c>
      <c r="P219" s="44">
        <f>M219*60*1000</f>
        <v>515.03383348043542</v>
      </c>
      <c r="Q219" s="55">
        <f>P219*N219/1000</f>
        <v>27.193786407766986</v>
      </c>
    </row>
    <row r="220" spans="1:17" s="6" customFormat="1" ht="11.25" customHeight="1" x14ac:dyDescent="0.2">
      <c r="A220" s="157"/>
      <c r="B220" s="172" t="s">
        <v>522</v>
      </c>
      <c r="C220" s="183" t="s">
        <v>946</v>
      </c>
      <c r="D220" s="42">
        <v>12</v>
      </c>
      <c r="E220" s="42">
        <v>1961</v>
      </c>
      <c r="F220" s="184">
        <v>7.4</v>
      </c>
      <c r="G220" s="184">
        <v>0.8</v>
      </c>
      <c r="H220" s="184">
        <v>1.8</v>
      </c>
      <c r="I220" s="184">
        <v>4.8</v>
      </c>
      <c r="J220" s="184">
        <v>560.51</v>
      </c>
      <c r="K220" s="184">
        <v>4.82</v>
      </c>
      <c r="L220" s="184">
        <v>560.51</v>
      </c>
      <c r="M220" s="185">
        <f>K220/L220</f>
        <v>8.5993113414568889E-3</v>
      </c>
      <c r="N220" s="43">
        <v>74.5</v>
      </c>
      <c r="O220" s="44">
        <f>M220*N220</f>
        <v>0.64064869493853827</v>
      </c>
      <c r="P220" s="44">
        <f>M220*60*1000</f>
        <v>515.95868048741329</v>
      </c>
      <c r="Q220" s="55">
        <f>P220*N220/1000</f>
        <v>38.438921696312292</v>
      </c>
    </row>
    <row r="221" spans="1:17" s="6" customFormat="1" ht="12.75" customHeight="1" x14ac:dyDescent="0.2">
      <c r="A221" s="157"/>
      <c r="B221" s="172" t="s">
        <v>586</v>
      </c>
      <c r="C221" s="183" t="s">
        <v>799</v>
      </c>
      <c r="D221" s="42">
        <v>50</v>
      </c>
      <c r="E221" s="42">
        <v>1982</v>
      </c>
      <c r="F221" s="184">
        <v>31.523900000000001</v>
      </c>
      <c r="G221" s="184">
        <v>4.5244999999999997</v>
      </c>
      <c r="H221" s="184">
        <v>4.79</v>
      </c>
      <c r="I221" s="184">
        <f>F221-G221-H221</f>
        <v>22.209400000000002</v>
      </c>
      <c r="J221" s="184">
        <v>2574.58</v>
      </c>
      <c r="K221" s="184">
        <f>I221</f>
        <v>22.209400000000002</v>
      </c>
      <c r="L221" s="184">
        <f>J221</f>
        <v>2574.58</v>
      </c>
      <c r="M221" s="185">
        <f>K221/L221</f>
        <v>8.6264167359336296E-3</v>
      </c>
      <c r="N221" s="43">
        <v>55</v>
      </c>
      <c r="O221" s="44">
        <f>M221*N221</f>
        <v>0.47445292047634963</v>
      </c>
      <c r="P221" s="44">
        <f>M221*60*1000</f>
        <v>517.58500415601782</v>
      </c>
      <c r="Q221" s="55">
        <f>P221*N221/1000</f>
        <v>28.467175228580981</v>
      </c>
    </row>
    <row r="222" spans="1:17" s="6" customFormat="1" ht="12.75" customHeight="1" x14ac:dyDescent="0.2">
      <c r="A222" s="157"/>
      <c r="B222" s="172" t="s">
        <v>429</v>
      </c>
      <c r="C222" s="183" t="s">
        <v>906</v>
      </c>
      <c r="D222" s="42">
        <v>32</v>
      </c>
      <c r="E222" s="42">
        <v>1961</v>
      </c>
      <c r="F222" s="184">
        <f>G222+H222+I222</f>
        <v>19.000999</v>
      </c>
      <c r="G222" s="184">
        <v>3.5638800000000002</v>
      </c>
      <c r="H222" s="184">
        <v>4.9859999999999998</v>
      </c>
      <c r="I222" s="184">
        <v>10.451119</v>
      </c>
      <c r="J222" s="184">
        <v>1204.29</v>
      </c>
      <c r="K222" s="184">
        <f>I222</f>
        <v>10.451119</v>
      </c>
      <c r="L222" s="184">
        <f>J222</f>
        <v>1204.29</v>
      </c>
      <c r="M222" s="185">
        <f>K222/L222</f>
        <v>8.6782411213245977E-3</v>
      </c>
      <c r="N222" s="43">
        <v>51.884</v>
      </c>
      <c r="O222" s="44">
        <f>M222*N222</f>
        <v>0.45026186233880544</v>
      </c>
      <c r="P222" s="44">
        <f>M222*60*1000</f>
        <v>520.69446727947593</v>
      </c>
      <c r="Q222" s="55">
        <f>P222*N222/1000</f>
        <v>27.015711740328332</v>
      </c>
    </row>
    <row r="223" spans="1:17" s="6" customFormat="1" ht="12.75" customHeight="1" x14ac:dyDescent="0.2">
      <c r="A223" s="157"/>
      <c r="B223" s="172" t="s">
        <v>460</v>
      </c>
      <c r="C223" s="183" t="s">
        <v>437</v>
      </c>
      <c r="D223" s="42">
        <v>12</v>
      </c>
      <c r="E223" s="42">
        <v>1987</v>
      </c>
      <c r="F223" s="184">
        <f>SUM(G223+H223+I223)</f>
        <v>14.399999999999999</v>
      </c>
      <c r="G223" s="184"/>
      <c r="H223" s="184">
        <v>8.1999999999999993</v>
      </c>
      <c r="I223" s="184">
        <v>6.2</v>
      </c>
      <c r="J223" s="184">
        <v>711.66</v>
      </c>
      <c r="K223" s="184">
        <v>6.2</v>
      </c>
      <c r="L223" s="184">
        <v>711.66</v>
      </c>
      <c r="M223" s="185">
        <f>K223/L223</f>
        <v>8.7120254053902144E-3</v>
      </c>
      <c r="N223" s="43">
        <v>62.1</v>
      </c>
      <c r="O223" s="44">
        <f>M223*N223</f>
        <v>0.54101677767473233</v>
      </c>
      <c r="P223" s="44">
        <f>M223*60*1000</f>
        <v>522.72152432341295</v>
      </c>
      <c r="Q223" s="55">
        <f>P223*N223/1000</f>
        <v>32.461006660483946</v>
      </c>
    </row>
    <row r="224" spans="1:17" s="6" customFormat="1" ht="12.75" customHeight="1" x14ac:dyDescent="0.2">
      <c r="A224" s="157"/>
      <c r="B224" s="173" t="s">
        <v>117</v>
      </c>
      <c r="C224" s="52" t="s">
        <v>102</v>
      </c>
      <c r="D224" s="40">
        <v>21</v>
      </c>
      <c r="E224" s="40">
        <v>2000</v>
      </c>
      <c r="F224" s="188">
        <v>13.989000000000001</v>
      </c>
      <c r="G224" s="188">
        <v>2.5387029999999999</v>
      </c>
      <c r="H224" s="188">
        <v>1.7827919999999999</v>
      </c>
      <c r="I224" s="188">
        <v>9.6675000000000004</v>
      </c>
      <c r="J224" s="188">
        <v>1105.27</v>
      </c>
      <c r="K224" s="188">
        <f>I224</f>
        <v>9.6675000000000004</v>
      </c>
      <c r="L224" s="188">
        <v>1105.27</v>
      </c>
      <c r="M224" s="189">
        <f>K224/L224</f>
        <v>8.7467315678521999E-3</v>
      </c>
      <c r="N224" s="41">
        <v>79.790000000000006</v>
      </c>
      <c r="O224" s="41">
        <f>M224*N224</f>
        <v>0.69790171179892713</v>
      </c>
      <c r="P224" s="41">
        <f>M224*60*1000</f>
        <v>524.80389407113205</v>
      </c>
      <c r="Q224" s="59">
        <f>P224*N224/1000</f>
        <v>41.874102707935627</v>
      </c>
    </row>
    <row r="225" spans="1:17" s="6" customFormat="1" ht="12.75" customHeight="1" x14ac:dyDescent="0.2">
      <c r="A225" s="157"/>
      <c r="B225" s="173" t="s">
        <v>237</v>
      </c>
      <c r="C225" s="183" t="s">
        <v>558</v>
      </c>
      <c r="D225" s="42">
        <v>20</v>
      </c>
      <c r="E225" s="42">
        <v>1982</v>
      </c>
      <c r="F225" s="184">
        <v>13.891</v>
      </c>
      <c r="G225" s="184">
        <v>1.5980000000000001</v>
      </c>
      <c r="H225" s="184">
        <v>3.2</v>
      </c>
      <c r="I225" s="184">
        <f>F225-G225-H225</f>
        <v>9.093</v>
      </c>
      <c r="J225" s="184">
        <v>1034.1500000000001</v>
      </c>
      <c r="K225" s="184">
        <f>I225</f>
        <v>9.093</v>
      </c>
      <c r="L225" s="184">
        <v>1034.1500000000001</v>
      </c>
      <c r="M225" s="185">
        <f>K225/L225</f>
        <v>8.7927283276120483E-3</v>
      </c>
      <c r="N225" s="43">
        <v>52.8</v>
      </c>
      <c r="O225" s="44">
        <f>M225*N225</f>
        <v>0.46425605569791611</v>
      </c>
      <c r="P225" s="44">
        <f>M225*60*1000</f>
        <v>527.56369965672286</v>
      </c>
      <c r="Q225" s="55">
        <f>P225*N225/1000</f>
        <v>27.855363341874966</v>
      </c>
    </row>
    <row r="226" spans="1:17" s="6" customFormat="1" ht="12.75" customHeight="1" x14ac:dyDescent="0.2">
      <c r="A226" s="157"/>
      <c r="B226" s="173" t="s">
        <v>866</v>
      </c>
      <c r="C226" s="183" t="s">
        <v>831</v>
      </c>
      <c r="D226" s="42">
        <v>20</v>
      </c>
      <c r="E226" s="42">
        <v>1985</v>
      </c>
      <c r="F226" s="184">
        <v>13.2</v>
      </c>
      <c r="G226" s="184">
        <v>1.5</v>
      </c>
      <c r="H226" s="184">
        <v>3.04</v>
      </c>
      <c r="I226" s="184">
        <v>8.6999999999999993</v>
      </c>
      <c r="J226" s="184">
        <v>978.61</v>
      </c>
      <c r="K226" s="184">
        <v>8.6999999999999993</v>
      </c>
      <c r="L226" s="184">
        <v>978.6</v>
      </c>
      <c r="M226" s="185">
        <v>8.8902513795217648E-3</v>
      </c>
      <c r="N226" s="43">
        <v>64.5</v>
      </c>
      <c r="O226" s="44">
        <v>0.5734212139791538</v>
      </c>
      <c r="P226" s="44">
        <v>533.41508277130595</v>
      </c>
      <c r="Q226" s="55">
        <v>34.405272838749234</v>
      </c>
    </row>
    <row r="227" spans="1:17" s="6" customFormat="1" ht="12.75" customHeight="1" x14ac:dyDescent="0.2">
      <c r="A227" s="157"/>
      <c r="B227" s="172" t="s">
        <v>625</v>
      </c>
      <c r="C227" s="195" t="s">
        <v>199</v>
      </c>
      <c r="D227" s="195">
        <v>32</v>
      </c>
      <c r="E227" s="195">
        <v>1965</v>
      </c>
      <c r="F227" s="196">
        <v>12.654999999999999</v>
      </c>
      <c r="G227" s="196">
        <v>0</v>
      </c>
      <c r="H227" s="196">
        <v>0</v>
      </c>
      <c r="I227" s="196">
        <v>12.655006</v>
      </c>
      <c r="J227" s="196">
        <v>1419.59</v>
      </c>
      <c r="K227" s="196">
        <f>I227</f>
        <v>12.655006</v>
      </c>
      <c r="L227" s="196">
        <v>1419.59</v>
      </c>
      <c r="M227" s="197">
        <f>K227/L227</f>
        <v>8.9145499756972096E-3</v>
      </c>
      <c r="N227" s="19">
        <v>77.61</v>
      </c>
      <c r="O227" s="19">
        <f>M227*N227</f>
        <v>0.6918582236138604</v>
      </c>
      <c r="P227" s="19">
        <f>M227*60*1000</f>
        <v>534.87299854183254</v>
      </c>
      <c r="Q227" s="20">
        <f>P227*N227/1000</f>
        <v>41.511493416831627</v>
      </c>
    </row>
    <row r="228" spans="1:17" s="6" customFormat="1" ht="12.75" customHeight="1" x14ac:dyDescent="0.2">
      <c r="A228" s="157"/>
      <c r="B228" s="172" t="s">
        <v>326</v>
      </c>
      <c r="C228" s="183" t="s">
        <v>301</v>
      </c>
      <c r="D228" s="204">
        <v>24</v>
      </c>
      <c r="E228" s="204" t="s">
        <v>57</v>
      </c>
      <c r="F228" s="190">
        <v>14.615</v>
      </c>
      <c r="G228" s="190">
        <v>0.71499999999999997</v>
      </c>
      <c r="H228" s="190">
        <v>3.8420000000000001</v>
      </c>
      <c r="I228" s="190">
        <v>10.058</v>
      </c>
      <c r="J228" s="190">
        <v>1118.24</v>
      </c>
      <c r="K228" s="190">
        <v>10.058</v>
      </c>
      <c r="L228" s="190">
        <v>1118.24</v>
      </c>
      <c r="M228" s="185">
        <f>K228/L228</f>
        <v>8.9944913435398479E-3</v>
      </c>
      <c r="N228" s="43">
        <v>77.7</v>
      </c>
      <c r="O228" s="44">
        <f>M228*N228</f>
        <v>0.69887197739304618</v>
      </c>
      <c r="P228" s="44">
        <f>M228*60*1000</f>
        <v>539.66948061239088</v>
      </c>
      <c r="Q228" s="55">
        <f>P228*N228/1000</f>
        <v>41.932318643582775</v>
      </c>
    </row>
    <row r="229" spans="1:17" s="6" customFormat="1" ht="12.75" customHeight="1" x14ac:dyDescent="0.2">
      <c r="A229" s="157"/>
      <c r="B229" s="173" t="s">
        <v>866</v>
      </c>
      <c r="C229" s="183" t="s">
        <v>829</v>
      </c>
      <c r="D229" s="42">
        <v>20</v>
      </c>
      <c r="E229" s="42">
        <v>1986</v>
      </c>
      <c r="F229" s="184">
        <v>14.6</v>
      </c>
      <c r="G229" s="184">
        <v>1.79</v>
      </c>
      <c r="H229" s="184">
        <v>3.2</v>
      </c>
      <c r="I229" s="184">
        <v>9.6</v>
      </c>
      <c r="J229" s="184">
        <v>1062.4000000000001</v>
      </c>
      <c r="K229" s="184">
        <v>9.6</v>
      </c>
      <c r="L229" s="184">
        <v>1062.4000000000001</v>
      </c>
      <c r="M229" s="185">
        <v>9.0361445783132526E-3</v>
      </c>
      <c r="N229" s="43">
        <v>64.5</v>
      </c>
      <c r="O229" s="44">
        <v>0.58283132530120474</v>
      </c>
      <c r="P229" s="44">
        <v>542.16867469879514</v>
      </c>
      <c r="Q229" s="55">
        <v>34.96987951807229</v>
      </c>
    </row>
    <row r="230" spans="1:17" s="6" customFormat="1" ht="12.75" customHeight="1" x14ac:dyDescent="0.2">
      <c r="A230" s="157"/>
      <c r="B230" s="172" t="s">
        <v>522</v>
      </c>
      <c r="C230" s="183" t="s">
        <v>947</v>
      </c>
      <c r="D230" s="42">
        <v>26</v>
      </c>
      <c r="E230" s="42">
        <v>1962</v>
      </c>
      <c r="F230" s="184">
        <v>14.89</v>
      </c>
      <c r="G230" s="184">
        <v>1.46</v>
      </c>
      <c r="H230" s="184">
        <v>3.68</v>
      </c>
      <c r="I230" s="184">
        <v>9.7439999999999998</v>
      </c>
      <c r="J230" s="184">
        <v>1176.43</v>
      </c>
      <c r="K230" s="184">
        <v>9.3000000000000007</v>
      </c>
      <c r="L230" s="184">
        <v>1002.68</v>
      </c>
      <c r="M230" s="185">
        <f>K230/L230</f>
        <v>9.2751426177843394E-3</v>
      </c>
      <c r="N230" s="43">
        <v>74.5</v>
      </c>
      <c r="O230" s="44">
        <f>M230*N230</f>
        <v>0.6909981250249333</v>
      </c>
      <c r="P230" s="44">
        <f>M230*60*1000</f>
        <v>556.50855706706034</v>
      </c>
      <c r="Q230" s="55">
        <f>P230*N230/1000</f>
        <v>41.459887501495992</v>
      </c>
    </row>
    <row r="231" spans="1:17" s="6" customFormat="1" ht="12.75" customHeight="1" x14ac:dyDescent="0.2">
      <c r="A231" s="157"/>
      <c r="B231" s="172" t="s">
        <v>151</v>
      </c>
      <c r="C231" s="52" t="s">
        <v>132</v>
      </c>
      <c r="D231" s="40">
        <v>54</v>
      </c>
      <c r="E231" s="40">
        <v>1992</v>
      </c>
      <c r="F231" s="188">
        <v>37.996000000000002</v>
      </c>
      <c r="G231" s="188">
        <v>4.9144620000000003</v>
      </c>
      <c r="H231" s="188">
        <v>8.64</v>
      </c>
      <c r="I231" s="188">
        <v>24.441528000000002</v>
      </c>
      <c r="J231" s="188">
        <v>2632.94</v>
      </c>
      <c r="K231" s="188">
        <f>I231</f>
        <v>24.441528000000002</v>
      </c>
      <c r="L231" s="188">
        <v>2632.94</v>
      </c>
      <c r="M231" s="189">
        <f>K231/L231</f>
        <v>9.2829794830113863E-3</v>
      </c>
      <c r="N231" s="41">
        <v>79.569999999999993</v>
      </c>
      <c r="O231" s="41">
        <f>M231*N231</f>
        <v>0.73864667746321599</v>
      </c>
      <c r="P231" s="41">
        <f>M231*60*1000</f>
        <v>556.97876898068318</v>
      </c>
      <c r="Q231" s="59">
        <f>P231*N231/1000</f>
        <v>44.318800647792962</v>
      </c>
    </row>
    <row r="232" spans="1:17" s="6" customFormat="1" ht="12.75" customHeight="1" x14ac:dyDescent="0.2">
      <c r="A232" s="157"/>
      <c r="B232" s="173" t="s">
        <v>866</v>
      </c>
      <c r="C232" s="183" t="s">
        <v>828</v>
      </c>
      <c r="D232" s="42">
        <v>40</v>
      </c>
      <c r="E232" s="42">
        <v>1992</v>
      </c>
      <c r="F232" s="184">
        <v>26.5</v>
      </c>
      <c r="G232" s="184">
        <v>3.8</v>
      </c>
      <c r="H232" s="184">
        <v>6.4</v>
      </c>
      <c r="I232" s="184">
        <v>16.257999999999999</v>
      </c>
      <c r="J232" s="184">
        <v>2169.38</v>
      </c>
      <c r="K232" s="184">
        <v>20.2</v>
      </c>
      <c r="L232" s="184">
        <v>2169.4</v>
      </c>
      <c r="M232" s="185">
        <v>9.3113303217479473E-3</v>
      </c>
      <c r="N232" s="43">
        <v>64.5</v>
      </c>
      <c r="O232" s="44">
        <v>0.60058080575274264</v>
      </c>
      <c r="P232" s="44">
        <v>558.6798193048769</v>
      </c>
      <c r="Q232" s="55">
        <v>36.034848345164562</v>
      </c>
    </row>
    <row r="233" spans="1:17" s="6" customFormat="1" ht="12.75" customHeight="1" x14ac:dyDescent="0.2">
      <c r="A233" s="157"/>
      <c r="B233" s="172" t="s">
        <v>586</v>
      </c>
      <c r="C233" s="183" t="s">
        <v>800</v>
      </c>
      <c r="D233" s="42">
        <v>36</v>
      </c>
      <c r="E233" s="42">
        <v>1980</v>
      </c>
      <c r="F233" s="184">
        <v>26.248999999999999</v>
      </c>
      <c r="G233" s="184">
        <v>2.2964000000000002</v>
      </c>
      <c r="H233" s="184">
        <v>3.6</v>
      </c>
      <c r="I233" s="184">
        <f>F233-G233-H233</f>
        <v>20.352599999999995</v>
      </c>
      <c r="J233" s="184">
        <v>2185.41</v>
      </c>
      <c r="K233" s="184">
        <f>I233</f>
        <v>20.352599999999995</v>
      </c>
      <c r="L233" s="184">
        <f>J233</f>
        <v>2185.41</v>
      </c>
      <c r="M233" s="185">
        <f>K233/L233</f>
        <v>9.312943566653395E-3</v>
      </c>
      <c r="N233" s="43">
        <v>55</v>
      </c>
      <c r="O233" s="44">
        <f>M233*N233</f>
        <v>0.51221189616593676</v>
      </c>
      <c r="P233" s="44">
        <f>M233*60*1000</f>
        <v>558.77661399920362</v>
      </c>
      <c r="Q233" s="55">
        <f>P233*N233/1000</f>
        <v>30.732713769956202</v>
      </c>
    </row>
    <row r="234" spans="1:17" s="6" customFormat="1" ht="12.75" customHeight="1" x14ac:dyDescent="0.2">
      <c r="A234" s="157"/>
      <c r="B234" s="173" t="s">
        <v>866</v>
      </c>
      <c r="C234" s="183" t="s">
        <v>836</v>
      </c>
      <c r="D234" s="42">
        <v>40</v>
      </c>
      <c r="E234" s="42">
        <v>1987</v>
      </c>
      <c r="F234" s="184">
        <v>30.3</v>
      </c>
      <c r="G234" s="184">
        <v>2.7</v>
      </c>
      <c r="H234" s="184">
        <v>6.4</v>
      </c>
      <c r="I234" s="184">
        <v>21.2</v>
      </c>
      <c r="J234" s="184">
        <v>2272</v>
      </c>
      <c r="K234" s="184">
        <v>21.2</v>
      </c>
      <c r="L234" s="184">
        <v>2272</v>
      </c>
      <c r="M234" s="185">
        <v>9.3309859154929575E-3</v>
      </c>
      <c r="N234" s="43">
        <v>64.5</v>
      </c>
      <c r="O234" s="44">
        <v>0.60184859154929571</v>
      </c>
      <c r="P234" s="44">
        <v>559.85915492957747</v>
      </c>
      <c r="Q234" s="55">
        <v>36.110915492957751</v>
      </c>
    </row>
    <row r="235" spans="1:17" s="6" customFormat="1" ht="12.75" customHeight="1" x14ac:dyDescent="0.2">
      <c r="A235" s="157"/>
      <c r="B235" s="172" t="s">
        <v>460</v>
      </c>
      <c r="C235" s="183" t="s">
        <v>432</v>
      </c>
      <c r="D235" s="42">
        <v>10</v>
      </c>
      <c r="E235" s="42">
        <v>1981</v>
      </c>
      <c r="F235" s="184">
        <f>SUM(G235+H235+I235)</f>
        <v>4.5999999999999996</v>
      </c>
      <c r="G235" s="184"/>
      <c r="H235" s="184"/>
      <c r="I235" s="184">
        <v>4.5999999999999996</v>
      </c>
      <c r="J235" s="184">
        <v>490.99</v>
      </c>
      <c r="K235" s="184">
        <v>4.5999999999999996</v>
      </c>
      <c r="L235" s="184">
        <v>490.99</v>
      </c>
      <c r="M235" s="185">
        <f>K235/L235</f>
        <v>9.3688262490071068E-3</v>
      </c>
      <c r="N235" s="43">
        <v>62.1</v>
      </c>
      <c r="O235" s="44">
        <f>M235*N235</f>
        <v>0.58180411006334132</v>
      </c>
      <c r="P235" s="44">
        <f>M235*60*1000</f>
        <v>562.12957494042632</v>
      </c>
      <c r="Q235" s="55">
        <f>P235*N235/1000</f>
        <v>34.908246603800478</v>
      </c>
    </row>
    <row r="236" spans="1:17" s="6" customFormat="1" ht="12.75" customHeight="1" x14ac:dyDescent="0.2">
      <c r="A236" s="157"/>
      <c r="B236" s="173" t="s">
        <v>368</v>
      </c>
      <c r="C236" s="166" t="s">
        <v>330</v>
      </c>
      <c r="D236" s="38">
        <v>52</v>
      </c>
      <c r="E236" s="39">
        <v>2007</v>
      </c>
      <c r="F236" s="192">
        <v>35.17</v>
      </c>
      <c r="G236" s="192">
        <v>0</v>
      </c>
      <c r="H236" s="193">
        <v>0</v>
      </c>
      <c r="I236" s="192">
        <v>35.17</v>
      </c>
      <c r="J236" s="198">
        <v>3741.59</v>
      </c>
      <c r="K236" s="192">
        <v>35.17</v>
      </c>
      <c r="L236" s="198">
        <v>3741.59</v>
      </c>
      <c r="M236" s="185">
        <f>K236/L236</f>
        <v>9.3997471663116484E-3</v>
      </c>
      <c r="N236" s="43">
        <v>58.8</v>
      </c>
      <c r="O236" s="44">
        <f>M236*N236</f>
        <v>0.55270513337912486</v>
      </c>
      <c r="P236" s="44">
        <f>M236*60*1000</f>
        <v>563.98482997869894</v>
      </c>
      <c r="Q236" s="55">
        <f>P236*N236/1000</f>
        <v>33.162308002747494</v>
      </c>
    </row>
    <row r="237" spans="1:17" s="6" customFormat="1" ht="12.75" customHeight="1" x14ac:dyDescent="0.2">
      <c r="A237" s="157"/>
      <c r="B237" s="172" t="s">
        <v>625</v>
      </c>
      <c r="C237" s="195" t="s">
        <v>198</v>
      </c>
      <c r="D237" s="195">
        <v>29</v>
      </c>
      <c r="E237" s="195">
        <v>1960</v>
      </c>
      <c r="F237" s="196">
        <v>11.233000000000001</v>
      </c>
      <c r="G237" s="196">
        <v>0</v>
      </c>
      <c r="H237" s="196">
        <v>0</v>
      </c>
      <c r="I237" s="196">
        <v>11.233001999999999</v>
      </c>
      <c r="J237" s="196">
        <v>1187.67</v>
      </c>
      <c r="K237" s="196">
        <f>I237</f>
        <v>11.233001999999999</v>
      </c>
      <c r="L237" s="196">
        <v>1187.67</v>
      </c>
      <c r="M237" s="197">
        <f>K237/L237</f>
        <v>9.4580161155876624E-3</v>
      </c>
      <c r="N237" s="19">
        <v>77.61</v>
      </c>
      <c r="O237" s="19">
        <f>M237*N237</f>
        <v>0.73403663073075842</v>
      </c>
      <c r="P237" s="19">
        <f>M237*60*1000</f>
        <v>567.48096693525974</v>
      </c>
      <c r="Q237" s="20">
        <f>P237*N237/1000</f>
        <v>44.042197843845514</v>
      </c>
    </row>
    <row r="238" spans="1:17" s="6" customFormat="1" ht="12.75" customHeight="1" x14ac:dyDescent="0.2">
      <c r="A238" s="157"/>
      <c r="B238" s="173" t="s">
        <v>413</v>
      </c>
      <c r="C238" s="160" t="s">
        <v>382</v>
      </c>
      <c r="D238" s="33">
        <v>12</v>
      </c>
      <c r="E238" s="33">
        <v>1983</v>
      </c>
      <c r="F238" s="186">
        <v>7.29</v>
      </c>
      <c r="G238" s="186"/>
      <c r="H238" s="186"/>
      <c r="I238" s="186">
        <v>7.29</v>
      </c>
      <c r="J238" s="186">
        <v>762.17</v>
      </c>
      <c r="K238" s="186">
        <v>7.29</v>
      </c>
      <c r="L238" s="186">
        <v>762.17</v>
      </c>
      <c r="M238" s="187">
        <f>K238/L238</f>
        <v>9.5647952556516275E-3</v>
      </c>
      <c r="N238" s="34">
        <v>55.481000000000002</v>
      </c>
      <c r="O238" s="34">
        <f>M238*N238</f>
        <v>0.53066440557880801</v>
      </c>
      <c r="P238" s="34">
        <f>M238*1000*60</f>
        <v>573.88771533909767</v>
      </c>
      <c r="Q238" s="56">
        <f>O238*60</f>
        <v>31.839864334728482</v>
      </c>
    </row>
    <row r="239" spans="1:17" s="6" customFormat="1" ht="12.75" customHeight="1" x14ac:dyDescent="0.2">
      <c r="A239" s="157"/>
      <c r="B239" s="173" t="s">
        <v>866</v>
      </c>
      <c r="C239" s="183" t="s">
        <v>835</v>
      </c>
      <c r="D239" s="42">
        <v>40</v>
      </c>
      <c r="E239" s="42">
        <v>1992</v>
      </c>
      <c r="F239" s="184">
        <v>32.799999999999997</v>
      </c>
      <c r="G239" s="184">
        <v>3.96</v>
      </c>
      <c r="H239" s="184">
        <v>6.4</v>
      </c>
      <c r="I239" s="184">
        <v>22.4</v>
      </c>
      <c r="J239" s="184">
        <v>2289.5</v>
      </c>
      <c r="K239" s="184">
        <v>22.4</v>
      </c>
      <c r="L239" s="184">
        <v>2289.5</v>
      </c>
      <c r="M239" s="185">
        <v>9.7837955885564532E-3</v>
      </c>
      <c r="N239" s="43">
        <v>64.5</v>
      </c>
      <c r="O239" s="44">
        <v>0.63105481546189124</v>
      </c>
      <c r="P239" s="44">
        <v>587.0277353133871</v>
      </c>
      <c r="Q239" s="55">
        <v>37.863288927713469</v>
      </c>
    </row>
    <row r="240" spans="1:17" s="6" customFormat="1" ht="22.5" x14ac:dyDescent="0.2">
      <c r="A240" s="157"/>
      <c r="B240" s="173" t="s">
        <v>368</v>
      </c>
      <c r="C240" s="166" t="s">
        <v>337</v>
      </c>
      <c r="D240" s="38">
        <v>4</v>
      </c>
      <c r="E240" s="39" t="s">
        <v>57</v>
      </c>
      <c r="F240" s="192">
        <v>2.5</v>
      </c>
      <c r="G240" s="192">
        <v>0.45</v>
      </c>
      <c r="H240" s="193">
        <v>0.04</v>
      </c>
      <c r="I240" s="192">
        <v>2.0099999999999998</v>
      </c>
      <c r="J240" s="194">
        <v>193.25</v>
      </c>
      <c r="K240" s="192">
        <v>2.0099999999999998</v>
      </c>
      <c r="L240" s="194">
        <v>193.25</v>
      </c>
      <c r="M240" s="185">
        <f>K240/L240</f>
        <v>1.040103492884864E-2</v>
      </c>
      <c r="N240" s="43">
        <v>58.8</v>
      </c>
      <c r="O240" s="44">
        <f>M240*N240</f>
        <v>0.61158085381630001</v>
      </c>
      <c r="P240" s="44">
        <f>M240*60*1000</f>
        <v>624.06209573091837</v>
      </c>
      <c r="Q240" s="55">
        <f>P240*N240/1000</f>
        <v>36.694851228977996</v>
      </c>
    </row>
    <row r="241" spans="1:17" s="6" customFormat="1" ht="12.75" customHeight="1" x14ac:dyDescent="0.2">
      <c r="A241" s="157"/>
      <c r="B241" s="172" t="s">
        <v>326</v>
      </c>
      <c r="C241" s="183" t="s">
        <v>590</v>
      </c>
      <c r="D241" s="204">
        <v>20</v>
      </c>
      <c r="E241" s="204">
        <v>2011</v>
      </c>
      <c r="F241" s="190">
        <v>15.779</v>
      </c>
      <c r="G241" s="190">
        <v>2.5350000000000001</v>
      </c>
      <c r="H241" s="190">
        <v>1.6</v>
      </c>
      <c r="I241" s="190">
        <v>11.646000000000001</v>
      </c>
      <c r="J241" s="190">
        <v>1113.22</v>
      </c>
      <c r="K241" s="190">
        <v>11.646000000000001</v>
      </c>
      <c r="L241" s="190">
        <v>1113.22</v>
      </c>
      <c r="M241" s="185">
        <f>K241/L241</f>
        <v>1.0461543989507915E-2</v>
      </c>
      <c r="N241" s="43">
        <v>77.7</v>
      </c>
      <c r="O241" s="44">
        <f>M241*N241</f>
        <v>0.81286196798476507</v>
      </c>
      <c r="P241" s="44">
        <f>M241*60*1000</f>
        <v>627.69263937047492</v>
      </c>
      <c r="Q241" s="55">
        <f>P241*N241/1000</f>
        <v>48.771718079085908</v>
      </c>
    </row>
    <row r="242" spans="1:17" s="6" customFormat="1" ht="12.75" customHeight="1" x14ac:dyDescent="0.2">
      <c r="A242" s="157"/>
      <c r="B242" s="173" t="s">
        <v>92</v>
      </c>
      <c r="C242" s="52" t="s">
        <v>39</v>
      </c>
      <c r="D242" s="40">
        <v>90</v>
      </c>
      <c r="E242" s="40">
        <v>1967</v>
      </c>
      <c r="F242" s="188">
        <v>47.424999999999997</v>
      </c>
      <c r="G242" s="188">
        <v>0</v>
      </c>
      <c r="H242" s="188">
        <v>0</v>
      </c>
      <c r="I242" s="188">
        <v>47.424999999999997</v>
      </c>
      <c r="J242" s="188">
        <v>4485</v>
      </c>
      <c r="K242" s="188">
        <f>I242</f>
        <v>47.424999999999997</v>
      </c>
      <c r="L242" s="188">
        <v>4485</v>
      </c>
      <c r="M242" s="189">
        <f>K242/L242</f>
        <v>1.0574136008918617E-2</v>
      </c>
      <c r="N242" s="41">
        <v>46.7</v>
      </c>
      <c r="O242" s="41">
        <f>M242*N242</f>
        <v>0.49381215161649944</v>
      </c>
      <c r="P242" s="41">
        <f>M242*60*1000</f>
        <v>634.44816053511704</v>
      </c>
      <c r="Q242" s="59">
        <f>P242*N242/1000</f>
        <v>29.628729096989964</v>
      </c>
    </row>
    <row r="243" spans="1:17" s="6" customFormat="1" ht="12.75" customHeight="1" x14ac:dyDescent="0.2">
      <c r="A243" s="157"/>
      <c r="B243" s="172" t="s">
        <v>522</v>
      </c>
      <c r="C243" s="183" t="s">
        <v>517</v>
      </c>
      <c r="D243" s="42">
        <v>10</v>
      </c>
      <c r="E243" s="42" t="s">
        <v>518</v>
      </c>
      <c r="F243" s="184">
        <v>4.29</v>
      </c>
      <c r="G243" s="184">
        <v>0</v>
      </c>
      <c r="H243" s="184">
        <v>0</v>
      </c>
      <c r="I243" s="184">
        <v>4.29</v>
      </c>
      <c r="J243" s="184">
        <v>397.1</v>
      </c>
      <c r="K243" s="184">
        <v>4.29</v>
      </c>
      <c r="L243" s="184">
        <v>397.1</v>
      </c>
      <c r="M243" s="185">
        <f>K243/L243</f>
        <v>1.0803324099722992E-2</v>
      </c>
      <c r="N243" s="43">
        <v>74.5</v>
      </c>
      <c r="O243" s="44">
        <f>M243*N243</f>
        <v>0.80484764542936282</v>
      </c>
      <c r="P243" s="44">
        <f>M243*60*1000</f>
        <v>648.19944598337952</v>
      </c>
      <c r="Q243" s="55">
        <f>P243*N243/1000</f>
        <v>48.29085872576178</v>
      </c>
    </row>
    <row r="244" spans="1:17" s="6" customFormat="1" ht="12.75" customHeight="1" x14ac:dyDescent="0.2">
      <c r="A244" s="157"/>
      <c r="B244" s="173" t="s">
        <v>92</v>
      </c>
      <c r="C244" s="52" t="s">
        <v>40</v>
      </c>
      <c r="D244" s="40">
        <v>30</v>
      </c>
      <c r="E244" s="40">
        <v>1967</v>
      </c>
      <c r="F244" s="188">
        <v>16.852</v>
      </c>
      <c r="G244" s="188">
        <v>0</v>
      </c>
      <c r="H244" s="188">
        <v>0</v>
      </c>
      <c r="I244" s="188">
        <v>16.852</v>
      </c>
      <c r="J244" s="188">
        <v>1550</v>
      </c>
      <c r="K244" s="188">
        <f>I244</f>
        <v>16.852</v>
      </c>
      <c r="L244" s="188">
        <v>1550</v>
      </c>
      <c r="M244" s="189">
        <f>K244/L244</f>
        <v>1.087225806451613E-2</v>
      </c>
      <c r="N244" s="41">
        <v>46.7</v>
      </c>
      <c r="O244" s="41">
        <f>M244*N244</f>
        <v>0.50773445161290331</v>
      </c>
      <c r="P244" s="41">
        <f>M244*60*1000</f>
        <v>652.33548387096778</v>
      </c>
      <c r="Q244" s="59">
        <f>P244*N244/1000</f>
        <v>30.464067096774198</v>
      </c>
    </row>
    <row r="245" spans="1:17" s="6" customFormat="1" ht="12.75" customHeight="1" x14ac:dyDescent="0.2">
      <c r="A245" s="157"/>
      <c r="B245" s="172" t="s">
        <v>460</v>
      </c>
      <c r="C245" s="183" t="s">
        <v>436</v>
      </c>
      <c r="D245" s="42">
        <v>11</v>
      </c>
      <c r="E245" s="42">
        <v>1962</v>
      </c>
      <c r="F245" s="184">
        <f>SUM(G245+H245+I245)</f>
        <v>7.86</v>
      </c>
      <c r="G245" s="184">
        <v>0.1</v>
      </c>
      <c r="H245" s="184">
        <v>1.76</v>
      </c>
      <c r="I245" s="184">
        <v>6</v>
      </c>
      <c r="J245" s="184">
        <v>537.08000000000004</v>
      </c>
      <c r="K245" s="184">
        <v>5</v>
      </c>
      <c r="L245" s="184">
        <v>451.69</v>
      </c>
      <c r="M245" s="185">
        <f>K245/L245</f>
        <v>1.10695388430118E-2</v>
      </c>
      <c r="N245" s="43">
        <v>62.1</v>
      </c>
      <c r="O245" s="44">
        <f>M245*N245</f>
        <v>0.6874183621510328</v>
      </c>
      <c r="P245" s="44">
        <f>M245*60*1000</f>
        <v>664.17233058070804</v>
      </c>
      <c r="Q245" s="55">
        <f>P245*N245/1000</f>
        <v>41.245101729061972</v>
      </c>
    </row>
    <row r="246" spans="1:17" s="6" customFormat="1" ht="12.75" customHeight="1" x14ac:dyDescent="0.2">
      <c r="A246" s="157"/>
      <c r="B246" s="172" t="s">
        <v>460</v>
      </c>
      <c r="C246" s="183" t="s">
        <v>430</v>
      </c>
      <c r="D246" s="42">
        <v>40</v>
      </c>
      <c r="E246" s="42">
        <v>1998</v>
      </c>
      <c r="F246" s="184">
        <f>SUM(G246+H246+I246)</f>
        <v>36</v>
      </c>
      <c r="G246" s="184">
        <v>3.1</v>
      </c>
      <c r="H246" s="184">
        <v>6.4</v>
      </c>
      <c r="I246" s="184">
        <v>26.5</v>
      </c>
      <c r="J246" s="184">
        <v>2183.6999999999998</v>
      </c>
      <c r="K246" s="184">
        <v>25.9</v>
      </c>
      <c r="L246" s="184">
        <v>2133.8000000000002</v>
      </c>
      <c r="M246" s="185">
        <f>K246/L246</f>
        <v>1.2137969819102069E-2</v>
      </c>
      <c r="N246" s="43">
        <v>62.1</v>
      </c>
      <c r="O246" s="44">
        <f>M246*N246</f>
        <v>0.75376792576623852</v>
      </c>
      <c r="P246" s="44">
        <f>M246*60*1000</f>
        <v>728.27818914612419</v>
      </c>
      <c r="Q246" s="55">
        <f>P246*N246/1000</f>
        <v>45.226075545974318</v>
      </c>
    </row>
    <row r="247" spans="1:17" s="6" customFormat="1" ht="12.75" customHeight="1" thickBot="1" x14ac:dyDescent="0.25">
      <c r="A247" s="158"/>
      <c r="B247" s="209" t="s">
        <v>193</v>
      </c>
      <c r="C247" s="210" t="s">
        <v>185</v>
      </c>
      <c r="D247" s="211">
        <v>10</v>
      </c>
      <c r="E247" s="211">
        <v>1984</v>
      </c>
      <c r="F247" s="212">
        <v>13.884</v>
      </c>
      <c r="G247" s="212">
        <v>1.4834879999999999</v>
      </c>
      <c r="H247" s="212">
        <v>4.32</v>
      </c>
      <c r="I247" s="212">
        <v>8.0805119999999988</v>
      </c>
      <c r="J247" s="212">
        <v>609.70000000000005</v>
      </c>
      <c r="K247" s="212">
        <f>I247</f>
        <v>8.0805119999999988</v>
      </c>
      <c r="L247" s="212">
        <v>609.70000000000005</v>
      </c>
      <c r="M247" s="213">
        <f>K247/L247</f>
        <v>1.3253258979826141E-2</v>
      </c>
      <c r="N247" s="214">
        <v>63.547000000000004</v>
      </c>
      <c r="O247" s="214">
        <f>M247*N247</f>
        <v>0.84220484839101184</v>
      </c>
      <c r="P247" s="214">
        <f>M247*60*1000</f>
        <v>795.19553878956845</v>
      </c>
      <c r="Q247" s="215">
        <f>P247*N247/1000</f>
        <v>50.532290903460705</v>
      </c>
    </row>
    <row r="248" spans="1:17" s="6" customFormat="1" ht="12.75" customHeight="1" x14ac:dyDescent="0.2">
      <c r="A248" s="244" t="s">
        <v>24</v>
      </c>
      <c r="B248" s="245" t="s">
        <v>228</v>
      </c>
      <c r="C248" s="246" t="s">
        <v>221</v>
      </c>
      <c r="D248" s="247">
        <v>37</v>
      </c>
      <c r="E248" s="247">
        <v>1970</v>
      </c>
      <c r="F248" s="248">
        <v>14.413</v>
      </c>
      <c r="G248" s="248">
        <v>2.0346350000000002</v>
      </c>
      <c r="H248" s="248">
        <v>5.76</v>
      </c>
      <c r="I248" s="248">
        <v>6.6183610000000002</v>
      </c>
      <c r="J248" s="248">
        <v>1579.46</v>
      </c>
      <c r="K248" s="248">
        <f>I248</f>
        <v>6.6183610000000002</v>
      </c>
      <c r="L248" s="248">
        <v>1579.46</v>
      </c>
      <c r="M248" s="249">
        <f>K248/L248</f>
        <v>4.1902681929266968E-3</v>
      </c>
      <c r="N248" s="250">
        <v>78.150000000000006</v>
      </c>
      <c r="O248" s="250">
        <f>M248*N248</f>
        <v>0.32746945927722138</v>
      </c>
      <c r="P248" s="250">
        <f>M248*60*1000</f>
        <v>251.4160915756018</v>
      </c>
      <c r="Q248" s="251">
        <f>P248*N248/1000</f>
        <v>19.648167556633283</v>
      </c>
    </row>
    <row r="249" spans="1:17" s="6" customFormat="1" ht="12.75" customHeight="1" x14ac:dyDescent="0.2">
      <c r="A249" s="252"/>
      <c r="B249" s="175" t="s">
        <v>298</v>
      </c>
      <c r="C249" s="216" t="s">
        <v>881</v>
      </c>
      <c r="D249" s="65">
        <v>31</v>
      </c>
      <c r="E249" s="65" t="s">
        <v>57</v>
      </c>
      <c r="F249" s="217">
        <f>G249+H249+I249</f>
        <v>14.630099999999999</v>
      </c>
      <c r="G249" s="217">
        <v>1.6319999999999999</v>
      </c>
      <c r="H249" s="217">
        <v>4.72</v>
      </c>
      <c r="I249" s="217">
        <v>8.2781000000000002</v>
      </c>
      <c r="J249" s="217">
        <v>1426.8500000000001</v>
      </c>
      <c r="K249" s="217">
        <v>8.2781000000000002</v>
      </c>
      <c r="L249" s="217">
        <v>1426.8500000000001</v>
      </c>
      <c r="M249" s="218">
        <f>K249/L249</f>
        <v>5.8016610015068151E-3</v>
      </c>
      <c r="N249" s="63">
        <v>54.2</v>
      </c>
      <c r="O249" s="64">
        <f>M249*N249</f>
        <v>0.3144500262816694</v>
      </c>
      <c r="P249" s="64">
        <f>M249*60*1000</f>
        <v>348.09966009040892</v>
      </c>
      <c r="Q249" s="80">
        <f>P249*N249/1000</f>
        <v>18.867001576900165</v>
      </c>
    </row>
    <row r="250" spans="1:17" s="6" customFormat="1" ht="12.75" customHeight="1" x14ac:dyDescent="0.2">
      <c r="A250" s="252"/>
      <c r="B250" s="175" t="s">
        <v>298</v>
      </c>
      <c r="C250" s="216" t="s">
        <v>882</v>
      </c>
      <c r="D250" s="65">
        <v>22</v>
      </c>
      <c r="E250" s="65" t="s">
        <v>57</v>
      </c>
      <c r="F250" s="217">
        <f>G250+H250+I250</f>
        <v>13.406200000000002</v>
      </c>
      <c r="G250" s="217">
        <v>2.1930000000000001</v>
      </c>
      <c r="H250" s="217">
        <v>3.37</v>
      </c>
      <c r="I250" s="217">
        <v>7.8432000000000004</v>
      </c>
      <c r="J250" s="217">
        <v>1266.54</v>
      </c>
      <c r="K250" s="217">
        <v>7.8432000000000004</v>
      </c>
      <c r="L250" s="217">
        <v>1266.54</v>
      </c>
      <c r="M250" s="218">
        <f>K250/L250</f>
        <v>6.1926192619261933E-3</v>
      </c>
      <c r="N250" s="63">
        <v>54.2</v>
      </c>
      <c r="O250" s="64">
        <f>M250*N250</f>
        <v>0.33563996399639967</v>
      </c>
      <c r="P250" s="64">
        <f>M250*60*1000</f>
        <v>371.55715571557158</v>
      </c>
      <c r="Q250" s="80">
        <f>P250*N250/1000</f>
        <v>20.13839783978398</v>
      </c>
    </row>
    <row r="251" spans="1:17" s="6" customFormat="1" ht="12.75" customHeight="1" x14ac:dyDescent="0.2">
      <c r="A251" s="252"/>
      <c r="B251" s="174" t="s">
        <v>286</v>
      </c>
      <c r="C251" s="219" t="s">
        <v>258</v>
      </c>
      <c r="D251" s="69">
        <v>72</v>
      </c>
      <c r="E251" s="69">
        <v>1975</v>
      </c>
      <c r="F251" s="220">
        <v>34.9</v>
      </c>
      <c r="G251" s="221">
        <v>7.04</v>
      </c>
      <c r="H251" s="221">
        <v>4.2699999999999996</v>
      </c>
      <c r="I251" s="220">
        <v>23.59</v>
      </c>
      <c r="J251" s="220">
        <v>3784.12</v>
      </c>
      <c r="K251" s="220">
        <v>23.59</v>
      </c>
      <c r="L251" s="220">
        <v>3784.12</v>
      </c>
      <c r="M251" s="222">
        <v>6.2339460693635511E-3</v>
      </c>
      <c r="N251" s="70">
        <v>53.85</v>
      </c>
      <c r="O251" s="70">
        <v>0.34</v>
      </c>
      <c r="P251" s="70">
        <v>374.04</v>
      </c>
      <c r="Q251" s="82">
        <v>20.14</v>
      </c>
    </row>
    <row r="252" spans="1:17" s="6" customFormat="1" ht="12.75" customHeight="1" x14ac:dyDescent="0.2">
      <c r="A252" s="252"/>
      <c r="B252" s="175" t="s">
        <v>368</v>
      </c>
      <c r="C252" s="223" t="s">
        <v>339</v>
      </c>
      <c r="D252" s="77">
        <v>15</v>
      </c>
      <c r="E252" s="62" t="s">
        <v>57</v>
      </c>
      <c r="F252" s="224">
        <v>13.22</v>
      </c>
      <c r="G252" s="224">
        <v>3.81</v>
      </c>
      <c r="H252" s="224">
        <v>2.4</v>
      </c>
      <c r="I252" s="224">
        <v>7.01</v>
      </c>
      <c r="J252" s="225">
        <v>1120.1099999999999</v>
      </c>
      <c r="K252" s="224">
        <v>7.01</v>
      </c>
      <c r="L252" s="225">
        <v>1120.1099999999999</v>
      </c>
      <c r="M252" s="218">
        <f>K252/L252</f>
        <v>6.2583139155975758E-3</v>
      </c>
      <c r="N252" s="63">
        <v>58.8</v>
      </c>
      <c r="O252" s="64">
        <f>M252*N252</f>
        <v>0.36798885823713745</v>
      </c>
      <c r="P252" s="64">
        <f>M252*60*1000</f>
        <v>375.49883493585457</v>
      </c>
      <c r="Q252" s="80">
        <f>P252*N252/1000</f>
        <v>22.079331494228249</v>
      </c>
    </row>
    <row r="253" spans="1:17" s="6" customFormat="1" ht="12.75" customHeight="1" x14ac:dyDescent="0.2">
      <c r="A253" s="252"/>
      <c r="B253" s="174" t="s">
        <v>247</v>
      </c>
      <c r="C253" s="216" t="s">
        <v>244</v>
      </c>
      <c r="D253" s="65">
        <v>60</v>
      </c>
      <c r="E253" s="65" t="s">
        <v>518</v>
      </c>
      <c r="F253" s="217">
        <v>35.591999999999999</v>
      </c>
      <c r="G253" s="217">
        <v>6.8789999999999996</v>
      </c>
      <c r="H253" s="217">
        <v>7.9420000000000002</v>
      </c>
      <c r="I253" s="217">
        <v>20.771000000000001</v>
      </c>
      <c r="J253" s="217">
        <v>3292.01</v>
      </c>
      <c r="K253" s="217">
        <v>20.771000000000001</v>
      </c>
      <c r="L253" s="217">
        <v>3292.01</v>
      </c>
      <c r="M253" s="218">
        <f>K253/L253</f>
        <v>6.309519108386669E-3</v>
      </c>
      <c r="N253" s="63">
        <v>67.040000000000006</v>
      </c>
      <c r="O253" s="64">
        <f>M253*N253</f>
        <v>0.42299016102624232</v>
      </c>
      <c r="P253" s="64">
        <f>M253*60*1000</f>
        <v>378.57114650320011</v>
      </c>
      <c r="Q253" s="80">
        <f>P253*N253/1000</f>
        <v>25.379409661574538</v>
      </c>
    </row>
    <row r="254" spans="1:17" s="6" customFormat="1" ht="12.75" customHeight="1" x14ac:dyDescent="0.2">
      <c r="A254" s="252"/>
      <c r="B254" s="175" t="s">
        <v>508</v>
      </c>
      <c r="C254" s="216" t="s">
        <v>930</v>
      </c>
      <c r="D254" s="65">
        <v>36</v>
      </c>
      <c r="E254" s="65">
        <v>1971</v>
      </c>
      <c r="F254" s="217">
        <v>21.207999999999998</v>
      </c>
      <c r="G254" s="217">
        <v>3.4260000000000002</v>
      </c>
      <c r="H254" s="217">
        <v>5.44</v>
      </c>
      <c r="I254" s="217">
        <v>12.341999999999995</v>
      </c>
      <c r="J254" s="217">
        <v>1946.4</v>
      </c>
      <c r="K254" s="217">
        <v>12.342000000000001</v>
      </c>
      <c r="L254" s="217">
        <v>1946.4</v>
      </c>
      <c r="M254" s="218">
        <f>K254/L254</f>
        <v>6.3409371146732427E-3</v>
      </c>
      <c r="N254" s="63">
        <v>46.325000000000003</v>
      </c>
      <c r="O254" s="64">
        <f>M254*N254</f>
        <v>0.29374391183723797</v>
      </c>
      <c r="P254" s="64">
        <f>M254*60*1000</f>
        <v>380.45622688039452</v>
      </c>
      <c r="Q254" s="80">
        <f>P254*N254/1000</f>
        <v>17.624634710234275</v>
      </c>
    </row>
    <row r="255" spans="1:17" s="6" customFormat="1" ht="12.75" customHeight="1" x14ac:dyDescent="0.2">
      <c r="A255" s="252"/>
      <c r="B255" s="175" t="s">
        <v>508</v>
      </c>
      <c r="C255" s="216" t="s">
        <v>931</v>
      </c>
      <c r="D255" s="65">
        <v>31</v>
      </c>
      <c r="E255" s="65">
        <v>1969</v>
      </c>
      <c r="F255" s="217">
        <v>22.809000000000001</v>
      </c>
      <c r="G255" s="217">
        <v>3.343</v>
      </c>
      <c r="H255" s="217">
        <v>2.3940000000000001</v>
      </c>
      <c r="I255" s="217">
        <v>17.072000000000003</v>
      </c>
      <c r="J255" s="217">
        <v>2606.4</v>
      </c>
      <c r="K255" s="217">
        <v>16.515999999999998</v>
      </c>
      <c r="L255" s="217">
        <v>2479.35</v>
      </c>
      <c r="M255" s="218">
        <f>K255/L255</f>
        <v>6.6614233569282271E-3</v>
      </c>
      <c r="N255" s="63">
        <v>46.325000000000003</v>
      </c>
      <c r="O255" s="64">
        <f>M255*N255</f>
        <v>0.30859043700970012</v>
      </c>
      <c r="P255" s="64">
        <f>M255*60*1000</f>
        <v>399.68540141569366</v>
      </c>
      <c r="Q255" s="80">
        <f>P255*N255/1000</f>
        <v>18.515426220582007</v>
      </c>
    </row>
    <row r="256" spans="1:17" s="6" customFormat="1" ht="12.75" customHeight="1" x14ac:dyDescent="0.2">
      <c r="A256" s="252"/>
      <c r="B256" s="175" t="s">
        <v>774</v>
      </c>
      <c r="C256" s="216" t="s">
        <v>749</v>
      </c>
      <c r="D256" s="65">
        <v>37</v>
      </c>
      <c r="E256" s="65">
        <v>1987</v>
      </c>
      <c r="F256" s="217">
        <v>12.823</v>
      </c>
      <c r="G256" s="217">
        <v>1.5569999999999999</v>
      </c>
      <c r="H256" s="217">
        <v>3.74</v>
      </c>
      <c r="I256" s="217">
        <v>7.5259999999999998</v>
      </c>
      <c r="J256" s="217">
        <v>1126.69</v>
      </c>
      <c r="K256" s="217">
        <v>7.5259999999999998</v>
      </c>
      <c r="L256" s="217">
        <v>1126.69</v>
      </c>
      <c r="M256" s="218">
        <f>K256/L256</f>
        <v>6.6797433189253472E-3</v>
      </c>
      <c r="N256" s="63">
        <v>67.58</v>
      </c>
      <c r="O256" s="64">
        <f>M256*N256</f>
        <v>0.45141705349297495</v>
      </c>
      <c r="P256" s="64">
        <f>M256*60*1000</f>
        <v>400.78459913552086</v>
      </c>
      <c r="Q256" s="80">
        <f>P256*N256/1000</f>
        <v>27.085023209578498</v>
      </c>
    </row>
    <row r="257" spans="1:17" s="6" customFormat="1" ht="12.75" customHeight="1" x14ac:dyDescent="0.2">
      <c r="A257" s="252"/>
      <c r="B257" s="174" t="s">
        <v>286</v>
      </c>
      <c r="C257" s="219" t="s">
        <v>257</v>
      </c>
      <c r="D257" s="69">
        <v>100</v>
      </c>
      <c r="E257" s="69">
        <v>1972</v>
      </c>
      <c r="F257" s="220">
        <v>54.74</v>
      </c>
      <c r="G257" s="221">
        <v>13.15</v>
      </c>
      <c r="H257" s="221">
        <v>11.98</v>
      </c>
      <c r="I257" s="220">
        <v>29.61</v>
      </c>
      <c r="J257" s="220">
        <v>4425.25</v>
      </c>
      <c r="K257" s="220">
        <v>29.617360262132085</v>
      </c>
      <c r="L257" s="220">
        <v>4426.3500000000004</v>
      </c>
      <c r="M257" s="222">
        <v>6.691147392802666E-3</v>
      </c>
      <c r="N257" s="70">
        <v>53.85</v>
      </c>
      <c r="O257" s="70">
        <v>0.36</v>
      </c>
      <c r="P257" s="70">
        <v>401.47</v>
      </c>
      <c r="Q257" s="82">
        <v>21.62</v>
      </c>
    </row>
    <row r="258" spans="1:17" s="6" customFormat="1" ht="12.75" customHeight="1" x14ac:dyDescent="0.2">
      <c r="A258" s="252"/>
      <c r="B258" s="175" t="s">
        <v>508</v>
      </c>
      <c r="C258" s="216" t="s">
        <v>598</v>
      </c>
      <c r="D258" s="65">
        <v>75</v>
      </c>
      <c r="E258" s="65">
        <v>1973</v>
      </c>
      <c r="F258" s="217">
        <v>45.747</v>
      </c>
      <c r="G258" s="217">
        <v>6.4459999999999997</v>
      </c>
      <c r="H258" s="217">
        <v>12</v>
      </c>
      <c r="I258" s="217">
        <v>27.301000000000002</v>
      </c>
      <c r="J258" s="217">
        <v>3986.33</v>
      </c>
      <c r="K258" s="217">
        <v>27.300999999999998</v>
      </c>
      <c r="L258" s="217">
        <v>3986.33</v>
      </c>
      <c r="M258" s="218">
        <f>K258/L258</f>
        <v>6.8486552794174088E-3</v>
      </c>
      <c r="N258" s="63">
        <v>46.325000000000003</v>
      </c>
      <c r="O258" s="64">
        <f>M258*N258</f>
        <v>0.31726395581901151</v>
      </c>
      <c r="P258" s="64">
        <f>M258*60*1000</f>
        <v>410.91931676504453</v>
      </c>
      <c r="Q258" s="80">
        <f>P258*N258/1000</f>
        <v>19.035837349140689</v>
      </c>
    </row>
    <row r="259" spans="1:17" s="6" customFormat="1" ht="12.75" customHeight="1" x14ac:dyDescent="0.2">
      <c r="A259" s="252"/>
      <c r="B259" s="174" t="s">
        <v>326</v>
      </c>
      <c r="C259" s="216" t="s">
        <v>895</v>
      </c>
      <c r="D259" s="226">
        <v>65</v>
      </c>
      <c r="E259" s="226" t="s">
        <v>57</v>
      </c>
      <c r="F259" s="227">
        <v>30</v>
      </c>
      <c r="G259" s="227">
        <v>3.444</v>
      </c>
      <c r="H259" s="227">
        <v>10.32</v>
      </c>
      <c r="I259" s="227">
        <v>16.239999999999998</v>
      </c>
      <c r="J259" s="227">
        <v>2338.13</v>
      </c>
      <c r="K259" s="227">
        <v>16.239999999999998</v>
      </c>
      <c r="L259" s="227">
        <v>2338.13</v>
      </c>
      <c r="M259" s="218">
        <f>K259/L259</f>
        <v>6.9457215809215047E-3</v>
      </c>
      <c r="N259" s="63">
        <v>77.7</v>
      </c>
      <c r="O259" s="64">
        <f>M259*N259</f>
        <v>0.53968256683760096</v>
      </c>
      <c r="P259" s="64">
        <f>M259*60*1000</f>
        <v>416.74329485529029</v>
      </c>
      <c r="Q259" s="80">
        <f>P259*N259/1000</f>
        <v>32.380954010256055</v>
      </c>
    </row>
    <row r="260" spans="1:17" s="6" customFormat="1" ht="12.75" customHeight="1" x14ac:dyDescent="0.2">
      <c r="A260" s="252"/>
      <c r="B260" s="174" t="s">
        <v>175</v>
      </c>
      <c r="C260" s="228" t="s">
        <v>162</v>
      </c>
      <c r="D260" s="75">
        <v>45</v>
      </c>
      <c r="E260" s="75">
        <v>1985</v>
      </c>
      <c r="F260" s="229">
        <v>21.678999999999998</v>
      </c>
      <c r="G260" s="229">
        <v>1.7849999999999999</v>
      </c>
      <c r="H260" s="229">
        <v>3.52</v>
      </c>
      <c r="I260" s="229">
        <v>16.373999999999999</v>
      </c>
      <c r="J260" s="229">
        <v>2334.15</v>
      </c>
      <c r="K260" s="229">
        <f>I260</f>
        <v>16.373999999999999</v>
      </c>
      <c r="L260" s="229">
        <v>2334.15</v>
      </c>
      <c r="M260" s="230">
        <f>K260/L260</f>
        <v>7.0149733307628033E-3</v>
      </c>
      <c r="N260" s="76">
        <v>93.85</v>
      </c>
      <c r="O260" s="76">
        <f>M260*N260</f>
        <v>0.65835524709208904</v>
      </c>
      <c r="P260" s="76">
        <f>M260*60*1000</f>
        <v>420.89839984576821</v>
      </c>
      <c r="Q260" s="84">
        <f>P260*N260/1000</f>
        <v>39.501314825525348</v>
      </c>
    </row>
    <row r="261" spans="1:17" s="6" customFormat="1" ht="12.75" customHeight="1" x14ac:dyDescent="0.2">
      <c r="A261" s="252"/>
      <c r="B261" s="175" t="s">
        <v>92</v>
      </c>
      <c r="C261" s="78" t="s">
        <v>43</v>
      </c>
      <c r="D261" s="72">
        <v>49</v>
      </c>
      <c r="E261" s="72">
        <v>2007</v>
      </c>
      <c r="F261" s="231">
        <v>27.984000000000002</v>
      </c>
      <c r="G261" s="231">
        <v>6.4805760000000001</v>
      </c>
      <c r="H261" s="231">
        <v>3.7419500000000001</v>
      </c>
      <c r="I261" s="231">
        <v>17.761482000000001</v>
      </c>
      <c r="J261" s="231">
        <v>2531.39</v>
      </c>
      <c r="K261" s="231">
        <f>I261</f>
        <v>17.761482000000001</v>
      </c>
      <c r="L261" s="231">
        <v>2531.39</v>
      </c>
      <c r="M261" s="232">
        <f>K261/L261</f>
        <v>7.0164937050395245E-3</v>
      </c>
      <c r="N261" s="73">
        <v>46.7</v>
      </c>
      <c r="O261" s="73">
        <f>M261*N261</f>
        <v>0.32767025602534583</v>
      </c>
      <c r="P261" s="73">
        <f>M261*60*1000</f>
        <v>420.98962230237146</v>
      </c>
      <c r="Q261" s="83">
        <f>P261*N261/1000</f>
        <v>19.660215361520748</v>
      </c>
    </row>
    <row r="262" spans="1:17" s="6" customFormat="1" ht="12.75" customHeight="1" x14ac:dyDescent="0.2">
      <c r="A262" s="252"/>
      <c r="B262" s="175" t="s">
        <v>508</v>
      </c>
      <c r="C262" s="216" t="s">
        <v>932</v>
      </c>
      <c r="D262" s="65">
        <v>54</v>
      </c>
      <c r="E262" s="65">
        <v>1981</v>
      </c>
      <c r="F262" s="217">
        <v>35.255000000000003</v>
      </c>
      <c r="G262" s="217">
        <v>5.7320000000000002</v>
      </c>
      <c r="H262" s="217">
        <v>8.5939999999999994</v>
      </c>
      <c r="I262" s="217">
        <v>20.929000000000002</v>
      </c>
      <c r="J262" s="217">
        <v>2965.59</v>
      </c>
      <c r="K262" s="217">
        <v>20.46</v>
      </c>
      <c r="L262" s="217">
        <v>2899.08</v>
      </c>
      <c r="M262" s="218">
        <f>K262/L262</f>
        <v>7.057411316693572E-3</v>
      </c>
      <c r="N262" s="63">
        <v>46.325000000000003</v>
      </c>
      <c r="O262" s="64">
        <f>M262*N262</f>
        <v>0.32693457924582975</v>
      </c>
      <c r="P262" s="64">
        <f>M262*60*1000</f>
        <v>423.4446790016143</v>
      </c>
      <c r="Q262" s="80">
        <f>P262*N262/1000</f>
        <v>19.616074754749786</v>
      </c>
    </row>
    <row r="263" spans="1:17" s="6" customFormat="1" ht="12.75" customHeight="1" x14ac:dyDescent="0.2">
      <c r="A263" s="252"/>
      <c r="B263" s="174" t="s">
        <v>286</v>
      </c>
      <c r="C263" s="219" t="s">
        <v>262</v>
      </c>
      <c r="D263" s="69">
        <v>60</v>
      </c>
      <c r="E263" s="69">
        <v>1968</v>
      </c>
      <c r="F263" s="220">
        <v>32.520000000000003</v>
      </c>
      <c r="G263" s="221">
        <v>7.3</v>
      </c>
      <c r="H263" s="221">
        <v>6.03</v>
      </c>
      <c r="I263" s="220">
        <v>19.190000000000001</v>
      </c>
      <c r="J263" s="220">
        <v>2714.92</v>
      </c>
      <c r="K263" s="220">
        <v>19.190000000000001</v>
      </c>
      <c r="L263" s="220">
        <v>2714.92</v>
      </c>
      <c r="M263" s="222">
        <v>7.0683482386221328E-3</v>
      </c>
      <c r="N263" s="70">
        <v>53.85</v>
      </c>
      <c r="O263" s="70">
        <v>0.38</v>
      </c>
      <c r="P263" s="70">
        <v>424.1</v>
      </c>
      <c r="Q263" s="82">
        <v>22.84</v>
      </c>
    </row>
    <row r="264" spans="1:17" s="6" customFormat="1" ht="12.75" customHeight="1" x14ac:dyDescent="0.2">
      <c r="A264" s="252"/>
      <c r="B264" s="175" t="s">
        <v>508</v>
      </c>
      <c r="C264" s="216" t="s">
        <v>599</v>
      </c>
      <c r="D264" s="65">
        <v>19</v>
      </c>
      <c r="E264" s="65">
        <v>1958</v>
      </c>
      <c r="F264" s="217">
        <v>10.952</v>
      </c>
      <c r="G264" s="217">
        <v>1.5009999999999999</v>
      </c>
      <c r="H264" s="217">
        <v>2.8</v>
      </c>
      <c r="I264" s="217">
        <v>6.6510000000000007</v>
      </c>
      <c r="J264" s="217">
        <v>914.96</v>
      </c>
      <c r="K264" s="217">
        <v>6.6509999999999998</v>
      </c>
      <c r="L264" s="217">
        <v>914.96</v>
      </c>
      <c r="M264" s="218">
        <f>K264/L264</f>
        <v>7.2691702369502486E-3</v>
      </c>
      <c r="N264" s="63">
        <v>46.325000000000003</v>
      </c>
      <c r="O264" s="64">
        <f>M264*N264</f>
        <v>0.33674431122672027</v>
      </c>
      <c r="P264" s="64">
        <f>M264*60*1000</f>
        <v>436.15021421701493</v>
      </c>
      <c r="Q264" s="80">
        <f>P264*N264/1000</f>
        <v>20.20465867360322</v>
      </c>
    </row>
    <row r="265" spans="1:17" s="6" customFormat="1" ht="12.75" customHeight="1" x14ac:dyDescent="0.2">
      <c r="A265" s="252"/>
      <c r="B265" s="174" t="s">
        <v>286</v>
      </c>
      <c r="C265" s="219" t="s">
        <v>259</v>
      </c>
      <c r="D265" s="69">
        <v>60</v>
      </c>
      <c r="E265" s="69">
        <v>1965</v>
      </c>
      <c r="F265" s="220">
        <v>36.76</v>
      </c>
      <c r="G265" s="221">
        <v>7.4</v>
      </c>
      <c r="H265" s="221">
        <v>9.52</v>
      </c>
      <c r="I265" s="220">
        <v>19.84</v>
      </c>
      <c r="J265" s="220">
        <v>2708.2</v>
      </c>
      <c r="K265" s="220">
        <v>19.84</v>
      </c>
      <c r="L265" s="220">
        <v>2708.2</v>
      </c>
      <c r="M265" s="222">
        <v>7.3258991211875048E-3</v>
      </c>
      <c r="N265" s="70">
        <v>53.85</v>
      </c>
      <c r="O265" s="70">
        <v>0.39</v>
      </c>
      <c r="P265" s="70">
        <v>439.55</v>
      </c>
      <c r="Q265" s="82">
        <v>23.67</v>
      </c>
    </row>
    <row r="266" spans="1:17" s="6" customFormat="1" ht="12.75" customHeight="1" x14ac:dyDescent="0.2">
      <c r="A266" s="252"/>
      <c r="B266" s="175" t="s">
        <v>92</v>
      </c>
      <c r="C266" s="78" t="s">
        <v>47</v>
      </c>
      <c r="D266" s="72">
        <v>46</v>
      </c>
      <c r="E266" s="72">
        <v>2007</v>
      </c>
      <c r="F266" s="231">
        <v>33.470999999999997</v>
      </c>
      <c r="G266" s="231">
        <v>9.3096169999999994</v>
      </c>
      <c r="H266" s="231">
        <v>3.4425940000000002</v>
      </c>
      <c r="I266" s="231">
        <v>20.718789000000001</v>
      </c>
      <c r="J266" s="231">
        <v>2821.98</v>
      </c>
      <c r="K266" s="231">
        <f>I266</f>
        <v>20.718789000000001</v>
      </c>
      <c r="L266" s="231">
        <v>2821.98</v>
      </c>
      <c r="M266" s="232">
        <f>K266/L266</f>
        <v>7.3419333234112224E-3</v>
      </c>
      <c r="N266" s="73">
        <v>46.7</v>
      </c>
      <c r="O266" s="73">
        <f>M266*N266</f>
        <v>0.34286828620330412</v>
      </c>
      <c r="P266" s="73">
        <f>M266*60*1000</f>
        <v>440.51599940467332</v>
      </c>
      <c r="Q266" s="83">
        <f>P266*N266/1000</f>
        <v>20.572097172198244</v>
      </c>
    </row>
    <row r="267" spans="1:17" s="6" customFormat="1" ht="12.75" customHeight="1" x14ac:dyDescent="0.2">
      <c r="A267" s="252"/>
      <c r="B267" s="175" t="s">
        <v>508</v>
      </c>
      <c r="C267" s="216" t="s">
        <v>933</v>
      </c>
      <c r="D267" s="65">
        <v>108</v>
      </c>
      <c r="E267" s="65">
        <v>1978</v>
      </c>
      <c r="F267" s="217">
        <v>71.847999999999999</v>
      </c>
      <c r="G267" s="217">
        <v>8.82</v>
      </c>
      <c r="H267" s="217">
        <v>17.2</v>
      </c>
      <c r="I267" s="217">
        <v>45.828000000000003</v>
      </c>
      <c r="J267" s="217">
        <v>6173.41</v>
      </c>
      <c r="K267" s="217">
        <v>45.828000000000003</v>
      </c>
      <c r="L267" s="217">
        <v>6173.41</v>
      </c>
      <c r="M267" s="218">
        <f>K267/L267</f>
        <v>7.4234499247579546E-3</v>
      </c>
      <c r="N267" s="63">
        <v>46.325000000000003</v>
      </c>
      <c r="O267" s="64">
        <f>M267*N267</f>
        <v>0.34389131776441229</v>
      </c>
      <c r="P267" s="64">
        <f>M267*60*1000</f>
        <v>445.4069954854773</v>
      </c>
      <c r="Q267" s="80">
        <f>P267*N267/1000</f>
        <v>20.633479065864737</v>
      </c>
    </row>
    <row r="268" spans="1:17" s="6" customFormat="1" ht="12.75" customHeight="1" x14ac:dyDescent="0.2">
      <c r="A268" s="252"/>
      <c r="B268" s="175" t="s">
        <v>92</v>
      </c>
      <c r="C268" s="78" t="s">
        <v>45</v>
      </c>
      <c r="D268" s="72">
        <v>34</v>
      </c>
      <c r="E268" s="72">
        <v>2003</v>
      </c>
      <c r="F268" s="231">
        <v>27.928999999999998</v>
      </c>
      <c r="G268" s="231">
        <v>5.3316049999999997</v>
      </c>
      <c r="H268" s="231">
        <v>5.0890190000000004</v>
      </c>
      <c r="I268" s="231">
        <v>17.508375000000001</v>
      </c>
      <c r="J268" s="231">
        <v>2349.59</v>
      </c>
      <c r="K268" s="231">
        <f>I268</f>
        <v>17.508375000000001</v>
      </c>
      <c r="L268" s="231">
        <v>2349.59</v>
      </c>
      <c r="M268" s="232">
        <f>K268/L268</f>
        <v>7.4516724194433918E-3</v>
      </c>
      <c r="N268" s="73">
        <v>46.7</v>
      </c>
      <c r="O268" s="73">
        <f>M268*N268</f>
        <v>0.34799310198800643</v>
      </c>
      <c r="P268" s="73">
        <f>M268*60*1000</f>
        <v>447.10034516660352</v>
      </c>
      <c r="Q268" s="83">
        <f>P268*N268/1000</f>
        <v>20.879586119280386</v>
      </c>
    </row>
    <row r="269" spans="1:17" s="6" customFormat="1" ht="12.75" customHeight="1" x14ac:dyDescent="0.2">
      <c r="A269" s="252"/>
      <c r="B269" s="175" t="s">
        <v>92</v>
      </c>
      <c r="C269" s="78" t="s">
        <v>41</v>
      </c>
      <c r="D269" s="72">
        <v>28</v>
      </c>
      <c r="E269" s="72">
        <v>2001</v>
      </c>
      <c r="F269" s="231">
        <v>27.591000000000001</v>
      </c>
      <c r="G269" s="231">
        <v>4.9016289999999998</v>
      </c>
      <c r="H269" s="231">
        <v>4.4903110000000002</v>
      </c>
      <c r="I269" s="231">
        <v>18.199058999999998</v>
      </c>
      <c r="J269" s="231">
        <v>2440.5300000000002</v>
      </c>
      <c r="K269" s="231">
        <f>I269</f>
        <v>18.199058999999998</v>
      </c>
      <c r="L269" s="231">
        <v>2440.5300000000002</v>
      </c>
      <c r="M269" s="232">
        <f>K269/L269</f>
        <v>7.4570109771238203E-3</v>
      </c>
      <c r="N269" s="73">
        <v>46.7</v>
      </c>
      <c r="O269" s="73">
        <f>M269*N269</f>
        <v>0.34824241263168243</v>
      </c>
      <c r="P269" s="73">
        <f>M269*60*1000</f>
        <v>447.42065862742919</v>
      </c>
      <c r="Q269" s="83">
        <f>P269*N269/1000</f>
        <v>20.894544757900945</v>
      </c>
    </row>
    <row r="270" spans="1:17" s="6" customFormat="1" ht="12.75" customHeight="1" x14ac:dyDescent="0.2">
      <c r="A270" s="252"/>
      <c r="B270" s="175" t="s">
        <v>298</v>
      </c>
      <c r="C270" s="216" t="s">
        <v>883</v>
      </c>
      <c r="D270" s="65">
        <v>11</v>
      </c>
      <c r="E270" s="65" t="s">
        <v>57</v>
      </c>
      <c r="F270" s="217">
        <f>G270+H270+I270</f>
        <v>6.3509210000000005</v>
      </c>
      <c r="G270" s="217">
        <v>0.855321</v>
      </c>
      <c r="H270" s="217">
        <v>1.46</v>
      </c>
      <c r="I270" s="217">
        <v>4.0356000000000005</v>
      </c>
      <c r="J270" s="217">
        <v>538.45000000000005</v>
      </c>
      <c r="K270" s="217">
        <v>4.0356000000000005</v>
      </c>
      <c r="L270" s="217">
        <v>538.45000000000005</v>
      </c>
      <c r="M270" s="218">
        <f>K270/L270</f>
        <v>7.494846318135389E-3</v>
      </c>
      <c r="N270" s="63">
        <v>54.2</v>
      </c>
      <c r="O270" s="64">
        <f>M270*N270</f>
        <v>0.40622067044293808</v>
      </c>
      <c r="P270" s="64">
        <f>M270*60*1000</f>
        <v>449.69077908812335</v>
      </c>
      <c r="Q270" s="80">
        <f>P270*N270/1000</f>
        <v>24.373240226576286</v>
      </c>
    </row>
    <row r="271" spans="1:17" s="6" customFormat="1" ht="12.75" customHeight="1" x14ac:dyDescent="0.2">
      <c r="A271" s="252"/>
      <c r="B271" s="175" t="s">
        <v>508</v>
      </c>
      <c r="C271" s="216" t="s">
        <v>934</v>
      </c>
      <c r="D271" s="65">
        <v>21</v>
      </c>
      <c r="E271" s="65">
        <v>1961</v>
      </c>
      <c r="F271" s="217">
        <v>10.047000000000001</v>
      </c>
      <c r="G271" s="217">
        <v>1.6259999999999999</v>
      </c>
      <c r="H271" s="217">
        <v>1.6</v>
      </c>
      <c r="I271" s="217">
        <v>6.8210000000000015</v>
      </c>
      <c r="J271" s="217">
        <v>900.48</v>
      </c>
      <c r="K271" s="217">
        <v>6.8209999999999997</v>
      </c>
      <c r="L271" s="217">
        <v>900.48</v>
      </c>
      <c r="M271" s="218">
        <f>K271/L271</f>
        <v>7.5748489694385211E-3</v>
      </c>
      <c r="N271" s="63">
        <v>46.325000000000003</v>
      </c>
      <c r="O271" s="64">
        <f>M271*N271</f>
        <v>0.35090487850923952</v>
      </c>
      <c r="P271" s="64">
        <f>M271*60*1000</f>
        <v>454.49093816631125</v>
      </c>
      <c r="Q271" s="80">
        <f>P271*N271/1000</f>
        <v>21.054292710554371</v>
      </c>
    </row>
    <row r="272" spans="1:17" s="6" customFormat="1" ht="12.75" customHeight="1" x14ac:dyDescent="0.2">
      <c r="A272" s="252"/>
      <c r="B272" s="175" t="s">
        <v>774</v>
      </c>
      <c r="C272" s="216" t="s">
        <v>748</v>
      </c>
      <c r="D272" s="65">
        <v>16</v>
      </c>
      <c r="E272" s="65">
        <v>1968</v>
      </c>
      <c r="F272" s="217">
        <v>7.8570000000000002</v>
      </c>
      <c r="G272" s="217">
        <v>1.121</v>
      </c>
      <c r="H272" s="217">
        <v>3.74</v>
      </c>
      <c r="I272" s="217">
        <v>4.7859999999999996</v>
      </c>
      <c r="J272" s="217">
        <v>626.73</v>
      </c>
      <c r="K272" s="217">
        <v>4.7859999999999996</v>
      </c>
      <c r="L272" s="217">
        <v>626.73</v>
      </c>
      <c r="M272" s="218">
        <f>K272/L272</f>
        <v>7.6364622724299129E-3</v>
      </c>
      <c r="N272" s="63">
        <v>67.58</v>
      </c>
      <c r="O272" s="64">
        <f>M272*N272</f>
        <v>0.51607212037081351</v>
      </c>
      <c r="P272" s="64">
        <f>M272*60*1000</f>
        <v>458.1877363457948</v>
      </c>
      <c r="Q272" s="80">
        <f>P272*N272/1000</f>
        <v>30.964327222248812</v>
      </c>
    </row>
    <row r="273" spans="1:17" s="6" customFormat="1" ht="12.75" customHeight="1" x14ac:dyDescent="0.2">
      <c r="A273" s="252"/>
      <c r="B273" s="175" t="s">
        <v>490</v>
      </c>
      <c r="C273" s="233" t="s">
        <v>461</v>
      </c>
      <c r="D273" s="60">
        <v>40</v>
      </c>
      <c r="E273" s="60">
        <v>1975</v>
      </c>
      <c r="F273" s="217">
        <v>28.22</v>
      </c>
      <c r="G273" s="217">
        <v>4.6500000000000004</v>
      </c>
      <c r="H273" s="217">
        <v>6.4</v>
      </c>
      <c r="I273" s="217">
        <v>17.170000000000002</v>
      </c>
      <c r="J273" s="217">
        <v>2232.09</v>
      </c>
      <c r="K273" s="217">
        <v>17.170000000000002</v>
      </c>
      <c r="L273" s="217">
        <v>2232.09</v>
      </c>
      <c r="M273" s="218">
        <f>K273/L273</f>
        <v>7.6923421546622227E-3</v>
      </c>
      <c r="N273" s="63">
        <v>65.509</v>
      </c>
      <c r="O273" s="64">
        <f>M273*N273</f>
        <v>0.50391764220976754</v>
      </c>
      <c r="P273" s="64">
        <f>M273*60*1000</f>
        <v>461.54052927973339</v>
      </c>
      <c r="Q273" s="80">
        <f>P273*N273/1000</f>
        <v>30.235058532586056</v>
      </c>
    </row>
    <row r="274" spans="1:17" s="6" customFormat="1" ht="12.75" customHeight="1" x14ac:dyDescent="0.2">
      <c r="A274" s="252"/>
      <c r="B274" s="175" t="s">
        <v>508</v>
      </c>
      <c r="C274" s="216" t="s">
        <v>498</v>
      </c>
      <c r="D274" s="65">
        <v>45</v>
      </c>
      <c r="E274" s="65">
        <v>1979</v>
      </c>
      <c r="F274" s="217">
        <v>29.114000000000001</v>
      </c>
      <c r="G274" s="217">
        <v>4.1689999999999996</v>
      </c>
      <c r="H274" s="217">
        <v>7.1609999999999996</v>
      </c>
      <c r="I274" s="217">
        <v>17.783999999999999</v>
      </c>
      <c r="J274" s="217">
        <v>2308</v>
      </c>
      <c r="K274" s="217">
        <v>17.783000000000001</v>
      </c>
      <c r="L274" s="217">
        <v>2308</v>
      </c>
      <c r="M274" s="218">
        <f>K274/L274</f>
        <v>7.704939341421144E-3</v>
      </c>
      <c r="N274" s="63">
        <v>46.325000000000003</v>
      </c>
      <c r="O274" s="64">
        <f>M274*N274</f>
        <v>0.35693131499133451</v>
      </c>
      <c r="P274" s="64">
        <f>M274*60*1000</f>
        <v>462.29636048526862</v>
      </c>
      <c r="Q274" s="80">
        <f>P274*N274/1000</f>
        <v>21.41587889948007</v>
      </c>
    </row>
    <row r="275" spans="1:17" s="6" customFormat="1" ht="12.75" customHeight="1" x14ac:dyDescent="0.2">
      <c r="A275" s="252"/>
      <c r="B275" s="174" t="s">
        <v>151</v>
      </c>
      <c r="C275" s="78" t="s">
        <v>120</v>
      </c>
      <c r="D275" s="72">
        <v>22</v>
      </c>
      <c r="E275" s="72">
        <v>1994</v>
      </c>
      <c r="F275" s="231">
        <v>14.653</v>
      </c>
      <c r="G275" s="231">
        <v>2.1153780000000002</v>
      </c>
      <c r="H275" s="231">
        <v>3.52</v>
      </c>
      <c r="I275" s="231">
        <v>9.0176230000000004</v>
      </c>
      <c r="J275" s="231">
        <v>1162.77</v>
      </c>
      <c r="K275" s="231">
        <f>I275</f>
        <v>9.0176230000000004</v>
      </c>
      <c r="L275" s="231">
        <v>1162.77</v>
      </c>
      <c r="M275" s="232">
        <f>K275/L275</f>
        <v>7.7552938242300721E-3</v>
      </c>
      <c r="N275" s="73">
        <v>79.569999999999993</v>
      </c>
      <c r="O275" s="73">
        <f>M275*N275</f>
        <v>0.61708872959398675</v>
      </c>
      <c r="P275" s="73">
        <f>M275*60*1000</f>
        <v>465.31762945380433</v>
      </c>
      <c r="Q275" s="83">
        <f>P275*N275/1000</f>
        <v>37.025323775639201</v>
      </c>
    </row>
    <row r="276" spans="1:17" s="6" customFormat="1" ht="12.75" customHeight="1" x14ac:dyDescent="0.2">
      <c r="A276" s="252"/>
      <c r="B276" s="175" t="s">
        <v>774</v>
      </c>
      <c r="C276" s="216" t="s">
        <v>754</v>
      </c>
      <c r="D276" s="65">
        <v>18</v>
      </c>
      <c r="E276" s="65">
        <v>1991</v>
      </c>
      <c r="F276" s="217">
        <v>13.523999999999999</v>
      </c>
      <c r="G276" s="217">
        <v>1.8819999999999999</v>
      </c>
      <c r="H276" s="217">
        <v>2.88</v>
      </c>
      <c r="I276" s="217">
        <v>8.7620000000000005</v>
      </c>
      <c r="J276" s="217">
        <v>1129.1500000000001</v>
      </c>
      <c r="K276" s="217">
        <v>8.7620000000000005</v>
      </c>
      <c r="L276" s="217">
        <v>1129.1500000000001</v>
      </c>
      <c r="M276" s="218">
        <f>K276/L276</f>
        <v>7.759819333126688E-3</v>
      </c>
      <c r="N276" s="63">
        <v>67.58</v>
      </c>
      <c r="O276" s="64">
        <f>M276*N276</f>
        <v>0.52440859053270161</v>
      </c>
      <c r="P276" s="64">
        <f>M276*60*1000</f>
        <v>465.58915998760125</v>
      </c>
      <c r="Q276" s="80">
        <f>P276*N276/1000</f>
        <v>31.464515431962091</v>
      </c>
    </row>
    <row r="277" spans="1:17" s="6" customFormat="1" ht="12.75" customHeight="1" x14ac:dyDescent="0.2">
      <c r="A277" s="252"/>
      <c r="B277" s="175" t="s">
        <v>92</v>
      </c>
      <c r="C277" s="78" t="s">
        <v>44</v>
      </c>
      <c r="D277" s="72">
        <v>50</v>
      </c>
      <c r="E277" s="72">
        <v>2006</v>
      </c>
      <c r="F277" s="231">
        <v>30.033000000000001</v>
      </c>
      <c r="G277" s="231">
        <v>6.5917450000000004</v>
      </c>
      <c r="H277" s="231">
        <v>3.7419500000000001</v>
      </c>
      <c r="I277" s="231">
        <v>19.699307000000001</v>
      </c>
      <c r="J277" s="231">
        <v>2532.42</v>
      </c>
      <c r="K277" s="231">
        <f>I277</f>
        <v>19.699307000000001</v>
      </c>
      <c r="L277" s="231">
        <v>2532.42</v>
      </c>
      <c r="M277" s="232">
        <f>K277/L277</f>
        <v>7.7788467157896401E-3</v>
      </c>
      <c r="N277" s="73">
        <v>46.7</v>
      </c>
      <c r="O277" s="73">
        <f>M277*N277</f>
        <v>0.3632721416273762</v>
      </c>
      <c r="P277" s="73">
        <f>M277*60*1000</f>
        <v>466.73080294737838</v>
      </c>
      <c r="Q277" s="83">
        <f>P277*N277/1000</f>
        <v>21.79632849764257</v>
      </c>
    </row>
    <row r="278" spans="1:17" s="6" customFormat="1" ht="12.75" customHeight="1" x14ac:dyDescent="0.2">
      <c r="A278" s="252"/>
      <c r="B278" s="174" t="s">
        <v>522</v>
      </c>
      <c r="C278" s="216" t="s">
        <v>948</v>
      </c>
      <c r="D278" s="65">
        <v>42</v>
      </c>
      <c r="E278" s="65">
        <v>1994</v>
      </c>
      <c r="F278" s="217">
        <v>31.1</v>
      </c>
      <c r="G278" s="217">
        <v>5.0999999999999996</v>
      </c>
      <c r="H278" s="217">
        <v>6.7</v>
      </c>
      <c r="I278" s="217">
        <v>19.2</v>
      </c>
      <c r="J278" s="217">
        <v>2423.1999999999998</v>
      </c>
      <c r="K278" s="217">
        <v>19.2</v>
      </c>
      <c r="L278" s="217">
        <v>2423.1999999999998</v>
      </c>
      <c r="M278" s="218">
        <f>K278/L278</f>
        <v>7.9234070650379667E-3</v>
      </c>
      <c r="N278" s="63">
        <v>74.5</v>
      </c>
      <c r="O278" s="64">
        <f>M278*N278</f>
        <v>0.59029382634532856</v>
      </c>
      <c r="P278" s="64">
        <f>M278*60*1000</f>
        <v>475.40442390227798</v>
      </c>
      <c r="Q278" s="80">
        <f>P278*N278/1000</f>
        <v>35.417629580719712</v>
      </c>
    </row>
    <row r="279" spans="1:17" s="6" customFormat="1" ht="12.75" customHeight="1" x14ac:dyDescent="0.2">
      <c r="A279" s="252"/>
      <c r="B279" s="174" t="s">
        <v>247</v>
      </c>
      <c r="C279" s="216" t="s">
        <v>243</v>
      </c>
      <c r="D279" s="65">
        <v>24</v>
      </c>
      <c r="E279" s="65" t="s">
        <v>518</v>
      </c>
      <c r="F279" s="217">
        <v>12.851000000000001</v>
      </c>
      <c r="G279" s="217">
        <v>1.6519999999999999</v>
      </c>
      <c r="H279" s="217">
        <v>2.609</v>
      </c>
      <c r="I279" s="217">
        <v>8.59</v>
      </c>
      <c r="J279" s="217">
        <v>1073.72</v>
      </c>
      <c r="K279" s="217">
        <v>8.59</v>
      </c>
      <c r="L279" s="217">
        <v>1073.72</v>
      </c>
      <c r="M279" s="218">
        <f>K279/L279</f>
        <v>8.0002235219610324E-3</v>
      </c>
      <c r="N279" s="63">
        <v>67.040000000000006</v>
      </c>
      <c r="O279" s="64">
        <f>M279*N279</f>
        <v>0.53633498491226761</v>
      </c>
      <c r="P279" s="64">
        <f>M279*60*1000</f>
        <v>480.01341131766196</v>
      </c>
      <c r="Q279" s="80">
        <f>P279*N279/1000</f>
        <v>32.180099094736065</v>
      </c>
    </row>
    <row r="280" spans="1:17" s="6" customFormat="1" ht="12.75" customHeight="1" x14ac:dyDescent="0.2">
      <c r="A280" s="252"/>
      <c r="B280" s="175" t="s">
        <v>298</v>
      </c>
      <c r="C280" s="216" t="s">
        <v>884</v>
      </c>
      <c r="D280" s="65">
        <v>42</v>
      </c>
      <c r="E280" s="65" t="s">
        <v>57</v>
      </c>
      <c r="F280" s="217">
        <f>G280+H280+I280</f>
        <v>25.862998000000001</v>
      </c>
      <c r="G280" s="217">
        <v>3.7230000000000003</v>
      </c>
      <c r="H280" s="217">
        <v>6.74</v>
      </c>
      <c r="I280" s="217">
        <v>15.399998</v>
      </c>
      <c r="J280" s="217">
        <v>1919.95</v>
      </c>
      <c r="K280" s="217">
        <v>15.399998</v>
      </c>
      <c r="L280" s="217">
        <v>1919.95</v>
      </c>
      <c r="M280" s="218">
        <f>K280/L280</f>
        <v>8.0210411729472117E-3</v>
      </c>
      <c r="N280" s="63">
        <v>54.2</v>
      </c>
      <c r="O280" s="64">
        <f>M280*N280</f>
        <v>0.43474043157373887</v>
      </c>
      <c r="P280" s="64">
        <f>M280*60*1000</f>
        <v>481.26247037683265</v>
      </c>
      <c r="Q280" s="80">
        <f>P280*N280/1000</f>
        <v>26.084425894424331</v>
      </c>
    </row>
    <row r="281" spans="1:17" s="6" customFormat="1" ht="12.75" customHeight="1" x14ac:dyDescent="0.2">
      <c r="A281" s="252"/>
      <c r="B281" s="175" t="s">
        <v>370</v>
      </c>
      <c r="C281" s="223" t="s">
        <v>340</v>
      </c>
      <c r="D281" s="77">
        <v>54</v>
      </c>
      <c r="E281" s="62" t="s">
        <v>57</v>
      </c>
      <c r="F281" s="224">
        <v>38.5</v>
      </c>
      <c r="G281" s="224">
        <v>5.89</v>
      </c>
      <c r="H281" s="224">
        <v>8.64</v>
      </c>
      <c r="I281" s="224">
        <v>23.97</v>
      </c>
      <c r="J281" s="225">
        <v>2987.33</v>
      </c>
      <c r="K281" s="224">
        <v>23.97</v>
      </c>
      <c r="L281" s="225">
        <v>2987.33</v>
      </c>
      <c r="M281" s="218">
        <f>K281/L281</f>
        <v>8.0238875517602681E-3</v>
      </c>
      <c r="N281" s="63">
        <v>58.8</v>
      </c>
      <c r="O281" s="64">
        <f>M281*N281</f>
        <v>0.47180458804350373</v>
      </c>
      <c r="P281" s="64">
        <f>M281*60*1000</f>
        <v>481.43325310561607</v>
      </c>
      <c r="Q281" s="80">
        <f>P281*N281/1000</f>
        <v>28.308275282610222</v>
      </c>
    </row>
    <row r="282" spans="1:17" s="6" customFormat="1" ht="12.75" customHeight="1" x14ac:dyDescent="0.2">
      <c r="A282" s="252"/>
      <c r="B282" s="175" t="s">
        <v>242</v>
      </c>
      <c r="C282" s="216" t="s">
        <v>239</v>
      </c>
      <c r="D282" s="65">
        <v>30</v>
      </c>
      <c r="E282" s="65" t="s">
        <v>57</v>
      </c>
      <c r="F282" s="217">
        <f>G282+H282+I282</f>
        <v>20.222999999999999</v>
      </c>
      <c r="G282" s="217">
        <v>3.2862800000000001</v>
      </c>
      <c r="H282" s="217">
        <v>4.8</v>
      </c>
      <c r="I282" s="217">
        <v>12.13672</v>
      </c>
      <c r="J282" s="217">
        <v>1511.9</v>
      </c>
      <c r="K282" s="217">
        <v>12.13672</v>
      </c>
      <c r="L282" s="217">
        <v>1511.9</v>
      </c>
      <c r="M282" s="218">
        <f>K282/L282</f>
        <v>8.0274621337390033E-3</v>
      </c>
      <c r="N282" s="63">
        <v>53.518999999999998</v>
      </c>
      <c r="O282" s="64">
        <f>M282*N282</f>
        <v>0.42962174593557773</v>
      </c>
      <c r="P282" s="64">
        <f>M282*60*1000</f>
        <v>481.64772802434021</v>
      </c>
      <c r="Q282" s="80">
        <f>P282*N282/1000</f>
        <v>25.777304756134662</v>
      </c>
    </row>
    <row r="283" spans="1:17" s="6" customFormat="1" ht="12.75" customHeight="1" x14ac:dyDescent="0.2">
      <c r="A283" s="252"/>
      <c r="B283" s="174" t="s">
        <v>286</v>
      </c>
      <c r="C283" s="219" t="s">
        <v>263</v>
      </c>
      <c r="D283" s="69">
        <v>72</v>
      </c>
      <c r="E283" s="69">
        <v>1973</v>
      </c>
      <c r="F283" s="220">
        <v>52.33</v>
      </c>
      <c r="G283" s="221">
        <v>10.25</v>
      </c>
      <c r="H283" s="221">
        <v>11.52</v>
      </c>
      <c r="I283" s="220">
        <v>30.56</v>
      </c>
      <c r="J283" s="220">
        <v>3784.13</v>
      </c>
      <c r="K283" s="220">
        <v>30.56</v>
      </c>
      <c r="L283" s="220">
        <v>3784.13</v>
      </c>
      <c r="M283" s="222">
        <v>8.0758324898986024E-3</v>
      </c>
      <c r="N283" s="70">
        <v>53.85</v>
      </c>
      <c r="O283" s="70">
        <v>0.43</v>
      </c>
      <c r="P283" s="70">
        <v>484.55</v>
      </c>
      <c r="Q283" s="82">
        <v>26.09</v>
      </c>
    </row>
    <row r="284" spans="1:17" s="6" customFormat="1" ht="12.75" customHeight="1" x14ac:dyDescent="0.2">
      <c r="A284" s="252"/>
      <c r="B284" s="175" t="s">
        <v>508</v>
      </c>
      <c r="C284" s="216" t="s">
        <v>935</v>
      </c>
      <c r="D284" s="65">
        <v>20</v>
      </c>
      <c r="E284" s="65">
        <v>1962</v>
      </c>
      <c r="F284" s="217">
        <v>10.375</v>
      </c>
      <c r="G284" s="217">
        <v>2.6549999999999998</v>
      </c>
      <c r="H284" s="217">
        <v>0.2</v>
      </c>
      <c r="I284" s="217">
        <v>7.52</v>
      </c>
      <c r="J284" s="217">
        <v>927.86</v>
      </c>
      <c r="K284" s="217">
        <v>7.52</v>
      </c>
      <c r="L284" s="217">
        <v>927.86</v>
      </c>
      <c r="M284" s="218">
        <f>K284/L284</f>
        <v>8.1046709632918747E-3</v>
      </c>
      <c r="N284" s="63">
        <v>46.325000000000003</v>
      </c>
      <c r="O284" s="64">
        <f>M284*N284</f>
        <v>0.37544888237449614</v>
      </c>
      <c r="P284" s="64">
        <f>M284*60*1000</f>
        <v>486.28025779751249</v>
      </c>
      <c r="Q284" s="80">
        <f>P284*N284/1000</f>
        <v>22.526932942469767</v>
      </c>
    </row>
    <row r="285" spans="1:17" s="6" customFormat="1" ht="12.75" customHeight="1" x14ac:dyDescent="0.2">
      <c r="A285" s="252"/>
      <c r="B285" s="175" t="s">
        <v>490</v>
      </c>
      <c r="C285" s="233" t="s">
        <v>462</v>
      </c>
      <c r="D285" s="60">
        <v>40</v>
      </c>
      <c r="E285" s="60">
        <v>1975</v>
      </c>
      <c r="F285" s="217">
        <v>29.707999999999998</v>
      </c>
      <c r="G285" s="217">
        <v>5.5</v>
      </c>
      <c r="H285" s="217">
        <v>6.24</v>
      </c>
      <c r="I285" s="217">
        <v>17.97</v>
      </c>
      <c r="J285" s="217">
        <v>2215.37</v>
      </c>
      <c r="K285" s="217">
        <v>17.97</v>
      </c>
      <c r="L285" s="217">
        <v>2215.37</v>
      </c>
      <c r="M285" s="218">
        <f>K285/L285</f>
        <v>8.1115118467795441E-3</v>
      </c>
      <c r="N285" s="63">
        <v>65.509</v>
      </c>
      <c r="O285" s="64">
        <f>M285*N285</f>
        <v>0.53137702957068111</v>
      </c>
      <c r="P285" s="64">
        <f>M285*60*1000</f>
        <v>486.69071080677264</v>
      </c>
      <c r="Q285" s="80">
        <f>P285*N285/1000</f>
        <v>31.882621774240871</v>
      </c>
    </row>
    <row r="286" spans="1:17" s="6" customFormat="1" ht="12.75" customHeight="1" x14ac:dyDescent="0.2">
      <c r="A286" s="252"/>
      <c r="B286" s="175" t="s">
        <v>92</v>
      </c>
      <c r="C286" s="78" t="s">
        <v>46</v>
      </c>
      <c r="D286" s="72">
        <v>46</v>
      </c>
      <c r="E286" s="72">
        <v>2001</v>
      </c>
      <c r="F286" s="231">
        <v>39.048999999999999</v>
      </c>
      <c r="G286" s="231">
        <v>6.444858</v>
      </c>
      <c r="H286" s="231">
        <v>6.8103040000000004</v>
      </c>
      <c r="I286" s="231">
        <v>25.793838000000001</v>
      </c>
      <c r="J286" s="231">
        <v>3175.32</v>
      </c>
      <c r="K286" s="231">
        <f>I286</f>
        <v>25.793838000000001</v>
      </c>
      <c r="L286" s="231">
        <v>3175.32</v>
      </c>
      <c r="M286" s="232">
        <f>K286/L286</f>
        <v>8.1232247458523869E-3</v>
      </c>
      <c r="N286" s="73">
        <v>46.7</v>
      </c>
      <c r="O286" s="73">
        <f>M286*N286</f>
        <v>0.37935459563130647</v>
      </c>
      <c r="P286" s="73">
        <f>M286*60*1000</f>
        <v>487.39348475114321</v>
      </c>
      <c r="Q286" s="83">
        <f>P286*N286/1000</f>
        <v>22.761275737878389</v>
      </c>
    </row>
    <row r="287" spans="1:17" s="6" customFormat="1" ht="12.75" customHeight="1" x14ac:dyDescent="0.2">
      <c r="A287" s="252"/>
      <c r="B287" s="175" t="s">
        <v>193</v>
      </c>
      <c r="C287" s="74" t="s">
        <v>186</v>
      </c>
      <c r="D287" s="21">
        <v>12</v>
      </c>
      <c r="E287" s="21">
        <v>1963</v>
      </c>
      <c r="F287" s="234">
        <v>7.08</v>
      </c>
      <c r="G287" s="234">
        <v>0.84425399999999995</v>
      </c>
      <c r="H287" s="234">
        <v>1.92</v>
      </c>
      <c r="I287" s="234">
        <v>4.315747</v>
      </c>
      <c r="J287" s="234">
        <v>528.35</v>
      </c>
      <c r="K287" s="234">
        <f>I287</f>
        <v>4.315747</v>
      </c>
      <c r="L287" s="234">
        <v>528.35</v>
      </c>
      <c r="M287" s="235">
        <f>K287/L287</f>
        <v>8.1683486325352505E-3</v>
      </c>
      <c r="N287" s="22">
        <v>63.547000000000004</v>
      </c>
      <c r="O287" s="22">
        <f>M287*N287</f>
        <v>0.51907405055171763</v>
      </c>
      <c r="P287" s="22">
        <f>M287*60*1000</f>
        <v>490.10091795211503</v>
      </c>
      <c r="Q287" s="23">
        <f>P287*N287/1000</f>
        <v>31.144443033103055</v>
      </c>
    </row>
    <row r="288" spans="1:17" s="6" customFormat="1" ht="12.75" customHeight="1" x14ac:dyDescent="0.2">
      <c r="A288" s="252"/>
      <c r="B288" s="174" t="s">
        <v>151</v>
      </c>
      <c r="C288" s="78" t="s">
        <v>118</v>
      </c>
      <c r="D288" s="72">
        <v>101</v>
      </c>
      <c r="E288" s="72">
        <v>1968</v>
      </c>
      <c r="F288" s="231">
        <v>61.106999999999999</v>
      </c>
      <c r="G288" s="231">
        <v>8.3521169999999998</v>
      </c>
      <c r="H288" s="231">
        <v>15.92</v>
      </c>
      <c r="I288" s="231">
        <v>36.834896999999998</v>
      </c>
      <c r="J288" s="231">
        <v>4482.08</v>
      </c>
      <c r="K288" s="231">
        <f>I288</f>
        <v>36.834896999999998</v>
      </c>
      <c r="L288" s="231">
        <v>4482.08</v>
      </c>
      <c r="M288" s="232">
        <f>K288/L288</f>
        <v>8.2182596026844669E-3</v>
      </c>
      <c r="N288" s="73">
        <v>79.569999999999993</v>
      </c>
      <c r="O288" s="73">
        <f>M288*N288</f>
        <v>0.65392691658560298</v>
      </c>
      <c r="P288" s="73">
        <f>M288*60*1000</f>
        <v>493.09557616106804</v>
      </c>
      <c r="Q288" s="83">
        <f>P288*N288/1000</f>
        <v>39.235614995136181</v>
      </c>
    </row>
    <row r="289" spans="1:17" s="6" customFormat="1" ht="12.75" customHeight="1" x14ac:dyDescent="0.2">
      <c r="A289" s="252"/>
      <c r="B289" s="175" t="s">
        <v>298</v>
      </c>
      <c r="C289" s="216" t="s">
        <v>885</v>
      </c>
      <c r="D289" s="65">
        <v>32</v>
      </c>
      <c r="E289" s="65" t="s">
        <v>57</v>
      </c>
      <c r="F289" s="217">
        <f>G289+H289+I289</f>
        <v>15.133099999999999</v>
      </c>
      <c r="G289" s="217">
        <v>3.06</v>
      </c>
      <c r="H289" s="217">
        <v>0.32</v>
      </c>
      <c r="I289" s="217">
        <v>11.7531</v>
      </c>
      <c r="J289" s="217">
        <v>1420.48</v>
      </c>
      <c r="K289" s="217">
        <v>11.7531</v>
      </c>
      <c r="L289" s="217">
        <v>1420.48</v>
      </c>
      <c r="M289" s="218">
        <f>K289/L289</f>
        <v>8.2740341293084021E-3</v>
      </c>
      <c r="N289" s="63">
        <v>54.2</v>
      </c>
      <c r="O289" s="64">
        <f>M289*N289</f>
        <v>0.4484526498085154</v>
      </c>
      <c r="P289" s="64">
        <f>M289*60*1000</f>
        <v>496.44204775850415</v>
      </c>
      <c r="Q289" s="80">
        <f>P289*N289/1000</f>
        <v>26.907158988510929</v>
      </c>
    </row>
    <row r="290" spans="1:17" s="6" customFormat="1" ht="12.75" customHeight="1" x14ac:dyDescent="0.2">
      <c r="A290" s="252"/>
      <c r="B290" s="175" t="s">
        <v>508</v>
      </c>
      <c r="C290" s="216" t="s">
        <v>497</v>
      </c>
      <c r="D290" s="65">
        <v>36</v>
      </c>
      <c r="E290" s="65">
        <v>1991</v>
      </c>
      <c r="F290" s="217">
        <v>27.954999999999998</v>
      </c>
      <c r="G290" s="217">
        <v>2.7330000000000001</v>
      </c>
      <c r="H290" s="217">
        <v>5.76</v>
      </c>
      <c r="I290" s="217">
        <v>19.461999999999996</v>
      </c>
      <c r="J290" s="217">
        <v>2334.02</v>
      </c>
      <c r="K290" s="217">
        <v>19.462</v>
      </c>
      <c r="L290" s="217">
        <v>2334.02</v>
      </c>
      <c r="M290" s="218">
        <f>K290/L290</f>
        <v>8.3384032698948594E-3</v>
      </c>
      <c r="N290" s="63">
        <v>46.325000000000003</v>
      </c>
      <c r="O290" s="64">
        <f>M290*N290</f>
        <v>0.38627653147787938</v>
      </c>
      <c r="P290" s="64">
        <f>M290*60*1000</f>
        <v>500.30419619369161</v>
      </c>
      <c r="Q290" s="80">
        <f>P290*N290/1000</f>
        <v>23.176591888672768</v>
      </c>
    </row>
    <row r="291" spans="1:17" s="6" customFormat="1" ht="12.75" customHeight="1" x14ac:dyDescent="0.2">
      <c r="A291" s="252"/>
      <c r="B291" s="175" t="s">
        <v>774</v>
      </c>
      <c r="C291" s="216" t="s">
        <v>755</v>
      </c>
      <c r="D291" s="65">
        <v>12</v>
      </c>
      <c r="E291" s="65">
        <v>1989</v>
      </c>
      <c r="F291" s="217">
        <v>7.8559999999999999</v>
      </c>
      <c r="G291" s="217">
        <v>0.76</v>
      </c>
      <c r="H291" s="217">
        <v>1.76</v>
      </c>
      <c r="I291" s="217">
        <v>5.335</v>
      </c>
      <c r="J291" s="217">
        <v>639.12</v>
      </c>
      <c r="K291" s="217">
        <v>5.335</v>
      </c>
      <c r="L291" s="217">
        <v>639.12</v>
      </c>
      <c r="M291" s="218">
        <f>K291/L291</f>
        <v>8.3474151958943549E-3</v>
      </c>
      <c r="N291" s="63">
        <v>67.58</v>
      </c>
      <c r="O291" s="64">
        <f>M291*N291</f>
        <v>0.56411831893854048</v>
      </c>
      <c r="P291" s="64">
        <f>M291*60*1000</f>
        <v>500.84491175366128</v>
      </c>
      <c r="Q291" s="80">
        <f>P291*N291/1000</f>
        <v>33.84709913631243</v>
      </c>
    </row>
    <row r="292" spans="1:17" s="6" customFormat="1" ht="12.75" customHeight="1" x14ac:dyDescent="0.2">
      <c r="A292" s="252"/>
      <c r="B292" s="174" t="s">
        <v>522</v>
      </c>
      <c r="C292" s="216" t="s">
        <v>949</v>
      </c>
      <c r="D292" s="65">
        <v>32</v>
      </c>
      <c r="E292" s="65">
        <v>1974</v>
      </c>
      <c r="F292" s="217">
        <v>20.87</v>
      </c>
      <c r="G292" s="217">
        <v>3.5089999999999999</v>
      </c>
      <c r="H292" s="217">
        <v>5.12</v>
      </c>
      <c r="I292" s="217">
        <v>12.23</v>
      </c>
      <c r="J292" s="217">
        <v>1457.67</v>
      </c>
      <c r="K292" s="217">
        <v>12.2</v>
      </c>
      <c r="L292" s="217">
        <v>1457.67</v>
      </c>
      <c r="M292" s="218">
        <f>K292/L292</f>
        <v>8.3695212222245075E-3</v>
      </c>
      <c r="N292" s="63">
        <v>74.5</v>
      </c>
      <c r="O292" s="64">
        <f>M292*N292</f>
        <v>0.62352933105572583</v>
      </c>
      <c r="P292" s="64">
        <f>M292*60*1000</f>
        <v>502.17127333347042</v>
      </c>
      <c r="Q292" s="80">
        <f>P292*N292/1000</f>
        <v>37.411759863343548</v>
      </c>
    </row>
    <row r="293" spans="1:17" s="6" customFormat="1" ht="12.75" customHeight="1" x14ac:dyDescent="0.2">
      <c r="A293" s="252"/>
      <c r="B293" s="174" t="s">
        <v>151</v>
      </c>
      <c r="C293" s="78" t="s">
        <v>123</v>
      </c>
      <c r="D293" s="72">
        <v>80</v>
      </c>
      <c r="E293" s="72">
        <v>1964</v>
      </c>
      <c r="F293" s="231">
        <v>51.258000000000003</v>
      </c>
      <c r="G293" s="231">
        <v>6.3555799999999998</v>
      </c>
      <c r="H293" s="231">
        <v>12.8</v>
      </c>
      <c r="I293" s="231">
        <v>32.102429999999998</v>
      </c>
      <c r="J293" s="231">
        <v>3831.94</v>
      </c>
      <c r="K293" s="231">
        <f>I293</f>
        <v>32.102429999999998</v>
      </c>
      <c r="L293" s="231">
        <v>3831.94</v>
      </c>
      <c r="M293" s="232">
        <f>K293/L293</f>
        <v>8.3775920291027511E-3</v>
      </c>
      <c r="N293" s="73">
        <v>79.569999999999993</v>
      </c>
      <c r="O293" s="73">
        <f>M293*N293</f>
        <v>0.66660499775570581</v>
      </c>
      <c r="P293" s="73">
        <f>M293*60*1000</f>
        <v>502.65552174616499</v>
      </c>
      <c r="Q293" s="83">
        <f>P293*N293/1000</f>
        <v>39.996299865342344</v>
      </c>
    </row>
    <row r="294" spans="1:17" s="6" customFormat="1" ht="12.75" customHeight="1" x14ac:dyDescent="0.2">
      <c r="A294" s="252"/>
      <c r="B294" s="175" t="s">
        <v>490</v>
      </c>
      <c r="C294" s="233" t="s">
        <v>467</v>
      </c>
      <c r="D294" s="60">
        <v>20</v>
      </c>
      <c r="E294" s="60">
        <v>1984</v>
      </c>
      <c r="F294" s="217">
        <v>12.08</v>
      </c>
      <c r="G294" s="217">
        <v>1.45</v>
      </c>
      <c r="H294" s="217">
        <v>3.04</v>
      </c>
      <c r="I294" s="217">
        <v>7.59</v>
      </c>
      <c r="J294" s="217">
        <v>900.66</v>
      </c>
      <c r="K294" s="217">
        <v>7.59</v>
      </c>
      <c r="L294" s="217">
        <v>900.66</v>
      </c>
      <c r="M294" s="218">
        <f>K294/L294</f>
        <v>8.427153420824729E-3</v>
      </c>
      <c r="N294" s="63">
        <v>65.509</v>
      </c>
      <c r="O294" s="64">
        <f>M294*N294</f>
        <v>0.55205439344480722</v>
      </c>
      <c r="P294" s="64">
        <f>M294*60*1000</f>
        <v>505.62920524948373</v>
      </c>
      <c r="Q294" s="80">
        <f>P294*N294/1000</f>
        <v>33.123263606688433</v>
      </c>
    </row>
    <row r="295" spans="1:17" s="6" customFormat="1" ht="12.75" customHeight="1" x14ac:dyDescent="0.2">
      <c r="A295" s="252"/>
      <c r="B295" s="175" t="s">
        <v>92</v>
      </c>
      <c r="C295" s="71" t="s">
        <v>42</v>
      </c>
      <c r="D295" s="72">
        <v>60</v>
      </c>
      <c r="E295" s="72">
        <v>1978</v>
      </c>
      <c r="F295" s="231">
        <v>50.131999999999998</v>
      </c>
      <c r="G295" s="231">
        <v>8.3220150000000004</v>
      </c>
      <c r="H295" s="231">
        <v>10.776756000000001</v>
      </c>
      <c r="I295" s="231">
        <v>31.033234</v>
      </c>
      <c r="J295" s="231">
        <v>3663.79</v>
      </c>
      <c r="K295" s="231">
        <f>I295</f>
        <v>31.033234</v>
      </c>
      <c r="L295" s="231">
        <v>3663.79</v>
      </c>
      <c r="M295" s="232">
        <f>K295/L295</f>
        <v>8.4702545724509321E-3</v>
      </c>
      <c r="N295" s="73">
        <v>46.7</v>
      </c>
      <c r="O295" s="73">
        <f>M295*N295</f>
        <v>0.39556088853345855</v>
      </c>
      <c r="P295" s="73">
        <f>M295*60*1000</f>
        <v>508.21527434705592</v>
      </c>
      <c r="Q295" s="83">
        <f>P295*N295/1000</f>
        <v>23.733653312007515</v>
      </c>
    </row>
    <row r="296" spans="1:17" s="6" customFormat="1" ht="12.75" customHeight="1" x14ac:dyDescent="0.2">
      <c r="A296" s="252"/>
      <c r="B296" s="174" t="s">
        <v>238</v>
      </c>
      <c r="C296" s="216" t="s">
        <v>673</v>
      </c>
      <c r="D296" s="65">
        <v>15</v>
      </c>
      <c r="E296" s="65">
        <v>1988</v>
      </c>
      <c r="F296" s="217">
        <v>10.944000000000001</v>
      </c>
      <c r="G296" s="217">
        <v>1.1499999999999999</v>
      </c>
      <c r="H296" s="217">
        <v>2.4</v>
      </c>
      <c r="I296" s="217">
        <v>7.3940000000000001</v>
      </c>
      <c r="J296" s="217">
        <v>871.46</v>
      </c>
      <c r="K296" s="217">
        <v>7.3940000000000001</v>
      </c>
      <c r="L296" s="217">
        <v>871.46</v>
      </c>
      <c r="M296" s="218">
        <f>K296/L296</f>
        <v>8.4846120303857884E-3</v>
      </c>
      <c r="N296" s="63">
        <v>68.599999999999994</v>
      </c>
      <c r="O296" s="64">
        <f>M296*N296</f>
        <v>0.582044385284465</v>
      </c>
      <c r="P296" s="64">
        <f>M296*60*1000</f>
        <v>509.07672182314735</v>
      </c>
      <c r="Q296" s="80">
        <f>P296*N296/1000</f>
        <v>34.922663117067906</v>
      </c>
    </row>
    <row r="297" spans="1:17" s="6" customFormat="1" ht="12.75" customHeight="1" x14ac:dyDescent="0.2">
      <c r="A297" s="252"/>
      <c r="B297" s="174" t="s">
        <v>238</v>
      </c>
      <c r="C297" s="216" t="s">
        <v>674</v>
      </c>
      <c r="D297" s="65">
        <v>8</v>
      </c>
      <c r="E297" s="65">
        <v>1966</v>
      </c>
      <c r="F297" s="217">
        <v>5.444</v>
      </c>
      <c r="G297" s="217">
        <v>0.84199999999999997</v>
      </c>
      <c r="H297" s="217">
        <v>1.28</v>
      </c>
      <c r="I297" s="217">
        <v>3.3220000000000001</v>
      </c>
      <c r="J297" s="217">
        <v>388.26</v>
      </c>
      <c r="K297" s="217">
        <v>3.3220000000000001</v>
      </c>
      <c r="L297" s="217">
        <v>388.26</v>
      </c>
      <c r="M297" s="218">
        <f>K297/L297</f>
        <v>8.5561221861639117E-3</v>
      </c>
      <c r="N297" s="63">
        <v>68.599999999999994</v>
      </c>
      <c r="O297" s="64">
        <f>M297*N297</f>
        <v>0.58694998197084425</v>
      </c>
      <c r="P297" s="64">
        <f>M297*60*1000</f>
        <v>513.36733116983464</v>
      </c>
      <c r="Q297" s="80">
        <f>P297*N297/1000</f>
        <v>35.216998918250653</v>
      </c>
    </row>
    <row r="298" spans="1:17" s="6" customFormat="1" ht="12.75" customHeight="1" x14ac:dyDescent="0.2">
      <c r="A298" s="252"/>
      <c r="B298" s="174" t="s">
        <v>228</v>
      </c>
      <c r="C298" s="228" t="s">
        <v>211</v>
      </c>
      <c r="D298" s="75">
        <v>40</v>
      </c>
      <c r="E298" s="75">
        <v>1985</v>
      </c>
      <c r="F298" s="229">
        <v>30.195</v>
      </c>
      <c r="G298" s="229">
        <v>3.991657</v>
      </c>
      <c r="H298" s="229">
        <v>6.4</v>
      </c>
      <c r="I298" s="229">
        <v>19.803343999999999</v>
      </c>
      <c r="J298" s="229">
        <v>2285.42</v>
      </c>
      <c r="K298" s="229">
        <f>I298</f>
        <v>19.803343999999999</v>
      </c>
      <c r="L298" s="229">
        <v>2285.42</v>
      </c>
      <c r="M298" s="230">
        <f>K298/L298</f>
        <v>8.6650786288734669E-3</v>
      </c>
      <c r="N298" s="76">
        <v>78.150000000000006</v>
      </c>
      <c r="O298" s="76">
        <f>M298*N298</f>
        <v>0.67717589484646146</v>
      </c>
      <c r="P298" s="76">
        <f>M298*60*1000</f>
        <v>519.90471773240802</v>
      </c>
      <c r="Q298" s="84">
        <f>P298*N298/1000</f>
        <v>40.630553690787686</v>
      </c>
    </row>
    <row r="299" spans="1:17" s="6" customFormat="1" ht="12.75" customHeight="1" x14ac:dyDescent="0.2">
      <c r="A299" s="252"/>
      <c r="B299" s="174" t="s">
        <v>151</v>
      </c>
      <c r="C299" s="78" t="s">
        <v>122</v>
      </c>
      <c r="D299" s="72">
        <v>101</v>
      </c>
      <c r="E299" s="72">
        <v>1966</v>
      </c>
      <c r="F299" s="231">
        <v>63.683999999999997</v>
      </c>
      <c r="G299" s="231">
        <v>8.8738779999999995</v>
      </c>
      <c r="H299" s="231">
        <v>15.84</v>
      </c>
      <c r="I299" s="231">
        <v>38.970112999999998</v>
      </c>
      <c r="J299" s="231">
        <v>4481.51</v>
      </c>
      <c r="K299" s="231">
        <f>I299</f>
        <v>38.970112999999998</v>
      </c>
      <c r="L299" s="231">
        <v>4481.51</v>
      </c>
      <c r="M299" s="232">
        <f>K299/L299</f>
        <v>8.6957550022202321E-3</v>
      </c>
      <c r="N299" s="73">
        <v>79.569999999999993</v>
      </c>
      <c r="O299" s="73">
        <f>M299*N299</f>
        <v>0.6919212255266638</v>
      </c>
      <c r="P299" s="73">
        <f>M299*60*1000</f>
        <v>521.74530013321396</v>
      </c>
      <c r="Q299" s="83">
        <f>P299*N299/1000</f>
        <v>41.515273531599831</v>
      </c>
    </row>
    <row r="300" spans="1:17" s="6" customFormat="1" ht="12.75" customHeight="1" x14ac:dyDescent="0.2">
      <c r="A300" s="252"/>
      <c r="B300" s="174" t="s">
        <v>151</v>
      </c>
      <c r="C300" s="78" t="s">
        <v>119</v>
      </c>
      <c r="D300" s="72">
        <v>55</v>
      </c>
      <c r="E300" s="72">
        <v>1995</v>
      </c>
      <c r="F300" s="231">
        <v>43.956000000000003</v>
      </c>
      <c r="G300" s="231">
        <v>6.4603229999999998</v>
      </c>
      <c r="H300" s="231">
        <v>8.7200000000000006</v>
      </c>
      <c r="I300" s="231">
        <v>28.775679</v>
      </c>
      <c r="J300" s="231">
        <v>3308.16</v>
      </c>
      <c r="K300" s="231">
        <f>I300</f>
        <v>28.775679</v>
      </c>
      <c r="L300" s="231">
        <v>3308.16</v>
      </c>
      <c r="M300" s="232">
        <f>K300/L300</f>
        <v>8.6983939712710397E-3</v>
      </c>
      <c r="N300" s="73">
        <v>79.569999999999993</v>
      </c>
      <c r="O300" s="73">
        <f>M300*N300</f>
        <v>0.69213120829403663</v>
      </c>
      <c r="P300" s="73">
        <f>M300*60*1000</f>
        <v>521.90363827626243</v>
      </c>
      <c r="Q300" s="83">
        <f>P300*N300/1000</f>
        <v>41.527872497642193</v>
      </c>
    </row>
    <row r="301" spans="1:17" s="6" customFormat="1" ht="12.75" customHeight="1" x14ac:dyDescent="0.2">
      <c r="A301" s="252"/>
      <c r="B301" s="174" t="s">
        <v>151</v>
      </c>
      <c r="C301" s="78" t="s">
        <v>121</v>
      </c>
      <c r="D301" s="72">
        <v>103</v>
      </c>
      <c r="E301" s="72">
        <v>1965</v>
      </c>
      <c r="F301" s="231">
        <v>63.808</v>
      </c>
      <c r="G301" s="231">
        <v>9.2006669999999993</v>
      </c>
      <c r="H301" s="231">
        <v>15.92</v>
      </c>
      <c r="I301" s="231">
        <v>38.687322000000002</v>
      </c>
      <c r="J301" s="231">
        <v>4447.51</v>
      </c>
      <c r="K301" s="231">
        <f>I301</f>
        <v>38.687322000000002</v>
      </c>
      <c r="L301" s="231">
        <v>4447.51</v>
      </c>
      <c r="M301" s="232">
        <f>K301/L301</f>
        <v>8.6986475578469755E-3</v>
      </c>
      <c r="N301" s="73">
        <v>79.569999999999993</v>
      </c>
      <c r="O301" s="73">
        <f>M301*N301</f>
        <v>0.69215138617788374</v>
      </c>
      <c r="P301" s="73">
        <f>M301*60*1000</f>
        <v>521.91885347081859</v>
      </c>
      <c r="Q301" s="83">
        <f>P301*N301/1000</f>
        <v>41.529083170673033</v>
      </c>
    </row>
    <row r="302" spans="1:17" s="6" customFormat="1" ht="12.75" customHeight="1" x14ac:dyDescent="0.2">
      <c r="A302" s="252"/>
      <c r="B302" s="175" t="s">
        <v>117</v>
      </c>
      <c r="C302" s="78" t="s">
        <v>105</v>
      </c>
      <c r="D302" s="72">
        <v>30</v>
      </c>
      <c r="E302" s="72">
        <v>1979</v>
      </c>
      <c r="F302" s="231">
        <v>21.486999999999998</v>
      </c>
      <c r="G302" s="231">
        <v>3.0035530000000001</v>
      </c>
      <c r="H302" s="231">
        <v>4.8</v>
      </c>
      <c r="I302" s="231">
        <v>13.683450000000001</v>
      </c>
      <c r="J302" s="231">
        <v>1569.65</v>
      </c>
      <c r="K302" s="231">
        <f>I302</f>
        <v>13.683450000000001</v>
      </c>
      <c r="L302" s="231">
        <v>1569.65</v>
      </c>
      <c r="M302" s="232">
        <f>K302/L302</f>
        <v>8.7175166438377989E-3</v>
      </c>
      <c r="N302" s="73">
        <v>79.790000000000006</v>
      </c>
      <c r="O302" s="73">
        <f>M302*N302</f>
        <v>0.69557065301181797</v>
      </c>
      <c r="P302" s="73">
        <f>M302*60*1000</f>
        <v>523.05099863026794</v>
      </c>
      <c r="Q302" s="83">
        <f>P302*N302/1000</f>
        <v>41.734239180709082</v>
      </c>
    </row>
    <row r="303" spans="1:17" s="6" customFormat="1" ht="12.75" customHeight="1" x14ac:dyDescent="0.2">
      <c r="A303" s="252"/>
      <c r="B303" s="174" t="s">
        <v>522</v>
      </c>
      <c r="C303" s="216" t="s">
        <v>950</v>
      </c>
      <c r="D303" s="65">
        <v>24</v>
      </c>
      <c r="E303" s="65">
        <v>1970</v>
      </c>
      <c r="F303" s="217">
        <v>17.859000000000002</v>
      </c>
      <c r="G303" s="217">
        <v>2.0089999999999999</v>
      </c>
      <c r="H303" s="217">
        <v>3.68</v>
      </c>
      <c r="I303" s="217">
        <v>12.167999999999999</v>
      </c>
      <c r="J303" s="217">
        <v>1389.74</v>
      </c>
      <c r="K303" s="217">
        <v>12.167999999999999</v>
      </c>
      <c r="L303" s="217">
        <v>1389.74</v>
      </c>
      <c r="M303" s="218">
        <f>K303/L303</f>
        <v>8.7555945716464943E-3</v>
      </c>
      <c r="N303" s="63">
        <v>74.5</v>
      </c>
      <c r="O303" s="64">
        <f>M303*N303</f>
        <v>0.65229179558766381</v>
      </c>
      <c r="P303" s="64">
        <f>M303*60*1000</f>
        <v>525.33567429878974</v>
      </c>
      <c r="Q303" s="80">
        <f>P303*N303/1000</f>
        <v>39.137507735259838</v>
      </c>
    </row>
    <row r="304" spans="1:17" s="6" customFormat="1" ht="12.75" customHeight="1" x14ac:dyDescent="0.2">
      <c r="A304" s="252"/>
      <c r="B304" s="175" t="s">
        <v>370</v>
      </c>
      <c r="C304" s="223" t="s">
        <v>344</v>
      </c>
      <c r="D304" s="77">
        <v>52</v>
      </c>
      <c r="E304" s="62" t="s">
        <v>57</v>
      </c>
      <c r="F304" s="224">
        <v>39.659999999999997</v>
      </c>
      <c r="G304" s="224">
        <v>4.6500000000000004</v>
      </c>
      <c r="H304" s="224">
        <v>8.48</v>
      </c>
      <c r="I304" s="224">
        <v>26.53</v>
      </c>
      <c r="J304" s="225">
        <v>3000.73</v>
      </c>
      <c r="K304" s="224">
        <v>25.72</v>
      </c>
      <c r="L304" s="225">
        <v>2936.04</v>
      </c>
      <c r="M304" s="218">
        <f>K304/L304</f>
        <v>8.7600986362583611E-3</v>
      </c>
      <c r="N304" s="63">
        <v>58.8</v>
      </c>
      <c r="O304" s="64">
        <f>M304*N304</f>
        <v>0.51509379981199166</v>
      </c>
      <c r="P304" s="64">
        <f>M304*60*1000</f>
        <v>525.60591817550164</v>
      </c>
      <c r="Q304" s="80">
        <f>P304*N304/1000</f>
        <v>30.905627988719495</v>
      </c>
    </row>
    <row r="305" spans="1:17" s="6" customFormat="1" ht="12.75" customHeight="1" x14ac:dyDescent="0.2">
      <c r="A305" s="252"/>
      <c r="B305" s="175" t="s">
        <v>92</v>
      </c>
      <c r="C305" s="78" t="s">
        <v>48</v>
      </c>
      <c r="D305" s="72">
        <v>23</v>
      </c>
      <c r="E305" s="72">
        <v>2002</v>
      </c>
      <c r="F305" s="231">
        <v>15.288</v>
      </c>
      <c r="G305" s="231">
        <v>0</v>
      </c>
      <c r="H305" s="231">
        <v>0</v>
      </c>
      <c r="I305" s="231">
        <v>15.288001000000001</v>
      </c>
      <c r="J305" s="231">
        <v>1743.26</v>
      </c>
      <c r="K305" s="231">
        <f>I305</f>
        <v>15.288001000000001</v>
      </c>
      <c r="L305" s="231">
        <v>1743.26</v>
      </c>
      <c r="M305" s="232">
        <f>K305/L305</f>
        <v>8.769776740130561E-3</v>
      </c>
      <c r="N305" s="73">
        <v>46.7</v>
      </c>
      <c r="O305" s="73">
        <f>M305*N305</f>
        <v>0.4095485737640972</v>
      </c>
      <c r="P305" s="73">
        <f>M305*60*1000</f>
        <v>526.18660440783356</v>
      </c>
      <c r="Q305" s="83">
        <f>P305*N305/1000</f>
        <v>24.572914425845831</v>
      </c>
    </row>
    <row r="306" spans="1:17" s="6" customFormat="1" ht="12.75" customHeight="1" x14ac:dyDescent="0.2">
      <c r="A306" s="252"/>
      <c r="B306" s="174" t="s">
        <v>286</v>
      </c>
      <c r="C306" s="219" t="s">
        <v>264</v>
      </c>
      <c r="D306" s="69">
        <v>20</v>
      </c>
      <c r="E306" s="69">
        <v>1959</v>
      </c>
      <c r="F306" s="220">
        <v>12.25</v>
      </c>
      <c r="G306" s="221">
        <v>3.54</v>
      </c>
      <c r="H306" s="221">
        <v>0</v>
      </c>
      <c r="I306" s="220">
        <v>8.7100000000000009</v>
      </c>
      <c r="J306" s="220">
        <v>985.37</v>
      </c>
      <c r="K306" s="220">
        <v>8.7100000000000009</v>
      </c>
      <c r="L306" s="220">
        <v>985.37</v>
      </c>
      <c r="M306" s="222">
        <v>8.8393192404883445E-3</v>
      </c>
      <c r="N306" s="70">
        <v>53.85</v>
      </c>
      <c r="O306" s="70">
        <v>0.48</v>
      </c>
      <c r="P306" s="70">
        <v>530.36</v>
      </c>
      <c r="Q306" s="82">
        <v>28.56</v>
      </c>
    </row>
    <row r="307" spans="1:17" s="6" customFormat="1" ht="12.75" customHeight="1" x14ac:dyDescent="0.2">
      <c r="A307" s="252"/>
      <c r="B307" s="174" t="s">
        <v>247</v>
      </c>
      <c r="C307" s="216" t="s">
        <v>245</v>
      </c>
      <c r="D307" s="65">
        <v>60</v>
      </c>
      <c r="E307" s="65" t="s">
        <v>518</v>
      </c>
      <c r="F307" s="217">
        <v>44.997999999999998</v>
      </c>
      <c r="G307" s="217">
        <v>5.835</v>
      </c>
      <c r="H307" s="217">
        <v>9.7609999999999992</v>
      </c>
      <c r="I307" s="217">
        <v>29.402000000000001</v>
      </c>
      <c r="J307" s="217">
        <v>3314.7</v>
      </c>
      <c r="K307" s="217">
        <v>29.402000000000001</v>
      </c>
      <c r="L307" s="217">
        <v>3314.7</v>
      </c>
      <c r="M307" s="218">
        <f>K307/L307</f>
        <v>8.8701843304069758E-3</v>
      </c>
      <c r="N307" s="63">
        <v>67.040000000000006</v>
      </c>
      <c r="O307" s="64">
        <f>M307*N307</f>
        <v>0.59465715751048376</v>
      </c>
      <c r="P307" s="64">
        <f>M307*60*1000</f>
        <v>532.2110598244185</v>
      </c>
      <c r="Q307" s="80">
        <f>P307*N307/1000</f>
        <v>35.679429450629016</v>
      </c>
    </row>
    <row r="308" spans="1:17" s="6" customFormat="1" ht="12.75" customHeight="1" x14ac:dyDescent="0.2">
      <c r="A308" s="252"/>
      <c r="B308" s="174" t="s">
        <v>238</v>
      </c>
      <c r="C308" s="216" t="s">
        <v>675</v>
      </c>
      <c r="D308" s="65">
        <v>45</v>
      </c>
      <c r="E308" s="65">
        <v>1978</v>
      </c>
      <c r="F308" s="217">
        <v>29.417000000000002</v>
      </c>
      <c r="G308" s="217">
        <v>2.2629999999999999</v>
      </c>
      <c r="H308" s="217">
        <v>7.2</v>
      </c>
      <c r="I308" s="217">
        <v>19.954000000000001</v>
      </c>
      <c r="J308" s="217">
        <v>2247.9499999999998</v>
      </c>
      <c r="K308" s="217">
        <v>19.954000000000001</v>
      </c>
      <c r="L308" s="217">
        <v>2247.9499999999998</v>
      </c>
      <c r="M308" s="218">
        <f>K308/L308</f>
        <v>8.8765319513334374E-3</v>
      </c>
      <c r="N308" s="63">
        <v>68.599999999999994</v>
      </c>
      <c r="O308" s="64">
        <f>M308*N308</f>
        <v>0.60893009186147373</v>
      </c>
      <c r="P308" s="64">
        <f>M308*60*1000</f>
        <v>532.59191708000617</v>
      </c>
      <c r="Q308" s="80">
        <f>P308*N308/1000</f>
        <v>36.535805511688423</v>
      </c>
    </row>
    <row r="309" spans="1:17" s="6" customFormat="1" ht="12.75" customHeight="1" x14ac:dyDescent="0.2">
      <c r="A309" s="252"/>
      <c r="B309" s="175" t="s">
        <v>117</v>
      </c>
      <c r="C309" s="78" t="s">
        <v>110</v>
      </c>
      <c r="D309" s="72">
        <v>31</v>
      </c>
      <c r="E309" s="72">
        <v>1972</v>
      </c>
      <c r="F309" s="231">
        <v>23.082999999999998</v>
      </c>
      <c r="G309" s="231">
        <v>3.0203039999999999</v>
      </c>
      <c r="H309" s="231">
        <v>4.8</v>
      </c>
      <c r="I309" s="231">
        <v>15.262695000000001</v>
      </c>
      <c r="J309" s="231">
        <v>1718.52</v>
      </c>
      <c r="K309" s="231">
        <f>I309</f>
        <v>15.262695000000001</v>
      </c>
      <c r="L309" s="231">
        <v>1718.52</v>
      </c>
      <c r="M309" s="232">
        <f>K309/L309</f>
        <v>8.8813019342224714E-3</v>
      </c>
      <c r="N309" s="73">
        <v>79.790000000000006</v>
      </c>
      <c r="O309" s="73">
        <f>M309*N309</f>
        <v>0.70863908133161102</v>
      </c>
      <c r="P309" s="73">
        <f>M309*60*1000</f>
        <v>532.87811605334821</v>
      </c>
      <c r="Q309" s="83">
        <f>P309*N309/1000</f>
        <v>42.518344879896659</v>
      </c>
    </row>
    <row r="310" spans="1:17" s="6" customFormat="1" ht="12.75" customHeight="1" x14ac:dyDescent="0.2">
      <c r="A310" s="252"/>
      <c r="B310" s="175" t="s">
        <v>774</v>
      </c>
      <c r="C310" s="216" t="s">
        <v>752</v>
      </c>
      <c r="D310" s="65">
        <v>22</v>
      </c>
      <c r="E310" s="65">
        <v>1985</v>
      </c>
      <c r="F310" s="217">
        <v>16.036999999999999</v>
      </c>
      <c r="G310" s="217">
        <v>2.286</v>
      </c>
      <c r="H310" s="217">
        <v>3.74</v>
      </c>
      <c r="I310" s="217">
        <v>10.010999999999999</v>
      </c>
      <c r="J310" s="217">
        <v>1124.8</v>
      </c>
      <c r="K310" s="217">
        <v>10.010999999999999</v>
      </c>
      <c r="L310" s="217">
        <v>1124.8</v>
      </c>
      <c r="M310" s="218">
        <f>K310/L310</f>
        <v>8.9002489331436695E-3</v>
      </c>
      <c r="N310" s="63">
        <v>67.58</v>
      </c>
      <c r="O310" s="64">
        <f>M310*N310</f>
        <v>0.60147882290184917</v>
      </c>
      <c r="P310" s="64">
        <f>M310*60*1000</f>
        <v>534.01493598862021</v>
      </c>
      <c r="Q310" s="80">
        <f>P310*N310/1000</f>
        <v>36.088729374110954</v>
      </c>
    </row>
    <row r="311" spans="1:17" s="6" customFormat="1" ht="12.75" customHeight="1" x14ac:dyDescent="0.2">
      <c r="A311" s="252"/>
      <c r="B311" s="175" t="s">
        <v>370</v>
      </c>
      <c r="C311" s="223" t="s">
        <v>342</v>
      </c>
      <c r="D311" s="77">
        <v>56</v>
      </c>
      <c r="E311" s="62" t="s">
        <v>57</v>
      </c>
      <c r="F311" s="224">
        <v>41.33</v>
      </c>
      <c r="G311" s="224">
        <v>5.66</v>
      </c>
      <c r="H311" s="224">
        <v>8.64</v>
      </c>
      <c r="I311" s="224">
        <v>27.03</v>
      </c>
      <c r="J311" s="225">
        <v>3028.84</v>
      </c>
      <c r="K311" s="224">
        <v>27.03</v>
      </c>
      <c r="L311" s="225">
        <v>3028.84</v>
      </c>
      <c r="M311" s="218">
        <f>K311/L311</f>
        <v>8.9242086079159011E-3</v>
      </c>
      <c r="N311" s="63">
        <v>58.8</v>
      </c>
      <c r="O311" s="64">
        <f>M311*N311</f>
        <v>0.52474346614545497</v>
      </c>
      <c r="P311" s="64">
        <f>M311*60*1000</f>
        <v>535.45251647495411</v>
      </c>
      <c r="Q311" s="80">
        <f>P311*N311/1000</f>
        <v>31.4846079687273</v>
      </c>
    </row>
    <row r="312" spans="1:17" s="6" customFormat="1" ht="12.75" customHeight="1" x14ac:dyDescent="0.2">
      <c r="A312" s="252"/>
      <c r="B312" s="175" t="s">
        <v>490</v>
      </c>
      <c r="C312" s="233" t="s">
        <v>463</v>
      </c>
      <c r="D312" s="60">
        <v>20</v>
      </c>
      <c r="E312" s="60">
        <v>1989</v>
      </c>
      <c r="F312" s="217">
        <v>14.404</v>
      </c>
      <c r="G312" s="217">
        <v>1.86</v>
      </c>
      <c r="H312" s="217">
        <v>3.2</v>
      </c>
      <c r="I312" s="217">
        <v>9.34</v>
      </c>
      <c r="J312" s="217">
        <v>1042.6199999999999</v>
      </c>
      <c r="K312" s="217">
        <v>9.34</v>
      </c>
      <c r="L312" s="217">
        <v>1042.6199999999999</v>
      </c>
      <c r="M312" s="218">
        <f>K312/L312</f>
        <v>8.9582014540292732E-3</v>
      </c>
      <c r="N312" s="63">
        <v>65.509</v>
      </c>
      <c r="O312" s="64">
        <f>M312*N312</f>
        <v>0.58684281905200364</v>
      </c>
      <c r="P312" s="64">
        <f>M312*60*1000</f>
        <v>537.49208724175639</v>
      </c>
      <c r="Q312" s="80">
        <f>P312*N312/1000</f>
        <v>35.210569143120225</v>
      </c>
    </row>
    <row r="313" spans="1:17" s="6" customFormat="1" ht="12.75" customHeight="1" x14ac:dyDescent="0.2">
      <c r="A313" s="252"/>
      <c r="B313" s="174" t="s">
        <v>247</v>
      </c>
      <c r="C313" s="216" t="s">
        <v>777</v>
      </c>
      <c r="D313" s="65">
        <v>90</v>
      </c>
      <c r="E313" s="65" t="s">
        <v>518</v>
      </c>
      <c r="F313" s="217">
        <v>64.733000000000004</v>
      </c>
      <c r="G313" s="217">
        <v>9.1140000000000008</v>
      </c>
      <c r="H313" s="217">
        <v>14.504</v>
      </c>
      <c r="I313" s="217">
        <v>41.115000000000002</v>
      </c>
      <c r="J313" s="217">
        <v>4574.28</v>
      </c>
      <c r="K313" s="217">
        <v>41.115000000000002</v>
      </c>
      <c r="L313" s="217">
        <v>4574.28</v>
      </c>
      <c r="M313" s="218">
        <f>K313/L313</f>
        <v>8.9882997980009986E-3</v>
      </c>
      <c r="N313" s="63">
        <v>67.040000000000006</v>
      </c>
      <c r="O313" s="64">
        <f>M313*N313</f>
        <v>0.60257561845798702</v>
      </c>
      <c r="P313" s="64">
        <f>M313*60*1000</f>
        <v>539.29798788005985</v>
      </c>
      <c r="Q313" s="80">
        <f>P313*N313/1000</f>
        <v>36.154537107479214</v>
      </c>
    </row>
    <row r="314" spans="1:17" s="6" customFormat="1" ht="12.75" customHeight="1" x14ac:dyDescent="0.2">
      <c r="A314" s="252"/>
      <c r="B314" s="175" t="s">
        <v>490</v>
      </c>
      <c r="C314" s="233" t="s">
        <v>470</v>
      </c>
      <c r="D314" s="60">
        <v>20</v>
      </c>
      <c r="E314" s="60">
        <v>1975</v>
      </c>
      <c r="F314" s="217">
        <v>13.576000000000001</v>
      </c>
      <c r="G314" s="217">
        <v>2.1</v>
      </c>
      <c r="H314" s="217">
        <v>3.04</v>
      </c>
      <c r="I314" s="217">
        <v>8.44</v>
      </c>
      <c r="J314" s="217">
        <v>937.3</v>
      </c>
      <c r="K314" s="217">
        <v>8.44</v>
      </c>
      <c r="L314" s="217">
        <v>937.3</v>
      </c>
      <c r="M314" s="218">
        <f>K314/L314</f>
        <v>9.004587645364345E-3</v>
      </c>
      <c r="N314" s="63">
        <v>65.509</v>
      </c>
      <c r="O314" s="64">
        <f>M314*N314</f>
        <v>0.58988153206017291</v>
      </c>
      <c r="P314" s="64">
        <f>M314*60*1000</f>
        <v>540.27525872186061</v>
      </c>
      <c r="Q314" s="80">
        <f>P314*N314/1000</f>
        <v>35.392891923610371</v>
      </c>
    </row>
    <row r="315" spans="1:17" s="6" customFormat="1" ht="12.75" customHeight="1" x14ac:dyDescent="0.2">
      <c r="A315" s="252"/>
      <c r="B315" s="175" t="s">
        <v>92</v>
      </c>
      <c r="C315" s="78" t="s">
        <v>49</v>
      </c>
      <c r="D315" s="72">
        <v>16</v>
      </c>
      <c r="E315" s="72">
        <v>2005</v>
      </c>
      <c r="F315" s="231">
        <v>13.257</v>
      </c>
      <c r="G315" s="231">
        <v>2.885516</v>
      </c>
      <c r="H315" s="231">
        <v>0</v>
      </c>
      <c r="I315" s="231">
        <v>10.371485</v>
      </c>
      <c r="J315" s="231">
        <v>1150.31</v>
      </c>
      <c r="K315" s="231">
        <f>I315</f>
        <v>10.371485</v>
      </c>
      <c r="L315" s="231">
        <v>1150.31</v>
      </c>
      <c r="M315" s="232">
        <f>K315/L315</f>
        <v>9.0162521407272829E-3</v>
      </c>
      <c r="N315" s="73">
        <v>46.7</v>
      </c>
      <c r="O315" s="73">
        <f>M315*N315</f>
        <v>0.42105897497196415</v>
      </c>
      <c r="P315" s="73">
        <f>M315*60*1000</f>
        <v>540.97512844363689</v>
      </c>
      <c r="Q315" s="83">
        <f>P315*N315/1000</f>
        <v>25.263538498317846</v>
      </c>
    </row>
    <row r="316" spans="1:17" s="6" customFormat="1" ht="12.75" customHeight="1" x14ac:dyDescent="0.2">
      <c r="A316" s="252"/>
      <c r="B316" s="175" t="s">
        <v>117</v>
      </c>
      <c r="C316" s="78" t="s">
        <v>103</v>
      </c>
      <c r="D316" s="72">
        <v>60</v>
      </c>
      <c r="E316" s="72">
        <v>1969</v>
      </c>
      <c r="F316" s="231">
        <v>43.755000000000003</v>
      </c>
      <c r="G316" s="231">
        <v>5.61</v>
      </c>
      <c r="H316" s="231">
        <v>9.6</v>
      </c>
      <c r="I316" s="231">
        <v>28.545000000000002</v>
      </c>
      <c r="J316" s="231">
        <v>3165.62</v>
      </c>
      <c r="K316" s="231">
        <f>I316</f>
        <v>28.545000000000002</v>
      </c>
      <c r="L316" s="231">
        <v>3165.62</v>
      </c>
      <c r="M316" s="232">
        <f>K316/L316</f>
        <v>9.0171909452176832E-3</v>
      </c>
      <c r="N316" s="73">
        <v>79.790000000000006</v>
      </c>
      <c r="O316" s="73">
        <f>M316*N316</f>
        <v>0.71948166551891901</v>
      </c>
      <c r="P316" s="73">
        <f>M316*60*1000</f>
        <v>541.03145671306095</v>
      </c>
      <c r="Q316" s="83">
        <f>P316*N316/1000</f>
        <v>43.168899931135137</v>
      </c>
    </row>
    <row r="317" spans="1:17" s="6" customFormat="1" ht="12.75" customHeight="1" x14ac:dyDescent="0.2">
      <c r="A317" s="252"/>
      <c r="B317" s="175" t="s">
        <v>368</v>
      </c>
      <c r="C317" s="223" t="s">
        <v>338</v>
      </c>
      <c r="D317" s="61">
        <v>20</v>
      </c>
      <c r="E317" s="62" t="s">
        <v>57</v>
      </c>
      <c r="F317" s="224">
        <v>14.85</v>
      </c>
      <c r="G317" s="224">
        <v>0.9</v>
      </c>
      <c r="H317" s="224">
        <v>3.2</v>
      </c>
      <c r="I317" s="224">
        <v>10.75</v>
      </c>
      <c r="J317" s="236">
        <v>1189.8399999999999</v>
      </c>
      <c r="K317" s="224">
        <v>10.75</v>
      </c>
      <c r="L317" s="236">
        <v>1189.8399999999999</v>
      </c>
      <c r="M317" s="218">
        <f>K317/L317</f>
        <v>9.0348282121965988E-3</v>
      </c>
      <c r="N317" s="63">
        <v>58.8</v>
      </c>
      <c r="O317" s="64">
        <f>M317*N317</f>
        <v>0.53124789887715995</v>
      </c>
      <c r="P317" s="64">
        <f>M317*60*1000</f>
        <v>542.08969273179594</v>
      </c>
      <c r="Q317" s="80">
        <f>P317*N317/1000</f>
        <v>31.874873932629598</v>
      </c>
    </row>
    <row r="318" spans="1:17" s="6" customFormat="1" ht="12.75" customHeight="1" x14ac:dyDescent="0.2">
      <c r="A318" s="252"/>
      <c r="B318" s="174" t="s">
        <v>522</v>
      </c>
      <c r="C318" s="216" t="s">
        <v>951</v>
      </c>
      <c r="D318" s="65">
        <v>41</v>
      </c>
      <c r="E318" s="65">
        <v>1968</v>
      </c>
      <c r="F318" s="217">
        <v>26.8</v>
      </c>
      <c r="G318" s="217">
        <v>3.33</v>
      </c>
      <c r="H318" s="217">
        <v>6.4</v>
      </c>
      <c r="I318" s="217">
        <v>17.059999999999999</v>
      </c>
      <c r="J318" s="217">
        <v>1886.7</v>
      </c>
      <c r="K318" s="217">
        <v>17.059999999999999</v>
      </c>
      <c r="L318" s="217">
        <v>1886.7</v>
      </c>
      <c r="M318" s="218">
        <f>K318/L318</f>
        <v>9.0422430699104248E-3</v>
      </c>
      <c r="N318" s="63">
        <v>74.5</v>
      </c>
      <c r="O318" s="64">
        <f>M318*N318</f>
        <v>0.67364710870832667</v>
      </c>
      <c r="P318" s="64">
        <f>M318*60*1000</f>
        <v>542.5345841946255</v>
      </c>
      <c r="Q318" s="80">
        <f>P318*N318/1000</f>
        <v>40.4188265224996</v>
      </c>
    </row>
    <row r="319" spans="1:17" s="6" customFormat="1" ht="12.75" customHeight="1" x14ac:dyDescent="0.2">
      <c r="A319" s="252"/>
      <c r="B319" s="174" t="s">
        <v>151</v>
      </c>
      <c r="C319" s="78" t="s">
        <v>125</v>
      </c>
      <c r="D319" s="72">
        <v>100</v>
      </c>
      <c r="E319" s="72">
        <v>1973</v>
      </c>
      <c r="F319" s="231">
        <v>64.597999999999999</v>
      </c>
      <c r="G319" s="231">
        <v>9.1427700000000005</v>
      </c>
      <c r="H319" s="231">
        <v>15.971</v>
      </c>
      <c r="I319" s="231">
        <v>39.484222000000003</v>
      </c>
      <c r="J319" s="231">
        <v>4362.3100000000004</v>
      </c>
      <c r="K319" s="231">
        <f>I319</f>
        <v>39.484222000000003</v>
      </c>
      <c r="L319" s="231">
        <v>4362.3100000000004</v>
      </c>
      <c r="M319" s="232">
        <f>K319/L319</f>
        <v>9.0512187350280018E-3</v>
      </c>
      <c r="N319" s="73">
        <v>79.569999999999993</v>
      </c>
      <c r="O319" s="73">
        <f>M319*N319</f>
        <v>0.72020547474617802</v>
      </c>
      <c r="P319" s="73">
        <f>M319*60*1000</f>
        <v>543.07312410168004</v>
      </c>
      <c r="Q319" s="83">
        <f>P319*N319/1000</f>
        <v>43.212328484770673</v>
      </c>
    </row>
    <row r="320" spans="1:17" s="6" customFormat="1" ht="12.75" customHeight="1" x14ac:dyDescent="0.2">
      <c r="A320" s="252"/>
      <c r="B320" s="175" t="s">
        <v>92</v>
      </c>
      <c r="C320" s="78" t="s">
        <v>50</v>
      </c>
      <c r="D320" s="72">
        <v>46</v>
      </c>
      <c r="E320" s="72">
        <v>2006</v>
      </c>
      <c r="F320" s="231">
        <v>39.134999999999998</v>
      </c>
      <c r="G320" s="231">
        <v>8.6283659999999998</v>
      </c>
      <c r="H320" s="231">
        <v>3.4425940000000002</v>
      </c>
      <c r="I320" s="231">
        <v>27.064041</v>
      </c>
      <c r="J320" s="231">
        <v>2989.78</v>
      </c>
      <c r="K320" s="231">
        <f>I320</f>
        <v>27.064041</v>
      </c>
      <c r="L320" s="231">
        <v>2989.78</v>
      </c>
      <c r="M320" s="232">
        <f>K320/L320</f>
        <v>9.0521847761373744E-3</v>
      </c>
      <c r="N320" s="73">
        <v>46.7</v>
      </c>
      <c r="O320" s="73">
        <f>M320*N320</f>
        <v>0.42273702904561539</v>
      </c>
      <c r="P320" s="73">
        <f>M320*60*1000</f>
        <v>543.13108656824249</v>
      </c>
      <c r="Q320" s="83">
        <f>P320*N320/1000</f>
        <v>25.364221742736927</v>
      </c>
    </row>
    <row r="321" spans="1:17" s="6" customFormat="1" ht="12.75" customHeight="1" x14ac:dyDescent="0.2">
      <c r="A321" s="252"/>
      <c r="B321" s="174" t="s">
        <v>286</v>
      </c>
      <c r="C321" s="219" t="s">
        <v>260</v>
      </c>
      <c r="D321" s="69">
        <v>63</v>
      </c>
      <c r="E321" s="69">
        <v>1960</v>
      </c>
      <c r="F321" s="220">
        <v>13.95</v>
      </c>
      <c r="G321" s="221">
        <v>3.28</v>
      </c>
      <c r="H321" s="221">
        <v>2.2999999999999998</v>
      </c>
      <c r="I321" s="220">
        <v>8.3699999999999992</v>
      </c>
      <c r="J321" s="220">
        <v>923.99</v>
      </c>
      <c r="K321" s="220">
        <v>8.3699999999999992</v>
      </c>
      <c r="L321" s="220">
        <v>923.99</v>
      </c>
      <c r="M321" s="222">
        <v>9.0585395945843566E-3</v>
      </c>
      <c r="N321" s="70">
        <v>53.85</v>
      </c>
      <c r="O321" s="70">
        <v>0.49</v>
      </c>
      <c r="P321" s="70">
        <v>543.51</v>
      </c>
      <c r="Q321" s="82">
        <v>29.27</v>
      </c>
    </row>
    <row r="322" spans="1:17" s="6" customFormat="1" ht="12.75" customHeight="1" x14ac:dyDescent="0.2">
      <c r="A322" s="252"/>
      <c r="B322" s="175" t="s">
        <v>298</v>
      </c>
      <c r="C322" s="216" t="s">
        <v>886</v>
      </c>
      <c r="D322" s="65">
        <v>22</v>
      </c>
      <c r="E322" s="65" t="s">
        <v>57</v>
      </c>
      <c r="F322" s="217">
        <f>G322+H322+I322</f>
        <v>15.52</v>
      </c>
      <c r="G322" s="217">
        <v>1.7429759999999999</v>
      </c>
      <c r="H322" s="217">
        <v>3.52</v>
      </c>
      <c r="I322" s="217">
        <v>10.257023999999999</v>
      </c>
      <c r="J322" s="217">
        <v>1131.55</v>
      </c>
      <c r="K322" s="217">
        <v>10.257023999999999</v>
      </c>
      <c r="L322" s="217">
        <v>1131.55</v>
      </c>
      <c r="M322" s="218">
        <f>K322/L322</f>
        <v>9.0645786752684369E-3</v>
      </c>
      <c r="N322" s="63">
        <v>54.2</v>
      </c>
      <c r="O322" s="64">
        <f>M322*N322</f>
        <v>0.49130016419954931</v>
      </c>
      <c r="P322" s="64">
        <f>M322*60*1000</f>
        <v>543.87472051610621</v>
      </c>
      <c r="Q322" s="80">
        <f>P322*N322/1000</f>
        <v>29.47800985197296</v>
      </c>
    </row>
    <row r="323" spans="1:17" s="6" customFormat="1" ht="12.75" customHeight="1" x14ac:dyDescent="0.2">
      <c r="A323" s="252"/>
      <c r="B323" s="175" t="s">
        <v>242</v>
      </c>
      <c r="C323" s="216" t="s">
        <v>569</v>
      </c>
      <c r="D323" s="65">
        <v>54</v>
      </c>
      <c r="E323" s="65">
        <v>1988</v>
      </c>
      <c r="F323" s="217">
        <f>G323+H323+I323</f>
        <v>41.39</v>
      </c>
      <c r="G323" s="217">
        <v>5.4393600000000006</v>
      </c>
      <c r="H323" s="217">
        <v>8.64</v>
      </c>
      <c r="I323" s="217">
        <v>27.310639999999999</v>
      </c>
      <c r="J323" s="217">
        <v>2997.57</v>
      </c>
      <c r="K323" s="217">
        <v>27.310639999999999</v>
      </c>
      <c r="L323" s="217">
        <v>2997.57</v>
      </c>
      <c r="M323" s="218">
        <f>K323/L323</f>
        <v>9.1109265171455539E-3</v>
      </c>
      <c r="N323" s="63">
        <v>53.518999999999998</v>
      </c>
      <c r="O323" s="64">
        <f>M323*N323</f>
        <v>0.4876076762711129</v>
      </c>
      <c r="P323" s="64">
        <f>M323*60*1000</f>
        <v>546.65559102873317</v>
      </c>
      <c r="Q323" s="80">
        <f>P323*N323/1000</f>
        <v>29.256460576266772</v>
      </c>
    </row>
    <row r="324" spans="1:17" s="6" customFormat="1" ht="12.75" customHeight="1" x14ac:dyDescent="0.2">
      <c r="A324" s="252"/>
      <c r="B324" s="174" t="s">
        <v>151</v>
      </c>
      <c r="C324" s="78" t="s">
        <v>124</v>
      </c>
      <c r="D324" s="72">
        <v>80</v>
      </c>
      <c r="E324" s="72">
        <v>1964</v>
      </c>
      <c r="F324" s="231">
        <v>53.915999999999997</v>
      </c>
      <c r="G324" s="231">
        <v>6.2474999999999996</v>
      </c>
      <c r="H324" s="231">
        <v>12.72</v>
      </c>
      <c r="I324" s="231">
        <v>34.948490999999997</v>
      </c>
      <c r="J324" s="231">
        <v>3830.86</v>
      </c>
      <c r="K324" s="231">
        <f>I324</f>
        <v>34.948490999999997</v>
      </c>
      <c r="L324" s="231">
        <v>3830.86</v>
      </c>
      <c r="M324" s="232">
        <f>K324/L324</f>
        <v>9.122883895522153E-3</v>
      </c>
      <c r="N324" s="73">
        <v>79.569999999999993</v>
      </c>
      <c r="O324" s="73">
        <f>M324*N324</f>
        <v>0.72590787156669767</v>
      </c>
      <c r="P324" s="73">
        <f>M324*60*1000</f>
        <v>547.3730337313292</v>
      </c>
      <c r="Q324" s="83">
        <f>P324*N324/1000</f>
        <v>43.554472294001862</v>
      </c>
    </row>
    <row r="325" spans="1:17" s="6" customFormat="1" ht="12.75" customHeight="1" x14ac:dyDescent="0.2">
      <c r="A325" s="252"/>
      <c r="B325" s="174" t="s">
        <v>326</v>
      </c>
      <c r="C325" s="216" t="s">
        <v>309</v>
      </c>
      <c r="D325" s="226">
        <v>20</v>
      </c>
      <c r="E325" s="226" t="s">
        <v>310</v>
      </c>
      <c r="F325" s="227">
        <v>13.335999999999999</v>
      </c>
      <c r="G325" s="227">
        <v>1.173</v>
      </c>
      <c r="H325" s="227">
        <v>3.2</v>
      </c>
      <c r="I325" s="227">
        <v>8.9629999999999992</v>
      </c>
      <c r="J325" s="227">
        <v>981.33</v>
      </c>
      <c r="K325" s="227">
        <v>8.9629999999999992</v>
      </c>
      <c r="L325" s="227">
        <v>981.33</v>
      </c>
      <c r="M325" s="218">
        <f>K325/L325</f>
        <v>9.1335228720206239E-3</v>
      </c>
      <c r="N325" s="63">
        <v>77.7</v>
      </c>
      <c r="O325" s="64">
        <f>M325*N325</f>
        <v>0.70967472715600255</v>
      </c>
      <c r="P325" s="64">
        <f>M325*60*1000</f>
        <v>548.01137232123745</v>
      </c>
      <c r="Q325" s="80">
        <f>P325*N325/1000</f>
        <v>42.580483629360145</v>
      </c>
    </row>
    <row r="326" spans="1:17" s="6" customFormat="1" ht="12.75" customHeight="1" x14ac:dyDescent="0.2">
      <c r="A326" s="252"/>
      <c r="B326" s="175" t="s">
        <v>774</v>
      </c>
      <c r="C326" s="216" t="s">
        <v>747</v>
      </c>
      <c r="D326" s="65">
        <v>15</v>
      </c>
      <c r="E326" s="65">
        <v>1973</v>
      </c>
      <c r="F326" s="217">
        <v>7.16</v>
      </c>
      <c r="G326" s="217">
        <v>1.1120000000000001</v>
      </c>
      <c r="H326" s="217">
        <v>0.15</v>
      </c>
      <c r="I326" s="217">
        <v>5.8979999999999997</v>
      </c>
      <c r="J326" s="217">
        <v>645.54999999999995</v>
      </c>
      <c r="K326" s="217">
        <v>5.8979999999999997</v>
      </c>
      <c r="L326" s="217">
        <v>645.54999999999995</v>
      </c>
      <c r="M326" s="218">
        <f>K326/L326</f>
        <v>9.136395321818605E-3</v>
      </c>
      <c r="N326" s="63">
        <v>67.58</v>
      </c>
      <c r="O326" s="64">
        <f>M326*N326</f>
        <v>0.61743759584850133</v>
      </c>
      <c r="P326" s="64">
        <f>M326*60*1000</f>
        <v>548.18371930911633</v>
      </c>
      <c r="Q326" s="80">
        <f>P326*N326/1000</f>
        <v>37.046255750910078</v>
      </c>
    </row>
    <row r="327" spans="1:17" s="6" customFormat="1" ht="12.75" customHeight="1" x14ac:dyDescent="0.2">
      <c r="A327" s="252"/>
      <c r="B327" s="175" t="s">
        <v>490</v>
      </c>
      <c r="C327" s="233" t="s">
        <v>466</v>
      </c>
      <c r="D327" s="60">
        <v>9</v>
      </c>
      <c r="E327" s="60">
        <v>1991</v>
      </c>
      <c r="F327" s="217">
        <v>7.2770000000000001</v>
      </c>
      <c r="G327" s="217">
        <v>1.08</v>
      </c>
      <c r="H327" s="217">
        <v>1.44</v>
      </c>
      <c r="I327" s="217">
        <v>4.76</v>
      </c>
      <c r="J327" s="217">
        <v>520.64</v>
      </c>
      <c r="K327" s="217">
        <v>4.76</v>
      </c>
      <c r="L327" s="217">
        <v>520.64</v>
      </c>
      <c r="M327" s="218">
        <f>K327/L327</f>
        <v>9.1425937307928699E-3</v>
      </c>
      <c r="N327" s="63">
        <v>65.509</v>
      </c>
      <c r="O327" s="64">
        <f>M327*N327</f>
        <v>0.59892217271051007</v>
      </c>
      <c r="P327" s="64">
        <f>M327*60*1000</f>
        <v>548.55562384757218</v>
      </c>
      <c r="Q327" s="80">
        <f>P327*N327/1000</f>
        <v>35.935330362630609</v>
      </c>
    </row>
    <row r="328" spans="1:17" s="6" customFormat="1" ht="12.75" customHeight="1" x14ac:dyDescent="0.2">
      <c r="A328" s="252"/>
      <c r="B328" s="175" t="s">
        <v>242</v>
      </c>
      <c r="C328" s="216" t="s">
        <v>689</v>
      </c>
      <c r="D328" s="65">
        <v>45</v>
      </c>
      <c r="E328" s="65" t="s">
        <v>57</v>
      </c>
      <c r="F328" s="217">
        <f>G328+H328+I328</f>
        <v>34.555000000000007</v>
      </c>
      <c r="G328" s="217">
        <v>5.9493</v>
      </c>
      <c r="H328" s="217">
        <v>7.2</v>
      </c>
      <c r="I328" s="217">
        <v>21.405700000000003</v>
      </c>
      <c r="J328" s="217">
        <v>2326.14</v>
      </c>
      <c r="K328" s="217">
        <v>21.405700000000003</v>
      </c>
      <c r="L328" s="217">
        <v>2326.14</v>
      </c>
      <c r="M328" s="218">
        <f>K328/L328</f>
        <v>9.2022406218026445E-3</v>
      </c>
      <c r="N328" s="63">
        <v>53.518999999999998</v>
      </c>
      <c r="O328" s="64">
        <f>M328*N328</f>
        <v>0.49249471583825571</v>
      </c>
      <c r="P328" s="64">
        <f>M328*60*1000</f>
        <v>552.13443730815868</v>
      </c>
      <c r="Q328" s="80">
        <f>P328*N328/1000</f>
        <v>29.549682950295345</v>
      </c>
    </row>
    <row r="329" spans="1:17" s="6" customFormat="1" ht="12.75" customHeight="1" x14ac:dyDescent="0.2">
      <c r="A329" s="252"/>
      <c r="B329" s="175" t="s">
        <v>774</v>
      </c>
      <c r="C329" s="216" t="s">
        <v>753</v>
      </c>
      <c r="D329" s="65">
        <v>8</v>
      </c>
      <c r="E329" s="65">
        <v>1988</v>
      </c>
      <c r="F329" s="217">
        <v>6.7649999999999997</v>
      </c>
      <c r="G329" s="217">
        <v>0.63700000000000001</v>
      </c>
      <c r="H329" s="217">
        <v>1.28</v>
      </c>
      <c r="I329" s="217">
        <v>4.8479999999999999</v>
      </c>
      <c r="J329" s="217">
        <v>524.35</v>
      </c>
      <c r="K329" s="217">
        <v>4.8479999999999999</v>
      </c>
      <c r="L329" s="217">
        <v>524.35</v>
      </c>
      <c r="M329" s="218">
        <f>K329/L329</f>
        <v>9.2457328120530181E-3</v>
      </c>
      <c r="N329" s="63">
        <v>67.58</v>
      </c>
      <c r="O329" s="64">
        <f>M329*N329</f>
        <v>0.62482662343854301</v>
      </c>
      <c r="P329" s="64">
        <f>M329*60*1000</f>
        <v>554.74396872318107</v>
      </c>
      <c r="Q329" s="80">
        <f>P329*N329/1000</f>
        <v>37.489597406312576</v>
      </c>
    </row>
    <row r="330" spans="1:17" s="6" customFormat="1" ht="12.75" customHeight="1" x14ac:dyDescent="0.2">
      <c r="A330" s="252"/>
      <c r="B330" s="175" t="s">
        <v>92</v>
      </c>
      <c r="C330" s="78" t="s">
        <v>53</v>
      </c>
      <c r="D330" s="72">
        <v>37</v>
      </c>
      <c r="E330" s="72">
        <v>1985</v>
      </c>
      <c r="F330" s="231">
        <v>33.645000000000003</v>
      </c>
      <c r="G330" s="231">
        <v>5.0716900000000003</v>
      </c>
      <c r="H330" s="231">
        <v>8.0825759999999995</v>
      </c>
      <c r="I330" s="231">
        <v>20.490742000000001</v>
      </c>
      <c r="J330" s="231">
        <v>2212.4</v>
      </c>
      <c r="K330" s="231">
        <f>I330</f>
        <v>20.490742000000001</v>
      </c>
      <c r="L330" s="231">
        <v>2212.4</v>
      </c>
      <c r="M330" s="232">
        <f>K330/L330</f>
        <v>9.2617709274995484E-3</v>
      </c>
      <c r="N330" s="73">
        <v>46.7</v>
      </c>
      <c r="O330" s="73">
        <f>M330*N330</f>
        <v>0.43252470231422896</v>
      </c>
      <c r="P330" s="73">
        <f>M330*60*1000</f>
        <v>555.70625564997295</v>
      </c>
      <c r="Q330" s="83">
        <f>P330*N330/1000</f>
        <v>25.951482138853738</v>
      </c>
    </row>
    <row r="331" spans="1:17" s="6" customFormat="1" ht="12.75" customHeight="1" x14ac:dyDescent="0.2">
      <c r="A331" s="252"/>
      <c r="B331" s="175" t="s">
        <v>242</v>
      </c>
      <c r="C331" s="216" t="s">
        <v>568</v>
      </c>
      <c r="D331" s="65">
        <v>50</v>
      </c>
      <c r="E331" s="65" t="s">
        <v>57</v>
      </c>
      <c r="F331" s="217">
        <f>G331+H331+I331</f>
        <v>37.29</v>
      </c>
      <c r="G331" s="217">
        <v>5.1560600000000001</v>
      </c>
      <c r="H331" s="217">
        <v>8</v>
      </c>
      <c r="I331" s="217">
        <v>24.133939999999999</v>
      </c>
      <c r="J331" s="217">
        <v>2595.7000000000003</v>
      </c>
      <c r="K331" s="217">
        <v>24.133939999999999</v>
      </c>
      <c r="L331" s="217">
        <v>2595.7000000000003</v>
      </c>
      <c r="M331" s="218">
        <f>K331/L331</f>
        <v>9.2976615171244739E-3</v>
      </c>
      <c r="N331" s="63">
        <v>53.518999999999998</v>
      </c>
      <c r="O331" s="64">
        <f>M331*N331</f>
        <v>0.49760154673498469</v>
      </c>
      <c r="P331" s="64">
        <f>M331*60*1000</f>
        <v>557.85969102746844</v>
      </c>
      <c r="Q331" s="80">
        <f>P331*N331/1000</f>
        <v>29.856092804099085</v>
      </c>
    </row>
    <row r="332" spans="1:17" s="6" customFormat="1" ht="12.75" customHeight="1" x14ac:dyDescent="0.2">
      <c r="A332" s="252"/>
      <c r="B332" s="175" t="s">
        <v>774</v>
      </c>
      <c r="C332" s="216" t="s">
        <v>746</v>
      </c>
      <c r="D332" s="65">
        <v>20</v>
      </c>
      <c r="E332" s="65">
        <v>1989</v>
      </c>
      <c r="F332" s="217">
        <v>15.64</v>
      </c>
      <c r="G332" s="217">
        <v>1.444</v>
      </c>
      <c r="H332" s="217">
        <v>3.2</v>
      </c>
      <c r="I332" s="217">
        <v>10.996</v>
      </c>
      <c r="J332" s="217">
        <v>1175.77</v>
      </c>
      <c r="K332" s="217">
        <v>10.996</v>
      </c>
      <c r="L332" s="217">
        <v>1175.77</v>
      </c>
      <c r="M332" s="218">
        <f>K332/L332</f>
        <v>9.3521692167685862E-3</v>
      </c>
      <c r="N332" s="63">
        <v>67.58</v>
      </c>
      <c r="O332" s="64">
        <f>M332*N332</f>
        <v>0.63201959566922106</v>
      </c>
      <c r="P332" s="64">
        <f>M332*60*1000</f>
        <v>561.13015300611517</v>
      </c>
      <c r="Q332" s="80">
        <f>P332*N332/1000</f>
        <v>37.921175740153259</v>
      </c>
    </row>
    <row r="333" spans="1:17" s="6" customFormat="1" ht="12.75" customHeight="1" x14ac:dyDescent="0.2">
      <c r="A333" s="252"/>
      <c r="B333" s="175" t="s">
        <v>117</v>
      </c>
      <c r="C333" s="78" t="s">
        <v>109</v>
      </c>
      <c r="D333" s="72">
        <v>30</v>
      </c>
      <c r="E333" s="72">
        <v>1977</v>
      </c>
      <c r="F333" s="231">
        <v>22.689</v>
      </c>
      <c r="G333" s="231">
        <v>3.3149999999999999</v>
      </c>
      <c r="H333" s="231">
        <v>4.8</v>
      </c>
      <c r="I333" s="231">
        <v>14.574</v>
      </c>
      <c r="J333" s="231">
        <v>1557.06</v>
      </c>
      <c r="K333" s="231">
        <f>I333</f>
        <v>14.574</v>
      </c>
      <c r="L333" s="231">
        <v>1557.06</v>
      </c>
      <c r="M333" s="232">
        <f>K333/L333</f>
        <v>9.3599475935416745E-3</v>
      </c>
      <c r="N333" s="73">
        <v>79.790000000000006</v>
      </c>
      <c r="O333" s="73">
        <f>M333*N333</f>
        <v>0.74683021848869025</v>
      </c>
      <c r="P333" s="73">
        <f>M333*60*1000</f>
        <v>561.59685561250046</v>
      </c>
      <c r="Q333" s="83">
        <f>P333*N333/1000</f>
        <v>44.809813109321418</v>
      </c>
    </row>
    <row r="334" spans="1:17" s="6" customFormat="1" ht="12.75" customHeight="1" x14ac:dyDescent="0.2">
      <c r="A334" s="252"/>
      <c r="B334" s="175" t="s">
        <v>117</v>
      </c>
      <c r="C334" s="78" t="s">
        <v>108</v>
      </c>
      <c r="D334" s="72">
        <v>60</v>
      </c>
      <c r="E334" s="72">
        <v>1968</v>
      </c>
      <c r="F334" s="231">
        <v>45.932000000000002</v>
      </c>
      <c r="G334" s="231">
        <v>5.7501829999999998</v>
      </c>
      <c r="H334" s="231">
        <v>9.6</v>
      </c>
      <c r="I334" s="231">
        <v>30.58182</v>
      </c>
      <c r="J334" s="231">
        <v>3261.72</v>
      </c>
      <c r="K334" s="231">
        <f>I334</f>
        <v>30.58182</v>
      </c>
      <c r="L334" s="231">
        <v>3261.72</v>
      </c>
      <c r="M334" s="232">
        <f>K334/L334</f>
        <v>9.3759795445347866E-3</v>
      </c>
      <c r="N334" s="73">
        <v>79.790000000000006</v>
      </c>
      <c r="O334" s="73">
        <f>M334*N334</f>
        <v>0.74810940785843072</v>
      </c>
      <c r="P334" s="73">
        <f>M334*60*1000</f>
        <v>562.55877267208723</v>
      </c>
      <c r="Q334" s="83">
        <f>P334*N334/1000</f>
        <v>44.886564471505842</v>
      </c>
    </row>
    <row r="335" spans="1:17" s="6" customFormat="1" ht="12.75" customHeight="1" x14ac:dyDescent="0.2">
      <c r="A335" s="252"/>
      <c r="B335" s="174" t="s">
        <v>326</v>
      </c>
      <c r="C335" s="216" t="s">
        <v>313</v>
      </c>
      <c r="D335" s="226">
        <v>19</v>
      </c>
      <c r="E335" s="226" t="s">
        <v>57</v>
      </c>
      <c r="F335" s="227">
        <v>14.26097</v>
      </c>
      <c r="G335" s="227">
        <v>1.96197</v>
      </c>
      <c r="H335" s="227">
        <v>3.04</v>
      </c>
      <c r="I335" s="227">
        <v>9.2590000000000003</v>
      </c>
      <c r="J335" s="227">
        <v>986.21</v>
      </c>
      <c r="K335" s="227">
        <v>9.2590000000000003</v>
      </c>
      <c r="L335" s="227">
        <v>986.21</v>
      </c>
      <c r="M335" s="218">
        <f>K335/L335</f>
        <v>9.3884669593697085E-3</v>
      </c>
      <c r="N335" s="63">
        <v>77.7</v>
      </c>
      <c r="O335" s="64">
        <f>M335*N335</f>
        <v>0.72948388274302634</v>
      </c>
      <c r="P335" s="64">
        <f>M335*60*1000</f>
        <v>563.3080175621825</v>
      </c>
      <c r="Q335" s="80">
        <f>P335*N335/1000</f>
        <v>43.769032964581577</v>
      </c>
    </row>
    <row r="336" spans="1:17" s="6" customFormat="1" ht="12.75" customHeight="1" x14ac:dyDescent="0.2">
      <c r="A336" s="252"/>
      <c r="B336" s="175" t="s">
        <v>368</v>
      </c>
      <c r="C336" s="223" t="s">
        <v>343</v>
      </c>
      <c r="D336" s="77">
        <v>30</v>
      </c>
      <c r="E336" s="62" t="s">
        <v>57</v>
      </c>
      <c r="F336" s="224">
        <v>28.5</v>
      </c>
      <c r="G336" s="224">
        <v>4.71</v>
      </c>
      <c r="H336" s="224">
        <v>4.8</v>
      </c>
      <c r="I336" s="224">
        <v>18.989999999999998</v>
      </c>
      <c r="J336" s="225">
        <v>2013.33</v>
      </c>
      <c r="K336" s="224">
        <v>18.989999999999998</v>
      </c>
      <c r="L336" s="225">
        <v>2013.33</v>
      </c>
      <c r="M336" s="218">
        <f>K336/L336</f>
        <v>9.4321348214152674E-3</v>
      </c>
      <c r="N336" s="63">
        <v>58.8</v>
      </c>
      <c r="O336" s="64">
        <f>M336*N336</f>
        <v>0.55460952749921766</v>
      </c>
      <c r="P336" s="64">
        <f>M336*60*1000</f>
        <v>565.92808928491604</v>
      </c>
      <c r="Q336" s="80">
        <f>P336*N336/1000</f>
        <v>33.276571649953063</v>
      </c>
    </row>
    <row r="337" spans="1:17" s="6" customFormat="1" ht="12.75" customHeight="1" x14ac:dyDescent="0.2">
      <c r="A337" s="252"/>
      <c r="B337" s="175" t="s">
        <v>117</v>
      </c>
      <c r="C337" s="78" t="s">
        <v>107</v>
      </c>
      <c r="D337" s="72">
        <v>79</v>
      </c>
      <c r="E337" s="72">
        <v>1976</v>
      </c>
      <c r="F337" s="231">
        <v>57.341000000000001</v>
      </c>
      <c r="G337" s="231">
        <v>8.0193239999999992</v>
      </c>
      <c r="H337" s="231">
        <v>12.64</v>
      </c>
      <c r="I337" s="231">
        <v>36.681679000000003</v>
      </c>
      <c r="J337" s="231">
        <v>3845.02</v>
      </c>
      <c r="K337" s="231">
        <f>I337</f>
        <v>36.681679000000003</v>
      </c>
      <c r="L337" s="231">
        <v>3845.02</v>
      </c>
      <c r="M337" s="232">
        <f>K337/L337</f>
        <v>9.5400489464294077E-3</v>
      </c>
      <c r="N337" s="73">
        <v>79.790000000000006</v>
      </c>
      <c r="O337" s="73">
        <f>M337*N337</f>
        <v>0.76120050543560247</v>
      </c>
      <c r="P337" s="73">
        <f>M337*60*1000</f>
        <v>572.4029367857645</v>
      </c>
      <c r="Q337" s="83">
        <f>P337*N337/1000</f>
        <v>45.672030326136152</v>
      </c>
    </row>
    <row r="338" spans="1:17" s="6" customFormat="1" ht="12.75" customHeight="1" x14ac:dyDescent="0.2">
      <c r="A338" s="252"/>
      <c r="B338" s="175" t="s">
        <v>774</v>
      </c>
      <c r="C338" s="216" t="s">
        <v>751</v>
      </c>
      <c r="D338" s="65">
        <v>8</v>
      </c>
      <c r="E338" s="65">
        <v>1955</v>
      </c>
      <c r="F338" s="217">
        <v>5.61</v>
      </c>
      <c r="G338" s="217">
        <v>0.40899999999999997</v>
      </c>
      <c r="H338" s="217">
        <v>1.28</v>
      </c>
      <c r="I338" s="217">
        <v>3.9209999999999998</v>
      </c>
      <c r="J338" s="217">
        <v>410.54</v>
      </c>
      <c r="K338" s="217">
        <v>3.9209999999999998</v>
      </c>
      <c r="L338" s="217">
        <v>410.54</v>
      </c>
      <c r="M338" s="218">
        <f>K338/L338</f>
        <v>9.5508354849710136E-3</v>
      </c>
      <c r="N338" s="63">
        <v>67.58</v>
      </c>
      <c r="O338" s="64">
        <f>M338*N338</f>
        <v>0.64544546207434106</v>
      </c>
      <c r="P338" s="64">
        <f>M338*60*1000</f>
        <v>573.05012909826075</v>
      </c>
      <c r="Q338" s="80">
        <f>P338*N338/1000</f>
        <v>38.72672772446046</v>
      </c>
    </row>
    <row r="339" spans="1:17" s="6" customFormat="1" ht="12.75" customHeight="1" x14ac:dyDescent="0.2">
      <c r="A339" s="252"/>
      <c r="B339" s="174" t="s">
        <v>286</v>
      </c>
      <c r="C339" s="219" t="s">
        <v>265</v>
      </c>
      <c r="D339" s="69">
        <v>12</v>
      </c>
      <c r="E339" s="69">
        <v>1956</v>
      </c>
      <c r="F339" s="220">
        <v>8.33</v>
      </c>
      <c r="G339" s="221">
        <v>2.2000000000000002</v>
      </c>
      <c r="H339" s="221">
        <v>0</v>
      </c>
      <c r="I339" s="220">
        <v>6.13</v>
      </c>
      <c r="J339" s="220">
        <v>640.27</v>
      </c>
      <c r="K339" s="220">
        <v>6.13</v>
      </c>
      <c r="L339" s="220">
        <v>640.27</v>
      </c>
      <c r="M339" s="222">
        <v>9.5740859324972283E-3</v>
      </c>
      <c r="N339" s="70">
        <v>53.85</v>
      </c>
      <c r="O339" s="70">
        <v>0.52</v>
      </c>
      <c r="P339" s="70">
        <v>574.45000000000005</v>
      </c>
      <c r="Q339" s="82">
        <v>30.93</v>
      </c>
    </row>
    <row r="340" spans="1:17" s="6" customFormat="1" ht="12.75" customHeight="1" x14ac:dyDescent="0.2">
      <c r="A340" s="252"/>
      <c r="B340" s="175" t="s">
        <v>242</v>
      </c>
      <c r="C340" s="216" t="s">
        <v>690</v>
      </c>
      <c r="D340" s="65">
        <v>60</v>
      </c>
      <c r="E340" s="65">
        <v>1970</v>
      </c>
      <c r="F340" s="217">
        <f>G340+H340+I340</f>
        <v>41.119</v>
      </c>
      <c r="G340" s="217">
        <v>5.6093399999999995</v>
      </c>
      <c r="H340" s="217">
        <v>9.6</v>
      </c>
      <c r="I340" s="217">
        <v>25.909659999999999</v>
      </c>
      <c r="J340" s="217">
        <v>2701.09</v>
      </c>
      <c r="K340" s="217">
        <v>25.909659999999999</v>
      </c>
      <c r="L340" s="217">
        <v>2701.09</v>
      </c>
      <c r="M340" s="218">
        <f>K340/L340</f>
        <v>9.5922979241713519E-3</v>
      </c>
      <c r="N340" s="63">
        <v>53.518999999999998</v>
      </c>
      <c r="O340" s="64">
        <f>M340*N340</f>
        <v>0.51337019260372652</v>
      </c>
      <c r="P340" s="64">
        <f>M340*60*1000</f>
        <v>575.53787545028115</v>
      </c>
      <c r="Q340" s="80">
        <f>P340*N340/1000</f>
        <v>30.802211556223597</v>
      </c>
    </row>
    <row r="341" spans="1:17" s="6" customFormat="1" ht="12.75" customHeight="1" x14ac:dyDescent="0.2">
      <c r="A341" s="252"/>
      <c r="B341" s="175" t="s">
        <v>242</v>
      </c>
      <c r="C341" s="216" t="s">
        <v>691</v>
      </c>
      <c r="D341" s="65">
        <v>100</v>
      </c>
      <c r="E341" s="65">
        <v>1972</v>
      </c>
      <c r="F341" s="217">
        <f>G341+H341+I341</f>
        <v>68.427000000000007</v>
      </c>
      <c r="G341" s="217">
        <v>10.31212</v>
      </c>
      <c r="H341" s="217">
        <v>16</v>
      </c>
      <c r="I341" s="217">
        <v>42.114880000000007</v>
      </c>
      <c r="J341" s="217">
        <v>4372</v>
      </c>
      <c r="K341" s="217">
        <v>42.114880000000007</v>
      </c>
      <c r="L341" s="217">
        <v>4372</v>
      </c>
      <c r="M341" s="218">
        <f>K341/L341</f>
        <v>9.6328636779505969E-3</v>
      </c>
      <c r="N341" s="63">
        <v>53.518999999999998</v>
      </c>
      <c r="O341" s="64">
        <f>M341*N341</f>
        <v>0.51554123118023798</v>
      </c>
      <c r="P341" s="64">
        <f>M341*60*1000</f>
        <v>577.97182067703579</v>
      </c>
      <c r="Q341" s="80">
        <f>P341*N341/1000</f>
        <v>30.932473870814281</v>
      </c>
    </row>
    <row r="342" spans="1:17" s="6" customFormat="1" ht="12.75" customHeight="1" x14ac:dyDescent="0.2">
      <c r="A342" s="252"/>
      <c r="B342" s="174" t="s">
        <v>522</v>
      </c>
      <c r="C342" s="216" t="s">
        <v>952</v>
      </c>
      <c r="D342" s="65">
        <v>24</v>
      </c>
      <c r="E342" s="65">
        <v>1967</v>
      </c>
      <c r="F342" s="217">
        <v>10.8</v>
      </c>
      <c r="G342" s="217">
        <v>1.79</v>
      </c>
      <c r="H342" s="217">
        <v>0.24</v>
      </c>
      <c r="I342" s="217">
        <v>8.76</v>
      </c>
      <c r="J342" s="217">
        <v>908.47</v>
      </c>
      <c r="K342" s="217">
        <v>8.76</v>
      </c>
      <c r="L342" s="217">
        <v>908.47</v>
      </c>
      <c r="M342" s="218">
        <f>K342/L342</f>
        <v>9.6425858861602463E-3</v>
      </c>
      <c r="N342" s="63">
        <v>74.5</v>
      </c>
      <c r="O342" s="64">
        <f>M342*N342</f>
        <v>0.71837264851893834</v>
      </c>
      <c r="P342" s="64">
        <f>M342*60*1000</f>
        <v>578.55515316961475</v>
      </c>
      <c r="Q342" s="80">
        <f>P342*N342/1000</f>
        <v>43.102358911136299</v>
      </c>
    </row>
    <row r="343" spans="1:17" s="6" customFormat="1" ht="12.75" customHeight="1" x14ac:dyDescent="0.2">
      <c r="A343" s="252"/>
      <c r="B343" s="174" t="s">
        <v>522</v>
      </c>
      <c r="C343" s="216" t="s">
        <v>953</v>
      </c>
      <c r="D343" s="65">
        <v>20</v>
      </c>
      <c r="E343" s="65">
        <v>1979</v>
      </c>
      <c r="F343" s="217">
        <v>17.11</v>
      </c>
      <c r="G343" s="217">
        <v>1.19</v>
      </c>
      <c r="H343" s="217">
        <v>3.04</v>
      </c>
      <c r="I343" s="217">
        <v>10.19</v>
      </c>
      <c r="J343" s="217">
        <v>1052.0999999999999</v>
      </c>
      <c r="K343" s="217">
        <v>10.19</v>
      </c>
      <c r="L343" s="217">
        <v>1052.0999999999999</v>
      </c>
      <c r="M343" s="218">
        <f>K343/L343</f>
        <v>9.6853911225168714E-3</v>
      </c>
      <c r="N343" s="63">
        <v>74.5</v>
      </c>
      <c r="O343" s="64">
        <f>M343*N343</f>
        <v>0.72156163862750688</v>
      </c>
      <c r="P343" s="64">
        <f>M343*60*1000</f>
        <v>581.12346735101232</v>
      </c>
      <c r="Q343" s="80">
        <f>P343*N343/1000</f>
        <v>43.293698317650417</v>
      </c>
    </row>
    <row r="344" spans="1:17" s="6" customFormat="1" ht="12.75" customHeight="1" x14ac:dyDescent="0.2">
      <c r="A344" s="252"/>
      <c r="B344" s="174" t="s">
        <v>151</v>
      </c>
      <c r="C344" s="78" t="s">
        <v>127</v>
      </c>
      <c r="D344" s="72">
        <v>75</v>
      </c>
      <c r="E344" s="72">
        <v>1987</v>
      </c>
      <c r="F344" s="231">
        <v>58.186</v>
      </c>
      <c r="G344" s="231">
        <v>7.2102269999999997</v>
      </c>
      <c r="H344" s="231">
        <v>12</v>
      </c>
      <c r="I344" s="231">
        <v>38.975772999999997</v>
      </c>
      <c r="J344" s="231">
        <v>4017.2</v>
      </c>
      <c r="K344" s="231">
        <f>I344</f>
        <v>38.975772999999997</v>
      </c>
      <c r="L344" s="231">
        <v>4017.2</v>
      </c>
      <c r="M344" s="232">
        <f>K344/L344</f>
        <v>9.7022236881409932E-3</v>
      </c>
      <c r="N344" s="73">
        <v>79.569999999999993</v>
      </c>
      <c r="O344" s="73">
        <f>M344*N344</f>
        <v>0.77200593886537872</v>
      </c>
      <c r="P344" s="73">
        <f>M344*60*1000</f>
        <v>582.13342128845954</v>
      </c>
      <c r="Q344" s="83">
        <f>P344*N344/1000</f>
        <v>46.320356331922724</v>
      </c>
    </row>
    <row r="345" spans="1:17" s="6" customFormat="1" ht="12.75" customHeight="1" x14ac:dyDescent="0.2">
      <c r="A345" s="252"/>
      <c r="B345" s="174" t="s">
        <v>537</v>
      </c>
      <c r="C345" s="237" t="s">
        <v>616</v>
      </c>
      <c r="D345" s="66">
        <v>5</v>
      </c>
      <c r="E345" s="66" t="s">
        <v>57</v>
      </c>
      <c r="F345" s="238">
        <f>G345+H345+I345</f>
        <v>3.3</v>
      </c>
      <c r="G345" s="238">
        <v>5.4199999999999998E-2</v>
      </c>
      <c r="H345" s="238">
        <v>0.48</v>
      </c>
      <c r="I345" s="238">
        <v>2.7658</v>
      </c>
      <c r="J345" s="238">
        <v>284.93</v>
      </c>
      <c r="K345" s="238">
        <f>I345</f>
        <v>2.7658</v>
      </c>
      <c r="L345" s="238">
        <f>J345</f>
        <v>284.93</v>
      </c>
      <c r="M345" s="239">
        <f>K345/L345</f>
        <v>9.70694556557751E-3</v>
      </c>
      <c r="N345" s="67">
        <v>41.4</v>
      </c>
      <c r="O345" s="68">
        <f>M345*N345</f>
        <v>0.4018675464149089</v>
      </c>
      <c r="P345" s="68">
        <f>M345*60*1000</f>
        <v>582.41673393465067</v>
      </c>
      <c r="Q345" s="81">
        <f>P345*N345/1000</f>
        <v>24.112052784894537</v>
      </c>
    </row>
    <row r="346" spans="1:17" s="6" customFormat="1" ht="12.75" customHeight="1" x14ac:dyDescent="0.2">
      <c r="A346" s="252"/>
      <c r="B346" s="175" t="s">
        <v>242</v>
      </c>
      <c r="C346" s="216" t="s">
        <v>692</v>
      </c>
      <c r="D346" s="65">
        <v>60</v>
      </c>
      <c r="E346" s="65">
        <v>1971</v>
      </c>
      <c r="F346" s="217">
        <f>G346+H346+I346</f>
        <v>47.527999999999999</v>
      </c>
      <c r="G346" s="217">
        <v>11.671959999999999</v>
      </c>
      <c r="H346" s="217">
        <v>9.6</v>
      </c>
      <c r="I346" s="217">
        <v>26.256039999999999</v>
      </c>
      <c r="J346" s="217">
        <v>2701.1</v>
      </c>
      <c r="K346" s="217">
        <v>26.256039999999999</v>
      </c>
      <c r="L346" s="217">
        <v>2701.1</v>
      </c>
      <c r="M346" s="218">
        <f>K346/L346</f>
        <v>9.7204990559401731E-3</v>
      </c>
      <c r="N346" s="63">
        <v>53.518999999999998</v>
      </c>
      <c r="O346" s="64">
        <f>M346*N346</f>
        <v>0.5202313889748621</v>
      </c>
      <c r="P346" s="64">
        <f>M346*60*1000</f>
        <v>583.22994335641044</v>
      </c>
      <c r="Q346" s="80">
        <f>P346*N346/1000</f>
        <v>31.21388333849173</v>
      </c>
    </row>
    <row r="347" spans="1:17" s="6" customFormat="1" ht="12.75" customHeight="1" x14ac:dyDescent="0.2">
      <c r="A347" s="252"/>
      <c r="B347" s="175" t="s">
        <v>490</v>
      </c>
      <c r="C347" s="233" t="s">
        <v>465</v>
      </c>
      <c r="D347" s="60">
        <v>20</v>
      </c>
      <c r="E347" s="60">
        <v>1987</v>
      </c>
      <c r="F347" s="217">
        <v>15.513999999999999</v>
      </c>
      <c r="G347" s="217">
        <v>2.21</v>
      </c>
      <c r="H347" s="217">
        <v>3.2</v>
      </c>
      <c r="I347" s="217">
        <v>10.1</v>
      </c>
      <c r="J347" s="217">
        <v>1032.3699999999999</v>
      </c>
      <c r="K347" s="217">
        <v>10.1</v>
      </c>
      <c r="L347" s="217">
        <v>1032.3699999999999</v>
      </c>
      <c r="M347" s="218">
        <f>K347/L347</f>
        <v>9.783314121874909E-3</v>
      </c>
      <c r="N347" s="63">
        <v>65.509</v>
      </c>
      <c r="O347" s="64">
        <f>M347*N347</f>
        <v>0.6408951248099034</v>
      </c>
      <c r="P347" s="64">
        <f>M347*60*1000</f>
        <v>586.99884731249449</v>
      </c>
      <c r="Q347" s="80">
        <f>P347*N347/1000</f>
        <v>38.453707488594198</v>
      </c>
    </row>
    <row r="348" spans="1:17" s="6" customFormat="1" ht="12.75" customHeight="1" x14ac:dyDescent="0.2">
      <c r="A348" s="252"/>
      <c r="B348" s="174" t="s">
        <v>553</v>
      </c>
      <c r="C348" s="216" t="s">
        <v>548</v>
      </c>
      <c r="D348" s="65">
        <v>45</v>
      </c>
      <c r="E348" s="65">
        <v>1992</v>
      </c>
      <c r="F348" s="217">
        <f>SUM(G348+H348+I348)</f>
        <v>33</v>
      </c>
      <c r="G348" s="217">
        <v>4.335</v>
      </c>
      <c r="H348" s="217">
        <v>7.2</v>
      </c>
      <c r="I348" s="217">
        <v>21.465</v>
      </c>
      <c r="J348" s="217">
        <v>2192.8000000000002</v>
      </c>
      <c r="K348" s="217">
        <v>21.465</v>
      </c>
      <c r="L348" s="217">
        <v>2192.8000000000002</v>
      </c>
      <c r="M348" s="218">
        <f>K348/L348</f>
        <v>9.7888544326887993E-3</v>
      </c>
      <c r="N348" s="63">
        <v>54.83</v>
      </c>
      <c r="O348" s="64">
        <f>M348*N348</f>
        <v>0.53672288854432681</v>
      </c>
      <c r="P348" s="64">
        <f>M348*60*1000</f>
        <v>587.33126596132797</v>
      </c>
      <c r="Q348" s="80">
        <f>P348*N348/1000</f>
        <v>32.203373312659615</v>
      </c>
    </row>
    <row r="349" spans="1:17" s="6" customFormat="1" ht="12.75" customHeight="1" x14ac:dyDescent="0.2">
      <c r="A349" s="252"/>
      <c r="B349" s="174" t="s">
        <v>522</v>
      </c>
      <c r="C349" s="216" t="s">
        <v>605</v>
      </c>
      <c r="D349" s="65">
        <v>30</v>
      </c>
      <c r="E349" s="65">
        <v>1987</v>
      </c>
      <c r="F349" s="217">
        <v>15.6</v>
      </c>
      <c r="G349" s="217">
        <v>0</v>
      </c>
      <c r="H349" s="217">
        <v>0</v>
      </c>
      <c r="I349" s="217">
        <v>15.6</v>
      </c>
      <c r="J349" s="217">
        <v>1585.13</v>
      </c>
      <c r="K349" s="217">
        <v>15.6</v>
      </c>
      <c r="L349" s="217">
        <v>1585.13</v>
      </c>
      <c r="M349" s="218">
        <f>K349/L349</f>
        <v>9.8414641070448464E-3</v>
      </c>
      <c r="N349" s="63">
        <v>74.5</v>
      </c>
      <c r="O349" s="64">
        <f>M349*N349</f>
        <v>0.73318907597484106</v>
      </c>
      <c r="P349" s="64">
        <f>M349*60*1000</f>
        <v>590.48784642269084</v>
      </c>
      <c r="Q349" s="80">
        <f>P349*N349/1000</f>
        <v>43.991344558490468</v>
      </c>
    </row>
    <row r="350" spans="1:17" s="6" customFormat="1" ht="12.75" customHeight="1" x14ac:dyDescent="0.2">
      <c r="A350" s="252"/>
      <c r="B350" s="175" t="s">
        <v>490</v>
      </c>
      <c r="C350" s="233" t="s">
        <v>464</v>
      </c>
      <c r="D350" s="60">
        <v>40</v>
      </c>
      <c r="E350" s="60">
        <v>1984</v>
      </c>
      <c r="F350" s="217">
        <v>32.768999999999998</v>
      </c>
      <c r="G350" s="217">
        <v>4.0199999999999996</v>
      </c>
      <c r="H350" s="217">
        <v>6.4</v>
      </c>
      <c r="I350" s="217">
        <v>22.35</v>
      </c>
      <c r="J350" s="217">
        <v>2265.23</v>
      </c>
      <c r="K350" s="217">
        <v>22.35</v>
      </c>
      <c r="L350" s="217">
        <v>2265.23</v>
      </c>
      <c r="M350" s="218">
        <f>K350/L350</f>
        <v>9.8665477677763406E-3</v>
      </c>
      <c r="N350" s="63">
        <v>65.509</v>
      </c>
      <c r="O350" s="64">
        <f>M350*N350</f>
        <v>0.64634767771926027</v>
      </c>
      <c r="P350" s="64">
        <f>M350*60*1000</f>
        <v>591.9928660665804</v>
      </c>
      <c r="Q350" s="80">
        <f>P350*N350/1000</f>
        <v>38.780860663155615</v>
      </c>
    </row>
    <row r="351" spans="1:17" s="6" customFormat="1" ht="12.75" customHeight="1" x14ac:dyDescent="0.2">
      <c r="A351" s="252"/>
      <c r="B351" s="175" t="s">
        <v>242</v>
      </c>
      <c r="C351" s="216" t="s">
        <v>693</v>
      </c>
      <c r="D351" s="65">
        <v>45</v>
      </c>
      <c r="E351" s="65" t="s">
        <v>57</v>
      </c>
      <c r="F351" s="217">
        <f>G351+H351+I351</f>
        <v>33.266999999999996</v>
      </c>
      <c r="G351" s="217">
        <v>3.00298</v>
      </c>
      <c r="H351" s="217">
        <v>7.2</v>
      </c>
      <c r="I351" s="217">
        <v>23.064019999999999</v>
      </c>
      <c r="J351" s="217">
        <v>2335.35</v>
      </c>
      <c r="K351" s="217">
        <v>23.064019999999999</v>
      </c>
      <c r="L351" s="217">
        <v>2335.35</v>
      </c>
      <c r="M351" s="218">
        <f>K351/L351</f>
        <v>9.8760442760185835E-3</v>
      </c>
      <c r="N351" s="63">
        <v>53.518999999999998</v>
      </c>
      <c r="O351" s="64">
        <f>M351*N351</f>
        <v>0.52855601360823856</v>
      </c>
      <c r="P351" s="64">
        <f>M351*60*1000</f>
        <v>592.56265656111509</v>
      </c>
      <c r="Q351" s="80">
        <f>P351*N351/1000</f>
        <v>31.713360816494319</v>
      </c>
    </row>
    <row r="352" spans="1:17" s="6" customFormat="1" ht="11.25" customHeight="1" x14ac:dyDescent="0.2">
      <c r="A352" s="252"/>
      <c r="B352" s="175" t="s">
        <v>774</v>
      </c>
      <c r="C352" s="216" t="s">
        <v>750</v>
      </c>
      <c r="D352" s="65">
        <v>11</v>
      </c>
      <c r="E352" s="65">
        <v>1969</v>
      </c>
      <c r="F352" s="217">
        <v>5.976</v>
      </c>
      <c r="G352" s="217">
        <v>1.038</v>
      </c>
      <c r="H352" s="217">
        <v>0.11</v>
      </c>
      <c r="I352" s="217">
        <v>4.8280000000000003</v>
      </c>
      <c r="J352" s="217">
        <v>488.63</v>
      </c>
      <c r="K352" s="217">
        <v>4.8280000000000003</v>
      </c>
      <c r="L352" s="217">
        <v>488.63</v>
      </c>
      <c r="M352" s="218">
        <f>K352/L352</f>
        <v>9.8806868182469369E-3</v>
      </c>
      <c r="N352" s="63">
        <v>67.58</v>
      </c>
      <c r="O352" s="64">
        <f>M352*N352</f>
        <v>0.66773681517712802</v>
      </c>
      <c r="P352" s="64">
        <f>M352*60*1000</f>
        <v>592.84120909481624</v>
      </c>
      <c r="Q352" s="80">
        <f>P352*N352/1000</f>
        <v>40.064208910627684</v>
      </c>
    </row>
    <row r="353" spans="1:17" s="6" customFormat="1" ht="12.75" customHeight="1" x14ac:dyDescent="0.2">
      <c r="A353" s="252"/>
      <c r="B353" s="174" t="s">
        <v>247</v>
      </c>
      <c r="C353" s="216" t="s">
        <v>578</v>
      </c>
      <c r="D353" s="65">
        <v>60</v>
      </c>
      <c r="E353" s="65" t="s">
        <v>518</v>
      </c>
      <c r="F353" s="217">
        <v>42.987000000000002</v>
      </c>
      <c r="G353" s="217">
        <v>6.6379999999999999</v>
      </c>
      <c r="H353" s="217">
        <v>9.6</v>
      </c>
      <c r="I353" s="217">
        <v>26.748999999999999</v>
      </c>
      <c r="J353" s="217">
        <v>2690.2</v>
      </c>
      <c r="K353" s="217">
        <v>26.748999999999999</v>
      </c>
      <c r="L353" s="217">
        <v>2690.2</v>
      </c>
      <c r="M353" s="218">
        <f>K353/L353</f>
        <v>9.9431269050628216E-3</v>
      </c>
      <c r="N353" s="63">
        <v>67.040000000000006</v>
      </c>
      <c r="O353" s="64">
        <f>M353*N353</f>
        <v>0.66658722771541157</v>
      </c>
      <c r="P353" s="64">
        <f>M353*60*1000</f>
        <v>596.58761430376933</v>
      </c>
      <c r="Q353" s="80">
        <f>P353*N353/1000</f>
        <v>39.995233662924697</v>
      </c>
    </row>
    <row r="354" spans="1:17" s="6" customFormat="1" ht="12.75" customHeight="1" x14ac:dyDescent="0.2">
      <c r="A354" s="252"/>
      <c r="B354" s="175" t="s">
        <v>368</v>
      </c>
      <c r="C354" s="223" t="s">
        <v>341</v>
      </c>
      <c r="D354" s="77">
        <v>30</v>
      </c>
      <c r="E354" s="62" t="s">
        <v>57</v>
      </c>
      <c r="F354" s="224">
        <v>29.84</v>
      </c>
      <c r="G354" s="224">
        <v>4.62</v>
      </c>
      <c r="H354" s="224">
        <v>4.8</v>
      </c>
      <c r="I354" s="224">
        <v>20.420000000000002</v>
      </c>
      <c r="J354" s="225">
        <v>2051.9499999999998</v>
      </c>
      <c r="K354" s="224">
        <v>20.420000000000002</v>
      </c>
      <c r="L354" s="225">
        <v>2051.9499999999998</v>
      </c>
      <c r="M354" s="218">
        <f>K354/L354</f>
        <v>9.9515095397061347E-3</v>
      </c>
      <c r="N354" s="63">
        <v>58.8</v>
      </c>
      <c r="O354" s="64">
        <f>M354*N354</f>
        <v>0.58514876093472068</v>
      </c>
      <c r="P354" s="64">
        <f>M354*60*1000</f>
        <v>597.09057238236812</v>
      </c>
      <c r="Q354" s="80">
        <f>P354*N354/1000</f>
        <v>35.108925656083244</v>
      </c>
    </row>
    <row r="355" spans="1:17" s="6" customFormat="1" ht="12.75" customHeight="1" x14ac:dyDescent="0.2">
      <c r="A355" s="252"/>
      <c r="B355" s="174" t="s">
        <v>537</v>
      </c>
      <c r="C355" s="237" t="s">
        <v>527</v>
      </c>
      <c r="D355" s="66">
        <v>48</v>
      </c>
      <c r="E355" s="66" t="s">
        <v>57</v>
      </c>
      <c r="F355" s="238">
        <f>G355+H355+I355</f>
        <v>22.35</v>
      </c>
      <c r="G355" s="238">
        <v>2.8715000000000002</v>
      </c>
      <c r="H355" s="238">
        <v>0.48</v>
      </c>
      <c r="I355" s="238">
        <v>18.9985</v>
      </c>
      <c r="J355" s="238">
        <v>1904.25</v>
      </c>
      <c r="K355" s="238">
        <f>I355</f>
        <v>18.9985</v>
      </c>
      <c r="L355" s="238">
        <f>J355</f>
        <v>1904.25</v>
      </c>
      <c r="M355" s="239">
        <f>K355/L355</f>
        <v>9.9768937902061181E-3</v>
      </c>
      <c r="N355" s="67">
        <v>41.4</v>
      </c>
      <c r="O355" s="68">
        <f>M355*N355</f>
        <v>0.41304340291453329</v>
      </c>
      <c r="P355" s="68">
        <f>M355*60*1000</f>
        <v>598.61362741236712</v>
      </c>
      <c r="Q355" s="81">
        <f>P355*N355/1000</f>
        <v>24.782604174871999</v>
      </c>
    </row>
    <row r="356" spans="1:17" s="6" customFormat="1" ht="12.75" customHeight="1" x14ac:dyDescent="0.2">
      <c r="A356" s="252"/>
      <c r="B356" s="174" t="s">
        <v>522</v>
      </c>
      <c r="C356" s="216" t="s">
        <v>954</v>
      </c>
      <c r="D356" s="65">
        <v>21</v>
      </c>
      <c r="E356" s="65">
        <v>1971</v>
      </c>
      <c r="F356" s="217">
        <v>15.698</v>
      </c>
      <c r="G356" s="217">
        <v>2.79</v>
      </c>
      <c r="H356" s="217">
        <v>3.2</v>
      </c>
      <c r="I356" s="217">
        <v>9.6999999999999993</v>
      </c>
      <c r="J356" s="217">
        <v>965.39</v>
      </c>
      <c r="K356" s="217">
        <v>9.6999999999999993</v>
      </c>
      <c r="L356" s="217">
        <v>965.39</v>
      </c>
      <c r="M356" s="218">
        <f>K356/L356</f>
        <v>1.0047752721697965E-2</v>
      </c>
      <c r="N356" s="63">
        <v>74.5</v>
      </c>
      <c r="O356" s="64">
        <f>M356*N356</f>
        <v>0.74855757776649845</v>
      </c>
      <c r="P356" s="64">
        <f>M356*60*1000</f>
        <v>602.86516330187794</v>
      </c>
      <c r="Q356" s="80">
        <f>P356*N356/1000</f>
        <v>44.913454665989903</v>
      </c>
    </row>
    <row r="357" spans="1:17" s="6" customFormat="1" ht="12.75" customHeight="1" x14ac:dyDescent="0.2">
      <c r="A357" s="252"/>
      <c r="B357" s="175" t="s">
        <v>490</v>
      </c>
      <c r="C357" s="233" t="s">
        <v>469</v>
      </c>
      <c r="D357" s="60">
        <v>44</v>
      </c>
      <c r="E357" s="60">
        <v>1970</v>
      </c>
      <c r="F357" s="217">
        <v>31.143000000000001</v>
      </c>
      <c r="G357" s="217">
        <v>3.74</v>
      </c>
      <c r="H357" s="217">
        <v>6.96</v>
      </c>
      <c r="I357" s="217">
        <v>20.440000000000001</v>
      </c>
      <c r="J357" s="217">
        <v>2033.99</v>
      </c>
      <c r="K357" s="217">
        <v>20.440000000000001</v>
      </c>
      <c r="L357" s="217">
        <v>2033.99</v>
      </c>
      <c r="M357" s="218">
        <f>K357/L357</f>
        <v>1.0049213614619542E-2</v>
      </c>
      <c r="N357" s="63">
        <v>65.509</v>
      </c>
      <c r="O357" s="64">
        <f>M357*N357</f>
        <v>0.65831393468011157</v>
      </c>
      <c r="P357" s="64">
        <f>M357*60*1000</f>
        <v>602.95281687717249</v>
      </c>
      <c r="Q357" s="80">
        <f>P357*N357/1000</f>
        <v>39.498836080806697</v>
      </c>
    </row>
    <row r="358" spans="1:17" s="6" customFormat="1" ht="12.75" customHeight="1" x14ac:dyDescent="0.2">
      <c r="A358" s="252"/>
      <c r="B358" s="174" t="s">
        <v>247</v>
      </c>
      <c r="C358" s="216" t="s">
        <v>579</v>
      </c>
      <c r="D358" s="65">
        <v>60</v>
      </c>
      <c r="E358" s="65" t="s">
        <v>518</v>
      </c>
      <c r="F358" s="217">
        <v>48.709000000000003</v>
      </c>
      <c r="G358" s="217">
        <v>7.5650000000000004</v>
      </c>
      <c r="H358" s="217">
        <v>9.6</v>
      </c>
      <c r="I358" s="217">
        <v>31.544</v>
      </c>
      <c r="J358" s="217">
        <v>3137.9</v>
      </c>
      <c r="K358" s="217">
        <v>31.544</v>
      </c>
      <c r="L358" s="217">
        <v>3137.9</v>
      </c>
      <c r="M358" s="218">
        <f>K358/L358</f>
        <v>1.0052582937633449E-2</v>
      </c>
      <c r="N358" s="63">
        <v>67.040000000000006</v>
      </c>
      <c r="O358" s="64">
        <f>M358*N358</f>
        <v>0.67392516013894654</v>
      </c>
      <c r="P358" s="64">
        <f>M358*60*1000</f>
        <v>603.15497625800697</v>
      </c>
      <c r="Q358" s="80">
        <f>P358*N358/1000</f>
        <v>40.435509608336787</v>
      </c>
    </row>
    <row r="359" spans="1:17" ht="12.75" customHeight="1" x14ac:dyDescent="0.2">
      <c r="A359" s="252"/>
      <c r="B359" s="174" t="s">
        <v>586</v>
      </c>
      <c r="C359" s="216" t="s">
        <v>801</v>
      </c>
      <c r="D359" s="65">
        <v>19</v>
      </c>
      <c r="E359" s="65">
        <v>2007</v>
      </c>
      <c r="F359" s="217">
        <v>9.6734000000000009</v>
      </c>
      <c r="G359" s="217">
        <v>1.0608</v>
      </c>
      <c r="H359" s="217">
        <v>0</v>
      </c>
      <c r="I359" s="217">
        <f>F359-G359-H359</f>
        <v>8.6126000000000005</v>
      </c>
      <c r="J359" s="217">
        <v>856.06</v>
      </c>
      <c r="K359" s="217">
        <f>I359</f>
        <v>8.6126000000000005</v>
      </c>
      <c r="L359" s="217">
        <f>J359</f>
        <v>856.06</v>
      </c>
      <c r="M359" s="218">
        <f>K359/L359</f>
        <v>1.0060743405836041E-2</v>
      </c>
      <c r="N359" s="63">
        <v>55</v>
      </c>
      <c r="O359" s="64">
        <f>M359*N359</f>
        <v>0.55334088732098219</v>
      </c>
      <c r="P359" s="64">
        <f>M359*60*1000</f>
        <v>603.64460435016247</v>
      </c>
      <c r="Q359" s="80">
        <f>P359*N359/1000</f>
        <v>33.200453239258941</v>
      </c>
    </row>
    <row r="360" spans="1:17" ht="12.75" customHeight="1" x14ac:dyDescent="0.2">
      <c r="A360" s="252"/>
      <c r="B360" s="175" t="s">
        <v>242</v>
      </c>
      <c r="C360" s="216" t="s">
        <v>694</v>
      </c>
      <c r="D360" s="65">
        <v>38</v>
      </c>
      <c r="E360" s="65" t="s">
        <v>57</v>
      </c>
      <c r="F360" s="217">
        <f>G360+H360+I360</f>
        <v>30.153999999999996</v>
      </c>
      <c r="G360" s="217">
        <v>3.9095400000000002</v>
      </c>
      <c r="H360" s="217">
        <v>6.08</v>
      </c>
      <c r="I360" s="217">
        <v>20.164459999999998</v>
      </c>
      <c r="J360" s="217">
        <v>2002.75</v>
      </c>
      <c r="K360" s="217">
        <v>20.164459999999998</v>
      </c>
      <c r="L360" s="217">
        <v>2002.75</v>
      </c>
      <c r="M360" s="218">
        <f>K360/L360</f>
        <v>1.0068385969292222E-2</v>
      </c>
      <c r="N360" s="63">
        <v>53.518999999999998</v>
      </c>
      <c r="O360" s="64">
        <f>M360*N360</f>
        <v>0.53884994869055036</v>
      </c>
      <c r="P360" s="64">
        <f>M360*60*1000</f>
        <v>604.10315815753336</v>
      </c>
      <c r="Q360" s="80">
        <f>P360*N360/1000</f>
        <v>32.330996921433027</v>
      </c>
    </row>
    <row r="361" spans="1:17" ht="13.5" customHeight="1" x14ac:dyDescent="0.2">
      <c r="A361" s="252"/>
      <c r="B361" s="175" t="s">
        <v>370</v>
      </c>
      <c r="C361" s="223" t="s">
        <v>345</v>
      </c>
      <c r="D361" s="77">
        <v>53</v>
      </c>
      <c r="E361" s="62" t="s">
        <v>57</v>
      </c>
      <c r="F361" s="224">
        <v>42.83</v>
      </c>
      <c r="G361" s="224">
        <v>4.28</v>
      </c>
      <c r="H361" s="224">
        <v>8.4</v>
      </c>
      <c r="I361" s="224">
        <v>30.15</v>
      </c>
      <c r="J361" s="225">
        <v>2993.98</v>
      </c>
      <c r="K361" s="224">
        <v>29.64</v>
      </c>
      <c r="L361" s="225">
        <v>2943.21</v>
      </c>
      <c r="M361" s="218">
        <f>K361/L361</f>
        <v>1.0070637161466563E-2</v>
      </c>
      <c r="N361" s="63">
        <v>58.8</v>
      </c>
      <c r="O361" s="64">
        <f>M361*N361</f>
        <v>0.59215346509423383</v>
      </c>
      <c r="P361" s="64">
        <f>M361*60*1000</f>
        <v>604.23822968799379</v>
      </c>
      <c r="Q361" s="80">
        <f>P361*N361/1000</f>
        <v>35.529207905654033</v>
      </c>
    </row>
    <row r="362" spans="1:17" ht="11.25" customHeight="1" x14ac:dyDescent="0.2">
      <c r="A362" s="252"/>
      <c r="B362" s="174" t="s">
        <v>247</v>
      </c>
      <c r="C362" s="216" t="s">
        <v>577</v>
      </c>
      <c r="D362" s="65">
        <v>50</v>
      </c>
      <c r="E362" s="65" t="s">
        <v>518</v>
      </c>
      <c r="F362" s="217">
        <v>40.054000000000002</v>
      </c>
      <c r="G362" s="217">
        <v>4.7539999999999996</v>
      </c>
      <c r="H362" s="217">
        <v>8.7929999999999993</v>
      </c>
      <c r="I362" s="217">
        <v>26.507000000000001</v>
      </c>
      <c r="J362" s="217">
        <v>2613.21</v>
      </c>
      <c r="K362" s="217">
        <v>26.507000000000001</v>
      </c>
      <c r="L362" s="217">
        <v>2613.21</v>
      </c>
      <c r="M362" s="218">
        <f>K362/L362</f>
        <v>1.0143463403247347E-2</v>
      </c>
      <c r="N362" s="63">
        <v>67.040000000000006</v>
      </c>
      <c r="O362" s="64">
        <f>M362*N362</f>
        <v>0.68001778655370226</v>
      </c>
      <c r="P362" s="64">
        <f>M362*60*1000</f>
        <v>608.60780419484081</v>
      </c>
      <c r="Q362" s="80">
        <f>P362*N362/1000</f>
        <v>40.801067193222131</v>
      </c>
    </row>
    <row r="363" spans="1:17" ht="12.75" customHeight="1" x14ac:dyDescent="0.2">
      <c r="A363" s="252"/>
      <c r="B363" s="174" t="s">
        <v>429</v>
      </c>
      <c r="C363" s="216" t="s">
        <v>422</v>
      </c>
      <c r="D363" s="65">
        <v>60</v>
      </c>
      <c r="E363" s="65">
        <v>1966</v>
      </c>
      <c r="F363" s="217">
        <f>G363+H363+I363</f>
        <v>42.277000000000001</v>
      </c>
      <c r="G363" s="217">
        <v>5.0418419999999999</v>
      </c>
      <c r="H363" s="217">
        <v>9.4659999999999993</v>
      </c>
      <c r="I363" s="217">
        <v>27.769158000000001</v>
      </c>
      <c r="J363" s="217">
        <v>2733.17</v>
      </c>
      <c r="K363" s="217">
        <f>I363</f>
        <v>27.769158000000001</v>
      </c>
      <c r="L363" s="217">
        <f>J363</f>
        <v>2733.17</v>
      </c>
      <c r="M363" s="218">
        <f>K363/L363</f>
        <v>1.0160055174028692E-2</v>
      </c>
      <c r="N363" s="63">
        <v>51.884</v>
      </c>
      <c r="O363" s="64">
        <f>M363*N363</f>
        <v>0.52714430264930467</v>
      </c>
      <c r="P363" s="64">
        <f>M363*60*1000</f>
        <v>609.60331044172153</v>
      </c>
      <c r="Q363" s="80">
        <f>P363*N363/1000</f>
        <v>31.628658158958281</v>
      </c>
    </row>
    <row r="364" spans="1:17" ht="12.75" customHeight="1" x14ac:dyDescent="0.2">
      <c r="A364" s="252"/>
      <c r="B364" s="174" t="s">
        <v>228</v>
      </c>
      <c r="C364" s="228" t="s">
        <v>212</v>
      </c>
      <c r="D364" s="75">
        <v>59</v>
      </c>
      <c r="E364" s="75">
        <v>1975</v>
      </c>
      <c r="F364" s="229">
        <v>42.816000000000003</v>
      </c>
      <c r="G364" s="229">
        <v>5.3272919999999999</v>
      </c>
      <c r="H364" s="229">
        <v>9.6</v>
      </c>
      <c r="I364" s="229">
        <v>27.888694000000001</v>
      </c>
      <c r="J364" s="229">
        <v>2729.69</v>
      </c>
      <c r="K364" s="229">
        <f>I364</f>
        <v>27.888694000000001</v>
      </c>
      <c r="L364" s="229">
        <v>2729.69</v>
      </c>
      <c r="M364" s="230">
        <f>K364/L364</f>
        <v>1.0216798977173232E-2</v>
      </c>
      <c r="N364" s="76">
        <v>78.150000000000006</v>
      </c>
      <c r="O364" s="76">
        <f>M364*N364</f>
        <v>0.79844284006608812</v>
      </c>
      <c r="P364" s="76">
        <f>M364*60*1000</f>
        <v>613.00793863039394</v>
      </c>
      <c r="Q364" s="84">
        <f>P364*N364/1000</f>
        <v>47.90657040396529</v>
      </c>
    </row>
    <row r="365" spans="1:17" ht="12.75" customHeight="1" x14ac:dyDescent="0.2">
      <c r="A365" s="252"/>
      <c r="B365" s="175" t="s">
        <v>370</v>
      </c>
      <c r="C365" s="223" t="s">
        <v>346</v>
      </c>
      <c r="D365" s="77">
        <v>54</v>
      </c>
      <c r="E365" s="62" t="s">
        <v>57</v>
      </c>
      <c r="F365" s="224">
        <v>45.43</v>
      </c>
      <c r="G365" s="224">
        <v>5.95</v>
      </c>
      <c r="H365" s="224">
        <v>8.64</v>
      </c>
      <c r="I365" s="224">
        <v>30.84</v>
      </c>
      <c r="J365" s="225">
        <v>3008.9</v>
      </c>
      <c r="K365" s="224">
        <v>30.84</v>
      </c>
      <c r="L365" s="225">
        <v>3008.9</v>
      </c>
      <c r="M365" s="218">
        <f>K365/L365</f>
        <v>1.0249592874472397E-2</v>
      </c>
      <c r="N365" s="63">
        <v>58.8</v>
      </c>
      <c r="O365" s="64">
        <f>M365*N365</f>
        <v>0.60267606101897697</v>
      </c>
      <c r="P365" s="64">
        <f>M365*60*1000</f>
        <v>614.9755724683439</v>
      </c>
      <c r="Q365" s="80">
        <f>P365*N365/1000</f>
        <v>36.160563661138625</v>
      </c>
    </row>
    <row r="366" spans="1:17" ht="12.75" customHeight="1" x14ac:dyDescent="0.2">
      <c r="A366" s="252"/>
      <c r="B366" s="174" t="s">
        <v>522</v>
      </c>
      <c r="C366" s="216" t="s">
        <v>955</v>
      </c>
      <c r="D366" s="65">
        <v>22</v>
      </c>
      <c r="E366" s="65">
        <v>1983</v>
      </c>
      <c r="F366" s="217">
        <v>18.2</v>
      </c>
      <c r="G366" s="217">
        <v>2.72</v>
      </c>
      <c r="H366" s="217">
        <v>3.36</v>
      </c>
      <c r="I366" s="217">
        <v>12.11</v>
      </c>
      <c r="J366" s="217">
        <v>1178.53</v>
      </c>
      <c r="K366" s="217">
        <v>12.11</v>
      </c>
      <c r="L366" s="217">
        <v>1178.53</v>
      </c>
      <c r="M366" s="218">
        <f>K366/L366</f>
        <v>1.0275512714992406E-2</v>
      </c>
      <c r="N366" s="63">
        <v>74.5</v>
      </c>
      <c r="O366" s="64">
        <f>M366*N366</f>
        <v>0.7655256972669342</v>
      </c>
      <c r="P366" s="64">
        <f>M366*60*1000</f>
        <v>616.53076289954436</v>
      </c>
      <c r="Q366" s="80">
        <f>P366*N366/1000</f>
        <v>45.931541836016052</v>
      </c>
    </row>
    <row r="367" spans="1:17" ht="12.75" customHeight="1" x14ac:dyDescent="0.2">
      <c r="A367" s="252"/>
      <c r="B367" s="175" t="s">
        <v>117</v>
      </c>
      <c r="C367" s="78" t="s">
        <v>104</v>
      </c>
      <c r="D367" s="72">
        <v>8</v>
      </c>
      <c r="E367" s="72">
        <v>1994</v>
      </c>
      <c r="F367" s="231">
        <v>10.898</v>
      </c>
      <c r="G367" s="231">
        <v>1.1220000000000001</v>
      </c>
      <c r="H367" s="231">
        <v>1.2</v>
      </c>
      <c r="I367" s="231">
        <v>8.5760000000000005</v>
      </c>
      <c r="J367" s="231">
        <v>832.8</v>
      </c>
      <c r="K367" s="231">
        <f>I367</f>
        <v>8.5760000000000005</v>
      </c>
      <c r="L367" s="231">
        <v>832.8</v>
      </c>
      <c r="M367" s="232">
        <f>K367/L367</f>
        <v>1.0297790585975025E-2</v>
      </c>
      <c r="N367" s="73">
        <v>79.790000000000006</v>
      </c>
      <c r="O367" s="73">
        <f>M367*N367</f>
        <v>0.8216607108549473</v>
      </c>
      <c r="P367" s="73">
        <f>M367*60*1000</f>
        <v>617.86743515850151</v>
      </c>
      <c r="Q367" s="83">
        <f>P367*N367/1000</f>
        <v>49.299642651296843</v>
      </c>
    </row>
    <row r="368" spans="1:17" ht="12.75" customHeight="1" x14ac:dyDescent="0.2">
      <c r="A368" s="252"/>
      <c r="B368" s="174" t="s">
        <v>522</v>
      </c>
      <c r="C368" s="216" t="s">
        <v>956</v>
      </c>
      <c r="D368" s="65">
        <v>32</v>
      </c>
      <c r="E368" s="65">
        <v>1980</v>
      </c>
      <c r="F368" s="217">
        <v>26.53</v>
      </c>
      <c r="G368" s="217">
        <v>2.64</v>
      </c>
      <c r="H368" s="217">
        <v>4.96</v>
      </c>
      <c r="I368" s="217">
        <v>18.920000000000002</v>
      </c>
      <c r="J368" s="217">
        <v>1835.34</v>
      </c>
      <c r="K368" s="217">
        <v>18.920000000000002</v>
      </c>
      <c r="L368" s="217">
        <v>1835.34</v>
      </c>
      <c r="M368" s="218">
        <f>K368/L368</f>
        <v>1.0308716641058334E-2</v>
      </c>
      <c r="N368" s="63">
        <v>74.5</v>
      </c>
      <c r="O368" s="64">
        <f>M368*N368</f>
        <v>0.76799938975884585</v>
      </c>
      <c r="P368" s="64">
        <f>M368*60*1000</f>
        <v>618.52299846350002</v>
      </c>
      <c r="Q368" s="80">
        <f>P368*N368/1000</f>
        <v>46.079963385530753</v>
      </c>
    </row>
    <row r="369" spans="1:17" ht="12.75" customHeight="1" x14ac:dyDescent="0.2">
      <c r="A369" s="252"/>
      <c r="B369" s="175" t="s">
        <v>92</v>
      </c>
      <c r="C369" s="78" t="s">
        <v>52</v>
      </c>
      <c r="D369" s="72">
        <v>72</v>
      </c>
      <c r="E369" s="72">
        <v>1985</v>
      </c>
      <c r="F369" s="231">
        <v>72.521000000000001</v>
      </c>
      <c r="G369" s="231">
        <v>10.704435999999999</v>
      </c>
      <c r="H369" s="231">
        <v>16.165151999999999</v>
      </c>
      <c r="I369" s="231">
        <v>45.651404999999997</v>
      </c>
      <c r="J369" s="231">
        <v>4428.07</v>
      </c>
      <c r="K369" s="231">
        <f>I369</f>
        <v>45.651404999999997</v>
      </c>
      <c r="L369" s="231">
        <v>4428.07</v>
      </c>
      <c r="M369" s="232">
        <f>K369/L369</f>
        <v>1.0309549081202419E-2</v>
      </c>
      <c r="N369" s="73">
        <v>46.7</v>
      </c>
      <c r="O369" s="73">
        <f>M369*N369</f>
        <v>0.48145594209215303</v>
      </c>
      <c r="P369" s="73">
        <f>M369*60*1000</f>
        <v>618.57294487214517</v>
      </c>
      <c r="Q369" s="83">
        <f>P369*N369/1000</f>
        <v>28.887356525529178</v>
      </c>
    </row>
    <row r="370" spans="1:17" ht="12.75" customHeight="1" x14ac:dyDescent="0.2">
      <c r="A370" s="252"/>
      <c r="B370" s="174" t="s">
        <v>553</v>
      </c>
      <c r="C370" s="216" t="s">
        <v>546</v>
      </c>
      <c r="D370" s="65">
        <v>30</v>
      </c>
      <c r="E370" s="65">
        <v>1991</v>
      </c>
      <c r="F370" s="217">
        <f>SUM(G370+H370+I370)</f>
        <v>25.65</v>
      </c>
      <c r="G370" s="217">
        <v>3.9239999999999999</v>
      </c>
      <c r="H370" s="217">
        <v>4.8</v>
      </c>
      <c r="I370" s="217">
        <v>16.925999999999998</v>
      </c>
      <c r="J370" s="217">
        <v>1636.16</v>
      </c>
      <c r="K370" s="217">
        <v>16.925999999999998</v>
      </c>
      <c r="L370" s="217">
        <v>1636.16</v>
      </c>
      <c r="M370" s="218">
        <f>K370/L370</f>
        <v>1.0344954038724818E-2</v>
      </c>
      <c r="N370" s="63">
        <v>54.83</v>
      </c>
      <c r="O370" s="64">
        <f>M370*N370</f>
        <v>0.56721382994328173</v>
      </c>
      <c r="P370" s="64">
        <f>M370*60*1000</f>
        <v>620.69724232348915</v>
      </c>
      <c r="Q370" s="80">
        <f>P370*N370/1000</f>
        <v>34.032829796596907</v>
      </c>
    </row>
    <row r="371" spans="1:17" ht="12.75" customHeight="1" x14ac:dyDescent="0.2">
      <c r="A371" s="252"/>
      <c r="B371" s="174" t="s">
        <v>429</v>
      </c>
      <c r="C371" s="216" t="s">
        <v>907</v>
      </c>
      <c r="D371" s="65">
        <v>32</v>
      </c>
      <c r="E371" s="65">
        <v>1981</v>
      </c>
      <c r="F371" s="217">
        <f>G371+H371+I371</f>
        <v>27.165999999999997</v>
      </c>
      <c r="G371" s="217">
        <v>3.45906</v>
      </c>
      <c r="H371" s="217">
        <v>5.12</v>
      </c>
      <c r="I371" s="217">
        <v>18.586939999999998</v>
      </c>
      <c r="J371" s="217">
        <v>1792.76</v>
      </c>
      <c r="K371" s="217">
        <f>I371</f>
        <v>18.586939999999998</v>
      </c>
      <c r="L371" s="217">
        <f>J371</f>
        <v>1792.76</v>
      </c>
      <c r="M371" s="218">
        <f>K371/L371</f>
        <v>1.0367779290033245E-2</v>
      </c>
      <c r="N371" s="63">
        <v>51.884</v>
      </c>
      <c r="O371" s="64">
        <f>M371*N371</f>
        <v>0.53792186068408487</v>
      </c>
      <c r="P371" s="64">
        <f>M371*60*1000</f>
        <v>622.06675740199466</v>
      </c>
      <c r="Q371" s="80">
        <f>P371*N371/1000</f>
        <v>32.275311641045093</v>
      </c>
    </row>
    <row r="372" spans="1:17" ht="12.75" customHeight="1" x14ac:dyDescent="0.2">
      <c r="A372" s="252"/>
      <c r="B372" s="174" t="s">
        <v>286</v>
      </c>
      <c r="C372" s="219" t="s">
        <v>581</v>
      </c>
      <c r="D372" s="69">
        <v>18</v>
      </c>
      <c r="E372" s="69">
        <v>1959</v>
      </c>
      <c r="F372" s="220">
        <v>13.18</v>
      </c>
      <c r="G372" s="221">
        <v>2.2200000000000002</v>
      </c>
      <c r="H372" s="221">
        <v>1.1599999999999999</v>
      </c>
      <c r="I372" s="220">
        <v>9.8000000000000007</v>
      </c>
      <c r="J372" s="220">
        <v>936.4</v>
      </c>
      <c r="K372" s="220">
        <v>15.389683895771039</v>
      </c>
      <c r="L372" s="220">
        <v>1470.5</v>
      </c>
      <c r="M372" s="222">
        <v>1.046561298590346E-2</v>
      </c>
      <c r="N372" s="70">
        <v>53.85</v>
      </c>
      <c r="O372" s="70">
        <v>0.56000000000000005</v>
      </c>
      <c r="P372" s="70">
        <v>627.94000000000005</v>
      </c>
      <c r="Q372" s="82">
        <v>33.81</v>
      </c>
    </row>
    <row r="373" spans="1:17" ht="12.75" customHeight="1" x14ac:dyDescent="0.2">
      <c r="A373" s="252"/>
      <c r="B373" s="175" t="s">
        <v>193</v>
      </c>
      <c r="C373" s="74" t="s">
        <v>187</v>
      </c>
      <c r="D373" s="21">
        <v>10</v>
      </c>
      <c r="E373" s="21">
        <v>1959</v>
      </c>
      <c r="F373" s="234">
        <v>7.4340000000000002</v>
      </c>
      <c r="G373" s="234">
        <v>0.83303400000000005</v>
      </c>
      <c r="H373" s="234">
        <v>1.92</v>
      </c>
      <c r="I373" s="234">
        <v>4.6809659999999997</v>
      </c>
      <c r="J373" s="234">
        <v>543.35</v>
      </c>
      <c r="K373" s="234">
        <f>I373</f>
        <v>4.6809659999999997</v>
      </c>
      <c r="L373" s="234">
        <v>446.8</v>
      </c>
      <c r="M373" s="235">
        <f>K373/L373</f>
        <v>1.0476647269471799E-2</v>
      </c>
      <c r="N373" s="22">
        <v>63.547000000000004</v>
      </c>
      <c r="O373" s="22">
        <f>M373*N373</f>
        <v>0.66575950403312445</v>
      </c>
      <c r="P373" s="22">
        <f>M373*60*1000</f>
        <v>628.59883616830791</v>
      </c>
      <c r="Q373" s="23">
        <f>P373*N373/1000</f>
        <v>39.945570241987468</v>
      </c>
    </row>
    <row r="374" spans="1:17" ht="12.75" customHeight="1" x14ac:dyDescent="0.2">
      <c r="A374" s="252"/>
      <c r="B374" s="175" t="s">
        <v>490</v>
      </c>
      <c r="C374" s="233" t="s">
        <v>468</v>
      </c>
      <c r="D374" s="60">
        <v>22</v>
      </c>
      <c r="E374" s="60">
        <v>1973</v>
      </c>
      <c r="F374" s="217">
        <v>19.823</v>
      </c>
      <c r="G374" s="217">
        <v>2.15</v>
      </c>
      <c r="H374" s="217">
        <v>3.52</v>
      </c>
      <c r="I374" s="217">
        <v>14.15</v>
      </c>
      <c r="J374" s="217">
        <v>1350.47</v>
      </c>
      <c r="K374" s="217">
        <v>14.15</v>
      </c>
      <c r="L374" s="217">
        <v>1350.47</v>
      </c>
      <c r="M374" s="218">
        <f>K374/L374</f>
        <v>1.0477833643102031E-2</v>
      </c>
      <c r="N374" s="63">
        <v>65.509</v>
      </c>
      <c r="O374" s="64">
        <f>M374*N374</f>
        <v>0.68639240412597091</v>
      </c>
      <c r="P374" s="64">
        <f>M374*60*1000</f>
        <v>628.67001858612184</v>
      </c>
      <c r="Q374" s="80">
        <f>P374*N374/1000</f>
        <v>41.183544247558252</v>
      </c>
    </row>
    <row r="375" spans="1:17" ht="12.75" customHeight="1" x14ac:dyDescent="0.2">
      <c r="A375" s="252"/>
      <c r="B375" s="174" t="s">
        <v>151</v>
      </c>
      <c r="C375" s="78" t="s">
        <v>126</v>
      </c>
      <c r="D375" s="72">
        <v>60</v>
      </c>
      <c r="E375" s="72">
        <v>1988</v>
      </c>
      <c r="F375" s="231">
        <v>38.69</v>
      </c>
      <c r="G375" s="231">
        <v>4.3155799999999997</v>
      </c>
      <c r="H375" s="231">
        <v>9.6</v>
      </c>
      <c r="I375" s="231">
        <v>24.774425000000001</v>
      </c>
      <c r="J375" s="231">
        <v>2363.7600000000002</v>
      </c>
      <c r="K375" s="231">
        <f>I375</f>
        <v>24.774425000000001</v>
      </c>
      <c r="L375" s="231">
        <v>2363.7600000000002</v>
      </c>
      <c r="M375" s="232">
        <f>K375/L375</f>
        <v>1.0480939266253764E-2</v>
      </c>
      <c r="N375" s="73">
        <v>79.569999999999993</v>
      </c>
      <c r="O375" s="73">
        <f>M375*N375</f>
        <v>0.83396833741581189</v>
      </c>
      <c r="P375" s="73">
        <f>M375*60*1000</f>
        <v>628.85635597522582</v>
      </c>
      <c r="Q375" s="83">
        <f>P375*N375/1000</f>
        <v>50.038100244948716</v>
      </c>
    </row>
    <row r="376" spans="1:17" ht="12.75" customHeight="1" x14ac:dyDescent="0.2">
      <c r="A376" s="252"/>
      <c r="B376" s="174" t="s">
        <v>429</v>
      </c>
      <c r="C376" s="216" t="s">
        <v>908</v>
      </c>
      <c r="D376" s="65">
        <v>60</v>
      </c>
      <c r="E376" s="65">
        <v>1967</v>
      </c>
      <c r="F376" s="217">
        <f>G376+H376+I376</f>
        <v>42.125993000000001</v>
      </c>
      <c r="G376" s="217">
        <v>4.0360940000000003</v>
      </c>
      <c r="H376" s="217">
        <v>9.6</v>
      </c>
      <c r="I376" s="217">
        <v>28.489899000000001</v>
      </c>
      <c r="J376" s="217">
        <v>2715.0099999999998</v>
      </c>
      <c r="K376" s="217">
        <f>I376</f>
        <v>28.489899000000001</v>
      </c>
      <c r="L376" s="217">
        <f>J376</f>
        <v>2715.0099999999998</v>
      </c>
      <c r="M376" s="218">
        <f>K376/L376</f>
        <v>1.0493478477059018E-2</v>
      </c>
      <c r="N376" s="63">
        <v>51.884</v>
      </c>
      <c r="O376" s="64">
        <f>M376*N376</f>
        <v>0.54444363730373013</v>
      </c>
      <c r="P376" s="64">
        <f>M376*60*1000</f>
        <v>629.60870862354113</v>
      </c>
      <c r="Q376" s="80">
        <f>P376*N376/1000</f>
        <v>32.666618238223805</v>
      </c>
    </row>
    <row r="377" spans="1:17" ht="12.75" customHeight="1" x14ac:dyDescent="0.2">
      <c r="A377" s="252"/>
      <c r="B377" s="174" t="s">
        <v>228</v>
      </c>
      <c r="C377" s="228" t="s">
        <v>213</v>
      </c>
      <c r="D377" s="75">
        <v>39</v>
      </c>
      <c r="E377" s="75">
        <v>1990</v>
      </c>
      <c r="F377" s="229">
        <v>34.481999999999999</v>
      </c>
      <c r="G377" s="229">
        <v>3.9635720000000001</v>
      </c>
      <c r="H377" s="229">
        <v>6.4</v>
      </c>
      <c r="I377" s="229">
        <v>24.118428000000002</v>
      </c>
      <c r="J377" s="229">
        <v>2294.0500000000002</v>
      </c>
      <c r="K377" s="229">
        <f>I377</f>
        <v>24.118428000000002</v>
      </c>
      <c r="L377" s="229">
        <v>2294.0500000000002</v>
      </c>
      <c r="M377" s="230">
        <f>K377/L377</f>
        <v>1.0513470935681437E-2</v>
      </c>
      <c r="N377" s="76">
        <v>78.150000000000006</v>
      </c>
      <c r="O377" s="76">
        <f>M377*N377</f>
        <v>0.82162775362350438</v>
      </c>
      <c r="P377" s="76">
        <f>M377*60*1000</f>
        <v>630.80825614088621</v>
      </c>
      <c r="Q377" s="84">
        <f>P377*N377/1000</f>
        <v>49.297665217410263</v>
      </c>
    </row>
    <row r="378" spans="1:17" ht="12.75" customHeight="1" x14ac:dyDescent="0.2">
      <c r="A378" s="252"/>
      <c r="B378" s="174" t="s">
        <v>429</v>
      </c>
      <c r="C378" s="216" t="s">
        <v>909</v>
      </c>
      <c r="D378" s="65">
        <v>26</v>
      </c>
      <c r="E378" s="65">
        <v>1966</v>
      </c>
      <c r="F378" s="217">
        <f>G378+H378+I378</f>
        <v>18.584913</v>
      </c>
      <c r="G378" s="217">
        <v>1.2919069999999999</v>
      </c>
      <c r="H378" s="217">
        <v>3.89</v>
      </c>
      <c r="I378" s="217">
        <v>13.403006</v>
      </c>
      <c r="J378" s="217">
        <v>1267.43</v>
      </c>
      <c r="K378" s="217">
        <f>I378</f>
        <v>13.403006</v>
      </c>
      <c r="L378" s="217">
        <f>J378</f>
        <v>1267.43</v>
      </c>
      <c r="M378" s="218">
        <f>K378/L378</f>
        <v>1.0574947728868654E-2</v>
      </c>
      <c r="N378" s="63">
        <v>51.884</v>
      </c>
      <c r="O378" s="64">
        <f>M378*N378</f>
        <v>0.5486705879646212</v>
      </c>
      <c r="P378" s="64">
        <f>M378*60*1000</f>
        <v>634.49686373211921</v>
      </c>
      <c r="Q378" s="80">
        <f>P378*N378/1000</f>
        <v>32.920235277877275</v>
      </c>
    </row>
    <row r="379" spans="1:17" ht="12.75" customHeight="1" x14ac:dyDescent="0.2">
      <c r="A379" s="252"/>
      <c r="B379" s="174" t="s">
        <v>429</v>
      </c>
      <c r="C379" s="216" t="s">
        <v>910</v>
      </c>
      <c r="D379" s="65">
        <v>12</v>
      </c>
      <c r="E379" s="65">
        <v>1975</v>
      </c>
      <c r="F379" s="217">
        <f>G379+H379+I379</f>
        <v>9.7329989999999995</v>
      </c>
      <c r="G379" s="217">
        <v>1.36266</v>
      </c>
      <c r="H379" s="217">
        <v>1.92</v>
      </c>
      <c r="I379" s="217">
        <v>6.4503389999999996</v>
      </c>
      <c r="J379" s="217">
        <v>608.16</v>
      </c>
      <c r="K379" s="217">
        <f>I379</f>
        <v>6.4503389999999996</v>
      </c>
      <c r="L379" s="217">
        <f>J379</f>
        <v>608.16</v>
      </c>
      <c r="M379" s="218">
        <f>K379/L379</f>
        <v>1.0606319060773481E-2</v>
      </c>
      <c r="N379" s="63">
        <v>51.884</v>
      </c>
      <c r="O379" s="64">
        <f>M379*N379</f>
        <v>0.55029825814917133</v>
      </c>
      <c r="P379" s="64">
        <f>M379*60*1000</f>
        <v>636.37914364640892</v>
      </c>
      <c r="Q379" s="80">
        <f>P379*N379/1000</f>
        <v>33.01789548895028</v>
      </c>
    </row>
    <row r="380" spans="1:17" ht="12.75" customHeight="1" x14ac:dyDescent="0.2">
      <c r="A380" s="252"/>
      <c r="B380" s="175" t="s">
        <v>92</v>
      </c>
      <c r="C380" s="78" t="s">
        <v>65</v>
      </c>
      <c r="D380" s="72">
        <v>60</v>
      </c>
      <c r="E380" s="72">
        <v>1980</v>
      </c>
      <c r="F380" s="231">
        <v>50.74</v>
      </c>
      <c r="G380" s="231">
        <v>7.2714420000000004</v>
      </c>
      <c r="H380" s="231">
        <v>8.98062</v>
      </c>
      <c r="I380" s="231">
        <v>34.487932000000001</v>
      </c>
      <c r="J380" s="231">
        <v>3250.97</v>
      </c>
      <c r="K380" s="231">
        <f>I380</f>
        <v>34.487932000000001</v>
      </c>
      <c r="L380" s="231">
        <v>3250.97</v>
      </c>
      <c r="M380" s="232">
        <f>K380/L380</f>
        <v>1.0608505153846391E-2</v>
      </c>
      <c r="N380" s="73">
        <v>46.7</v>
      </c>
      <c r="O380" s="73">
        <f>M380*N380</f>
        <v>0.49541719068462647</v>
      </c>
      <c r="P380" s="73">
        <f>M380*60*1000</f>
        <v>636.51030923078349</v>
      </c>
      <c r="Q380" s="83">
        <f>P380*N380/1000</f>
        <v>29.72503144107759</v>
      </c>
    </row>
    <row r="381" spans="1:17" ht="12.75" customHeight="1" x14ac:dyDescent="0.2">
      <c r="A381" s="252"/>
      <c r="B381" s="174" t="s">
        <v>537</v>
      </c>
      <c r="C381" s="237" t="s">
        <v>529</v>
      </c>
      <c r="D381" s="66">
        <v>22</v>
      </c>
      <c r="E381" s="66" t="s">
        <v>57</v>
      </c>
      <c r="F381" s="238">
        <f>G381+H381+I381</f>
        <v>19.89</v>
      </c>
      <c r="G381" s="238">
        <v>2.7198000000000002</v>
      </c>
      <c r="H381" s="238">
        <v>3.52</v>
      </c>
      <c r="I381" s="238">
        <v>13.6502</v>
      </c>
      <c r="J381" s="238">
        <v>1285.1199999999999</v>
      </c>
      <c r="K381" s="238">
        <f>I381</f>
        <v>13.6502</v>
      </c>
      <c r="L381" s="238">
        <f>J381</f>
        <v>1285.1199999999999</v>
      </c>
      <c r="M381" s="239">
        <f>K381/L381</f>
        <v>1.0621731822709164E-2</v>
      </c>
      <c r="N381" s="67">
        <v>41.4</v>
      </c>
      <c r="O381" s="68">
        <f>M381*N381</f>
        <v>0.43973969746015934</v>
      </c>
      <c r="P381" s="68">
        <f>M381*60*1000</f>
        <v>637.3039093625498</v>
      </c>
      <c r="Q381" s="81">
        <f>P381*N381/1000</f>
        <v>26.384381847609561</v>
      </c>
    </row>
    <row r="382" spans="1:17" ht="12.75" customHeight="1" x14ac:dyDescent="0.2">
      <c r="A382" s="252"/>
      <c r="B382" s="174" t="s">
        <v>537</v>
      </c>
      <c r="C382" s="237" t="s">
        <v>970</v>
      </c>
      <c r="D382" s="66">
        <v>12</v>
      </c>
      <c r="E382" s="66" t="s">
        <v>57</v>
      </c>
      <c r="F382" s="238">
        <f>G382+H382+I382</f>
        <v>11.1</v>
      </c>
      <c r="G382" s="238">
        <v>1.6796</v>
      </c>
      <c r="H382" s="238">
        <v>1.92</v>
      </c>
      <c r="I382" s="238">
        <v>7.5004</v>
      </c>
      <c r="J382" s="238">
        <v>703.77</v>
      </c>
      <c r="K382" s="238">
        <f>I382</f>
        <v>7.5004</v>
      </c>
      <c r="L382" s="238">
        <f>J382</f>
        <v>703.77</v>
      </c>
      <c r="M382" s="239">
        <f>K382/L382</f>
        <v>1.0657459113062507E-2</v>
      </c>
      <c r="N382" s="67">
        <v>41.4</v>
      </c>
      <c r="O382" s="68">
        <f>M382*N382</f>
        <v>0.44121880728078777</v>
      </c>
      <c r="P382" s="68">
        <f>M382*60*1000</f>
        <v>639.44754678375034</v>
      </c>
      <c r="Q382" s="81">
        <f>P382*N382/1000</f>
        <v>26.473128436847261</v>
      </c>
    </row>
    <row r="383" spans="1:17" ht="12.75" customHeight="1" x14ac:dyDescent="0.2">
      <c r="A383" s="252"/>
      <c r="B383" s="174" t="s">
        <v>175</v>
      </c>
      <c r="C383" s="228" t="s">
        <v>156</v>
      </c>
      <c r="D383" s="75">
        <v>50</v>
      </c>
      <c r="E383" s="75">
        <v>1974</v>
      </c>
      <c r="F383" s="229">
        <v>39.694000000000003</v>
      </c>
      <c r="G383" s="229">
        <v>4.0289999999999999</v>
      </c>
      <c r="H383" s="229">
        <v>8</v>
      </c>
      <c r="I383" s="229">
        <v>27.665002000000001</v>
      </c>
      <c r="J383" s="229">
        <v>2591.85</v>
      </c>
      <c r="K383" s="229">
        <f>I383</f>
        <v>27.665002000000001</v>
      </c>
      <c r="L383" s="229">
        <v>2591.85</v>
      </c>
      <c r="M383" s="230">
        <f>K383/L383</f>
        <v>1.0673843779539711E-2</v>
      </c>
      <c r="N383" s="76">
        <v>93.85</v>
      </c>
      <c r="O383" s="76">
        <f>M383*N383</f>
        <v>1.0017402387098018</v>
      </c>
      <c r="P383" s="76">
        <f>M383*60*1000</f>
        <v>640.43062677238277</v>
      </c>
      <c r="Q383" s="84">
        <f>P383*N383/1000</f>
        <v>60.10441432258812</v>
      </c>
    </row>
    <row r="384" spans="1:17" ht="12.75" customHeight="1" x14ac:dyDescent="0.2">
      <c r="A384" s="252"/>
      <c r="B384" s="175" t="s">
        <v>866</v>
      </c>
      <c r="C384" s="216" t="s">
        <v>843</v>
      </c>
      <c r="D384" s="65">
        <v>18</v>
      </c>
      <c r="E384" s="65">
        <v>1977</v>
      </c>
      <c r="F384" s="217">
        <v>12.6</v>
      </c>
      <c r="G384" s="217">
        <v>1.1659999999999999</v>
      </c>
      <c r="H384" s="217">
        <v>2.88</v>
      </c>
      <c r="I384" s="217">
        <v>8.49</v>
      </c>
      <c r="J384" s="217">
        <v>787.7</v>
      </c>
      <c r="K384" s="217">
        <v>8.5</v>
      </c>
      <c r="L384" s="217">
        <v>787.7</v>
      </c>
      <c r="M384" s="218">
        <v>1.0790910245017138E-2</v>
      </c>
      <c r="N384" s="63">
        <v>64.5</v>
      </c>
      <c r="O384" s="64">
        <v>0.69601371080360541</v>
      </c>
      <c r="P384" s="64">
        <v>647.45461470102828</v>
      </c>
      <c r="Q384" s="80">
        <v>41.760822648216326</v>
      </c>
    </row>
    <row r="385" spans="1:17" ht="12.75" customHeight="1" x14ac:dyDescent="0.2">
      <c r="A385" s="252"/>
      <c r="B385" s="174" t="s">
        <v>553</v>
      </c>
      <c r="C385" s="216" t="s">
        <v>547</v>
      </c>
      <c r="D385" s="65">
        <v>40</v>
      </c>
      <c r="E385" s="65">
        <v>1990</v>
      </c>
      <c r="F385" s="217">
        <f>SUM(G385+H385+I385)</f>
        <v>35</v>
      </c>
      <c r="G385" s="217">
        <v>4.43</v>
      </c>
      <c r="H385" s="217">
        <v>6.4</v>
      </c>
      <c r="I385" s="217">
        <v>24.17</v>
      </c>
      <c r="J385" s="217">
        <v>2238</v>
      </c>
      <c r="K385" s="217">
        <v>24.17</v>
      </c>
      <c r="L385" s="217">
        <v>2238</v>
      </c>
      <c r="M385" s="218">
        <f>K385/L385</f>
        <v>1.079982126899017E-2</v>
      </c>
      <c r="N385" s="63">
        <v>54.83</v>
      </c>
      <c r="O385" s="64">
        <f>M385*N385</f>
        <v>0.59215420017873099</v>
      </c>
      <c r="P385" s="64">
        <f>M385*60*1000</f>
        <v>647.98927613941021</v>
      </c>
      <c r="Q385" s="80">
        <f>P385*N385/1000</f>
        <v>35.529252010723859</v>
      </c>
    </row>
    <row r="386" spans="1:17" ht="12.75" customHeight="1" x14ac:dyDescent="0.2">
      <c r="A386" s="252"/>
      <c r="B386" s="175" t="s">
        <v>866</v>
      </c>
      <c r="C386" s="216" t="s">
        <v>837</v>
      </c>
      <c r="D386" s="65">
        <v>12</v>
      </c>
      <c r="E386" s="65">
        <v>1985</v>
      </c>
      <c r="F386" s="217">
        <v>10.9</v>
      </c>
      <c r="G386" s="217">
        <v>1.4</v>
      </c>
      <c r="H386" s="217">
        <v>1.9</v>
      </c>
      <c r="I386" s="217">
        <v>7.6</v>
      </c>
      <c r="J386" s="217">
        <v>703.6</v>
      </c>
      <c r="K386" s="217">
        <v>7.6</v>
      </c>
      <c r="L386" s="217">
        <v>703.6</v>
      </c>
      <c r="M386" s="218">
        <v>1.0801591813530414E-2</v>
      </c>
      <c r="N386" s="63">
        <v>64.5</v>
      </c>
      <c r="O386" s="64">
        <v>0.69670267197271174</v>
      </c>
      <c r="P386" s="64">
        <v>648.09550881182486</v>
      </c>
      <c r="Q386" s="80">
        <v>41.802160318362702</v>
      </c>
    </row>
    <row r="387" spans="1:17" ht="12.75" customHeight="1" x14ac:dyDescent="0.2">
      <c r="A387" s="252"/>
      <c r="B387" s="174" t="s">
        <v>586</v>
      </c>
      <c r="C387" s="216" t="s">
        <v>802</v>
      </c>
      <c r="D387" s="65">
        <v>60</v>
      </c>
      <c r="E387" s="65">
        <v>1976</v>
      </c>
      <c r="F387" s="217">
        <v>48.781999999999996</v>
      </c>
      <c r="G387" s="217">
        <v>8.8240999999999996</v>
      </c>
      <c r="H387" s="217">
        <v>6</v>
      </c>
      <c r="I387" s="217">
        <f>F387-G387-H387</f>
        <v>33.957899999999995</v>
      </c>
      <c r="J387" s="217">
        <v>3129.75</v>
      </c>
      <c r="K387" s="217">
        <f>I387</f>
        <v>33.957899999999995</v>
      </c>
      <c r="L387" s="217">
        <f>J387</f>
        <v>3129.75</v>
      </c>
      <c r="M387" s="218">
        <f>K387/L387</f>
        <v>1.0850035945363047E-2</v>
      </c>
      <c r="N387" s="63">
        <v>55</v>
      </c>
      <c r="O387" s="64">
        <f>M387*N387</f>
        <v>0.59675197699496763</v>
      </c>
      <c r="P387" s="64">
        <f>M387*60*1000</f>
        <v>651.00215672178285</v>
      </c>
      <c r="Q387" s="80">
        <f>P387*N387/1000</f>
        <v>35.805118619698057</v>
      </c>
    </row>
    <row r="388" spans="1:17" ht="12.75" customHeight="1" x14ac:dyDescent="0.2">
      <c r="A388" s="252"/>
      <c r="B388" s="174" t="s">
        <v>228</v>
      </c>
      <c r="C388" s="228" t="s">
        <v>216</v>
      </c>
      <c r="D388" s="75">
        <v>50</v>
      </c>
      <c r="E388" s="75">
        <v>1972</v>
      </c>
      <c r="F388" s="229">
        <v>40.926000000000002</v>
      </c>
      <c r="G388" s="229">
        <v>4.6832919999999998</v>
      </c>
      <c r="H388" s="229">
        <v>8</v>
      </c>
      <c r="I388" s="229">
        <v>28.242712999999998</v>
      </c>
      <c r="J388" s="229">
        <v>2601.9</v>
      </c>
      <c r="K388" s="229">
        <f>I388</f>
        <v>28.242712999999998</v>
      </c>
      <c r="L388" s="229">
        <v>2601.9</v>
      </c>
      <c r="M388" s="230">
        <f>K388/L388</f>
        <v>1.0854649679080671E-2</v>
      </c>
      <c r="N388" s="76">
        <v>78.150000000000006</v>
      </c>
      <c r="O388" s="76">
        <f>M388*N388</f>
        <v>0.84829087242015455</v>
      </c>
      <c r="P388" s="76">
        <f>M388*60*1000</f>
        <v>651.27898074484028</v>
      </c>
      <c r="Q388" s="84">
        <f>P388*N388/1000</f>
        <v>50.897452345209267</v>
      </c>
    </row>
    <row r="389" spans="1:17" ht="12.75" customHeight="1" x14ac:dyDescent="0.2">
      <c r="A389" s="252"/>
      <c r="B389" s="174" t="s">
        <v>553</v>
      </c>
      <c r="C389" s="216" t="s">
        <v>988</v>
      </c>
      <c r="D389" s="65">
        <v>30</v>
      </c>
      <c r="E389" s="65">
        <v>1990</v>
      </c>
      <c r="F389" s="217">
        <f>SUM(G389+H389+I389)</f>
        <v>25.466999999999999</v>
      </c>
      <c r="G389" s="217">
        <v>3.3919999999999999</v>
      </c>
      <c r="H389" s="217">
        <v>4.8</v>
      </c>
      <c r="I389" s="217">
        <v>17.274999999999999</v>
      </c>
      <c r="J389" s="217">
        <v>1589.87</v>
      </c>
      <c r="K389" s="217">
        <v>17.274999999999999</v>
      </c>
      <c r="L389" s="217">
        <v>1589.87</v>
      </c>
      <c r="M389" s="218">
        <f>K389/L389</f>
        <v>1.0865668262184958E-2</v>
      </c>
      <c r="N389" s="63">
        <v>54.83</v>
      </c>
      <c r="O389" s="64">
        <f>M389*N389</f>
        <v>0.59576459081560118</v>
      </c>
      <c r="P389" s="64">
        <f>M389*60*1000</f>
        <v>651.94009573109747</v>
      </c>
      <c r="Q389" s="80">
        <f>P389*N389/1000</f>
        <v>35.745875448936076</v>
      </c>
    </row>
    <row r="390" spans="1:17" ht="12.75" customHeight="1" x14ac:dyDescent="0.2">
      <c r="A390" s="252"/>
      <c r="B390" s="174" t="s">
        <v>228</v>
      </c>
      <c r="C390" s="228" t="s">
        <v>214</v>
      </c>
      <c r="D390" s="75">
        <v>39</v>
      </c>
      <c r="E390" s="75">
        <v>1990</v>
      </c>
      <c r="F390" s="229">
        <v>34.94</v>
      </c>
      <c r="G390" s="229">
        <v>4.4994199999999998</v>
      </c>
      <c r="H390" s="229">
        <v>6.32</v>
      </c>
      <c r="I390" s="229">
        <v>24.12059</v>
      </c>
      <c r="J390" s="229">
        <v>2218.0300000000002</v>
      </c>
      <c r="K390" s="229">
        <f>I390</f>
        <v>24.12059</v>
      </c>
      <c r="L390" s="229">
        <v>2218.0300000000002</v>
      </c>
      <c r="M390" s="230">
        <f>K390/L390</f>
        <v>1.0874780773930018E-2</v>
      </c>
      <c r="N390" s="76">
        <v>78.150000000000006</v>
      </c>
      <c r="O390" s="76">
        <f>M390*N390</f>
        <v>0.84986411748263091</v>
      </c>
      <c r="P390" s="76">
        <f>M390*60*1000</f>
        <v>652.48684643580111</v>
      </c>
      <c r="Q390" s="84">
        <f>P390*N390/1000</f>
        <v>50.991847048957858</v>
      </c>
    </row>
    <row r="391" spans="1:17" ht="12.75" customHeight="1" x14ac:dyDescent="0.2">
      <c r="A391" s="252"/>
      <c r="B391" s="174" t="s">
        <v>460</v>
      </c>
      <c r="C391" s="240" t="s">
        <v>446</v>
      </c>
      <c r="D391" s="79">
        <v>20</v>
      </c>
      <c r="E391" s="79">
        <v>1991</v>
      </c>
      <c r="F391" s="241">
        <f>SUM(G391+H391+I391)</f>
        <v>16.2</v>
      </c>
      <c r="G391" s="241">
        <v>1.3</v>
      </c>
      <c r="H391" s="241">
        <v>3.2</v>
      </c>
      <c r="I391" s="241">
        <v>11.7</v>
      </c>
      <c r="J391" s="241">
        <v>1074.5999999999999</v>
      </c>
      <c r="K391" s="241">
        <v>11.7</v>
      </c>
      <c r="L391" s="241">
        <v>1074.5999999999999</v>
      </c>
      <c r="M391" s="218">
        <f>K391/L391</f>
        <v>1.0887772194304857E-2</v>
      </c>
      <c r="N391" s="63">
        <v>62.1</v>
      </c>
      <c r="O391" s="64">
        <f>M391*N391</f>
        <v>0.6761306532663317</v>
      </c>
      <c r="P391" s="64">
        <f>M391*60*1000</f>
        <v>653.26633165829139</v>
      </c>
      <c r="Q391" s="80">
        <f>P391*N391/1000</f>
        <v>40.5678391959799</v>
      </c>
    </row>
    <row r="392" spans="1:17" ht="12.75" customHeight="1" x14ac:dyDescent="0.2">
      <c r="A392" s="252"/>
      <c r="B392" s="174" t="s">
        <v>429</v>
      </c>
      <c r="C392" s="216" t="s">
        <v>420</v>
      </c>
      <c r="D392" s="65">
        <v>55</v>
      </c>
      <c r="E392" s="65">
        <v>1989</v>
      </c>
      <c r="F392" s="217">
        <f>G392+H392+I392</f>
        <v>38.020001000000001</v>
      </c>
      <c r="G392" s="217">
        <v>3.7211099999999999</v>
      </c>
      <c r="H392" s="217">
        <v>8.8000000000000007</v>
      </c>
      <c r="I392" s="217">
        <v>25.498891</v>
      </c>
      <c r="J392" s="217">
        <v>2335.17</v>
      </c>
      <c r="K392" s="217">
        <f>I392</f>
        <v>25.498891</v>
      </c>
      <c r="L392" s="217">
        <f>J392</f>
        <v>2335.17</v>
      </c>
      <c r="M392" s="218">
        <f>K392/L392</f>
        <v>1.0919500935692049E-2</v>
      </c>
      <c r="N392" s="63">
        <v>51.884</v>
      </c>
      <c r="O392" s="64">
        <f>M392*N392</f>
        <v>0.5665473865474463</v>
      </c>
      <c r="P392" s="64">
        <f>M392*60*1000</f>
        <v>655.17005614152288</v>
      </c>
      <c r="Q392" s="80">
        <f>P392*N392/1000</f>
        <v>33.992843192846777</v>
      </c>
    </row>
    <row r="393" spans="1:17" ht="12.75" customHeight="1" x14ac:dyDescent="0.2">
      <c r="A393" s="252"/>
      <c r="B393" s="175" t="s">
        <v>92</v>
      </c>
      <c r="C393" s="78" t="s">
        <v>54</v>
      </c>
      <c r="D393" s="72">
        <v>20</v>
      </c>
      <c r="E393" s="72">
        <v>1982</v>
      </c>
      <c r="F393" s="231">
        <v>17.562999999999999</v>
      </c>
      <c r="G393" s="231">
        <v>2.8589440000000002</v>
      </c>
      <c r="H393" s="231">
        <v>2.9935399999999999</v>
      </c>
      <c r="I393" s="231">
        <v>11.710511</v>
      </c>
      <c r="J393" s="231">
        <v>1071.97</v>
      </c>
      <c r="K393" s="231">
        <f>I393</f>
        <v>11.710511</v>
      </c>
      <c r="L393" s="231">
        <v>1071.97</v>
      </c>
      <c r="M393" s="232">
        <f>K393/L393</f>
        <v>1.092428985885799E-2</v>
      </c>
      <c r="N393" s="73">
        <v>46.7</v>
      </c>
      <c r="O393" s="73">
        <f>M393*N393</f>
        <v>0.51016433640866821</v>
      </c>
      <c r="P393" s="73">
        <f>M393*60*1000</f>
        <v>655.4573915314794</v>
      </c>
      <c r="Q393" s="83">
        <f>P393*N393/1000</f>
        <v>30.609860184520091</v>
      </c>
    </row>
    <row r="394" spans="1:17" ht="12.75" customHeight="1" x14ac:dyDescent="0.2">
      <c r="A394" s="252"/>
      <c r="B394" s="174" t="s">
        <v>175</v>
      </c>
      <c r="C394" s="228" t="s">
        <v>158</v>
      </c>
      <c r="D394" s="75">
        <v>41</v>
      </c>
      <c r="E394" s="75">
        <v>1991</v>
      </c>
      <c r="F394" s="229">
        <v>34.593000000000004</v>
      </c>
      <c r="G394" s="229">
        <v>3.1619999999999999</v>
      </c>
      <c r="H394" s="229">
        <v>6.4</v>
      </c>
      <c r="I394" s="229">
        <v>25.031001</v>
      </c>
      <c r="J394" s="229">
        <v>2281.19</v>
      </c>
      <c r="K394" s="229">
        <f>I394</f>
        <v>25.031001</v>
      </c>
      <c r="L394" s="229">
        <v>2281.19</v>
      </c>
      <c r="M394" s="230">
        <f>K394/L394</f>
        <v>1.0972782188243855E-2</v>
      </c>
      <c r="N394" s="76">
        <v>93.85</v>
      </c>
      <c r="O394" s="76">
        <f>M394*N394</f>
        <v>1.0297956083666857</v>
      </c>
      <c r="P394" s="76">
        <f>M394*60*1000</f>
        <v>658.36693129463129</v>
      </c>
      <c r="Q394" s="84">
        <f>P394*N394/1000</f>
        <v>61.787736502001145</v>
      </c>
    </row>
    <row r="395" spans="1:17" ht="12.75" customHeight="1" x14ac:dyDescent="0.2">
      <c r="A395" s="252"/>
      <c r="B395" s="174" t="s">
        <v>326</v>
      </c>
      <c r="C395" s="216" t="s">
        <v>306</v>
      </c>
      <c r="D395" s="226">
        <v>30</v>
      </c>
      <c r="E395" s="226" t="s">
        <v>57</v>
      </c>
      <c r="F395" s="227">
        <v>24.95</v>
      </c>
      <c r="G395" s="227">
        <v>2.2949999999999999</v>
      </c>
      <c r="H395" s="227">
        <v>4.8</v>
      </c>
      <c r="I395" s="227">
        <v>17.855</v>
      </c>
      <c r="J395" s="227">
        <v>1626.42</v>
      </c>
      <c r="K395" s="227">
        <v>17.855</v>
      </c>
      <c r="L395" s="227">
        <v>1626.42</v>
      </c>
      <c r="M395" s="218">
        <f>K395/L395</f>
        <v>1.0978099137984039E-2</v>
      </c>
      <c r="N395" s="63">
        <v>77.7</v>
      </c>
      <c r="O395" s="64">
        <f>M395*N395</f>
        <v>0.85299830302135982</v>
      </c>
      <c r="P395" s="64">
        <f>M395*60*1000</f>
        <v>658.68594827904235</v>
      </c>
      <c r="Q395" s="80">
        <f>P395*N395/1000</f>
        <v>51.179898181281594</v>
      </c>
    </row>
    <row r="396" spans="1:17" ht="12.75" customHeight="1" x14ac:dyDescent="0.2">
      <c r="A396" s="252"/>
      <c r="B396" s="175" t="s">
        <v>490</v>
      </c>
      <c r="C396" s="233" t="s">
        <v>472</v>
      </c>
      <c r="D396" s="60">
        <v>30</v>
      </c>
      <c r="E396" s="60">
        <v>1991</v>
      </c>
      <c r="F396" s="217">
        <v>25.678999999999998</v>
      </c>
      <c r="G396" s="217">
        <v>3.202</v>
      </c>
      <c r="H396" s="217">
        <v>4.8</v>
      </c>
      <c r="I396" s="217">
        <v>17.677</v>
      </c>
      <c r="J396" s="217">
        <v>1605.58</v>
      </c>
      <c r="K396" s="217">
        <v>17.677</v>
      </c>
      <c r="L396" s="217">
        <v>1605.58</v>
      </c>
      <c r="M396" s="218">
        <f>K396/L396</f>
        <v>1.1009728571606522E-2</v>
      </c>
      <c r="N396" s="63">
        <v>65.509</v>
      </c>
      <c r="O396" s="64">
        <f>M396*N396</f>
        <v>0.72123630899737168</v>
      </c>
      <c r="P396" s="64">
        <f>M396*60*1000</f>
        <v>660.58371429639124</v>
      </c>
      <c r="Q396" s="80">
        <f>P396*N396/1000</f>
        <v>43.274178539842296</v>
      </c>
    </row>
    <row r="397" spans="1:17" ht="12.75" customHeight="1" x14ac:dyDescent="0.2">
      <c r="A397" s="252"/>
      <c r="B397" s="174" t="s">
        <v>228</v>
      </c>
      <c r="C397" s="228" t="s">
        <v>215</v>
      </c>
      <c r="D397" s="75">
        <v>58</v>
      </c>
      <c r="E397" s="75">
        <v>1991</v>
      </c>
      <c r="F397" s="229">
        <v>40.613999999999997</v>
      </c>
      <c r="G397" s="229">
        <v>4.2603020000000003</v>
      </c>
      <c r="H397" s="229">
        <v>9.44</v>
      </c>
      <c r="I397" s="229">
        <v>26.913703000000002</v>
      </c>
      <c r="J397" s="229">
        <v>2439.79</v>
      </c>
      <c r="K397" s="229">
        <f>I397</f>
        <v>26.913703000000002</v>
      </c>
      <c r="L397" s="229">
        <v>2439.79</v>
      </c>
      <c r="M397" s="230">
        <f>K397/L397</f>
        <v>1.1031155550272771E-2</v>
      </c>
      <c r="N397" s="76">
        <v>78.150000000000006</v>
      </c>
      <c r="O397" s="76">
        <f>M397*N397</f>
        <v>0.86208480625381712</v>
      </c>
      <c r="P397" s="76">
        <f>M397*60*1000</f>
        <v>661.86933301636634</v>
      </c>
      <c r="Q397" s="84">
        <f>P397*N397/1000</f>
        <v>51.725088375229035</v>
      </c>
    </row>
    <row r="398" spans="1:17" ht="12.75" customHeight="1" x14ac:dyDescent="0.2">
      <c r="A398" s="252"/>
      <c r="B398" s="174" t="s">
        <v>151</v>
      </c>
      <c r="C398" s="78" t="s">
        <v>142</v>
      </c>
      <c r="D398" s="72">
        <v>12</v>
      </c>
      <c r="E398" s="72">
        <v>1972</v>
      </c>
      <c r="F398" s="231">
        <v>5.8750999999999998</v>
      </c>
      <c r="G398" s="231">
        <v>0</v>
      </c>
      <c r="H398" s="231">
        <v>0</v>
      </c>
      <c r="I398" s="231">
        <v>5.8750980000000004</v>
      </c>
      <c r="J398" s="231">
        <v>532.47</v>
      </c>
      <c r="K398" s="231">
        <f>I398</f>
        <v>5.8750980000000004</v>
      </c>
      <c r="L398" s="231">
        <v>532.47</v>
      </c>
      <c r="M398" s="232">
        <f>K398/L398</f>
        <v>1.1033669502507183E-2</v>
      </c>
      <c r="N398" s="73">
        <v>79.569999999999993</v>
      </c>
      <c r="O398" s="73">
        <f>M398*N398</f>
        <v>0.87794908231449642</v>
      </c>
      <c r="P398" s="73">
        <f>M398*60*1000</f>
        <v>662.020170150431</v>
      </c>
      <c r="Q398" s="83">
        <f>P398*N398/1000</f>
        <v>52.676944938869788</v>
      </c>
    </row>
    <row r="399" spans="1:17" ht="12.75" customHeight="1" x14ac:dyDescent="0.2">
      <c r="A399" s="252"/>
      <c r="B399" s="174" t="s">
        <v>247</v>
      </c>
      <c r="C399" s="216" t="s">
        <v>776</v>
      </c>
      <c r="D399" s="65">
        <v>55</v>
      </c>
      <c r="E399" s="65" t="s">
        <v>518</v>
      </c>
      <c r="F399" s="217">
        <v>40.683</v>
      </c>
      <c r="G399" s="217">
        <v>5.2320000000000002</v>
      </c>
      <c r="H399" s="217">
        <v>7.2560000000000002</v>
      </c>
      <c r="I399" s="217">
        <v>28.195</v>
      </c>
      <c r="J399" s="217">
        <v>2555.09</v>
      </c>
      <c r="K399" s="217">
        <v>28.195</v>
      </c>
      <c r="L399" s="217">
        <v>2555.09</v>
      </c>
      <c r="M399" s="218">
        <f>K399/L399</f>
        <v>1.1034836346273516E-2</v>
      </c>
      <c r="N399" s="63">
        <v>67.040000000000006</v>
      </c>
      <c r="O399" s="64">
        <f>M399*N399</f>
        <v>0.73977542865417656</v>
      </c>
      <c r="P399" s="64">
        <f>M399*60*1000</f>
        <v>662.09018077641099</v>
      </c>
      <c r="Q399" s="80">
        <f>P399*N399/1000</f>
        <v>44.386525719250599</v>
      </c>
    </row>
    <row r="400" spans="1:17" ht="12.75" customHeight="1" x14ac:dyDescent="0.2">
      <c r="A400" s="252"/>
      <c r="B400" s="175" t="s">
        <v>117</v>
      </c>
      <c r="C400" s="78" t="s">
        <v>106</v>
      </c>
      <c r="D400" s="72">
        <v>30</v>
      </c>
      <c r="E400" s="72">
        <v>1973</v>
      </c>
      <c r="F400" s="231">
        <v>26.706</v>
      </c>
      <c r="G400" s="231">
        <v>2.9580000000000002</v>
      </c>
      <c r="H400" s="231">
        <v>4.8</v>
      </c>
      <c r="I400" s="231">
        <v>18.948</v>
      </c>
      <c r="J400" s="231">
        <v>1715.3</v>
      </c>
      <c r="K400" s="231">
        <f>I400</f>
        <v>18.948</v>
      </c>
      <c r="L400" s="231">
        <v>1715.3</v>
      </c>
      <c r="M400" s="232">
        <f>K400/L400</f>
        <v>1.1046464175362911E-2</v>
      </c>
      <c r="N400" s="73">
        <v>79.790000000000006</v>
      </c>
      <c r="O400" s="73">
        <f>M400*N400</f>
        <v>0.88139737655220673</v>
      </c>
      <c r="P400" s="73">
        <f>M400*60*1000</f>
        <v>662.78785052177454</v>
      </c>
      <c r="Q400" s="83">
        <f>P400*N400/1000</f>
        <v>52.883842593132393</v>
      </c>
    </row>
    <row r="401" spans="1:17" ht="12.75" customHeight="1" x14ac:dyDescent="0.2">
      <c r="A401" s="252"/>
      <c r="B401" s="175" t="s">
        <v>117</v>
      </c>
      <c r="C401" s="78" t="s">
        <v>111</v>
      </c>
      <c r="D401" s="72">
        <v>30</v>
      </c>
      <c r="E401" s="72">
        <v>1975</v>
      </c>
      <c r="F401" s="231">
        <v>24.666</v>
      </c>
      <c r="G401" s="231">
        <v>2.3715000000000002</v>
      </c>
      <c r="H401" s="231">
        <v>4.8</v>
      </c>
      <c r="I401" s="231">
        <v>17.494499000000001</v>
      </c>
      <c r="J401" s="231">
        <v>1582.74</v>
      </c>
      <c r="K401" s="231">
        <f>I401</f>
        <v>17.494499000000001</v>
      </c>
      <c r="L401" s="231">
        <v>1582.74</v>
      </c>
      <c r="M401" s="232">
        <f>K401/L401</f>
        <v>1.1053299341648028E-2</v>
      </c>
      <c r="N401" s="73">
        <v>79.790000000000006</v>
      </c>
      <c r="O401" s="73">
        <f>M401*N401</f>
        <v>0.88194275447009629</v>
      </c>
      <c r="P401" s="73">
        <f>M401*60*1000</f>
        <v>663.19796049888168</v>
      </c>
      <c r="Q401" s="83">
        <f>P401*N401/1000</f>
        <v>52.91656526820578</v>
      </c>
    </row>
    <row r="402" spans="1:17" ht="12.75" customHeight="1" x14ac:dyDescent="0.2">
      <c r="A402" s="252"/>
      <c r="B402" s="174" t="s">
        <v>429</v>
      </c>
      <c r="C402" s="216" t="s">
        <v>594</v>
      </c>
      <c r="D402" s="65">
        <v>45</v>
      </c>
      <c r="E402" s="65">
        <v>1991</v>
      </c>
      <c r="F402" s="217">
        <f>G402+H402+I402</f>
        <v>36.416998</v>
      </c>
      <c r="G402" s="217">
        <v>3.3018299999999998</v>
      </c>
      <c r="H402" s="217">
        <v>7.2</v>
      </c>
      <c r="I402" s="217">
        <v>25.915168000000001</v>
      </c>
      <c r="J402" s="217">
        <v>2327.9699999999998</v>
      </c>
      <c r="K402" s="217">
        <f>I402</f>
        <v>25.915168000000001</v>
      </c>
      <c r="L402" s="217">
        <f>J402</f>
        <v>2327.9699999999998</v>
      </c>
      <c r="M402" s="218">
        <f>K402/L402</f>
        <v>1.1132088471930481E-2</v>
      </c>
      <c r="N402" s="63">
        <v>51.884</v>
      </c>
      <c r="O402" s="64">
        <f>M402*N402</f>
        <v>0.57757727827764105</v>
      </c>
      <c r="P402" s="64">
        <f>M402*60*1000</f>
        <v>667.92530831582883</v>
      </c>
      <c r="Q402" s="80">
        <f>P402*N402/1000</f>
        <v>34.654636696658464</v>
      </c>
    </row>
    <row r="403" spans="1:17" ht="12.75" customHeight="1" x14ac:dyDescent="0.2">
      <c r="A403" s="252"/>
      <c r="B403" s="174" t="s">
        <v>537</v>
      </c>
      <c r="C403" s="237" t="s">
        <v>528</v>
      </c>
      <c r="D403" s="66">
        <v>20</v>
      </c>
      <c r="E403" s="66">
        <v>1992</v>
      </c>
      <c r="F403" s="238">
        <f>G403+H403+I403</f>
        <v>17.899999999999999</v>
      </c>
      <c r="G403" s="238">
        <v>2.2376</v>
      </c>
      <c r="H403" s="238">
        <v>3.2</v>
      </c>
      <c r="I403" s="238">
        <v>12.462400000000001</v>
      </c>
      <c r="J403" s="238">
        <v>1116.28</v>
      </c>
      <c r="K403" s="238">
        <f>I403</f>
        <v>12.462400000000001</v>
      </c>
      <c r="L403" s="238">
        <f>J403</f>
        <v>1116.28</v>
      </c>
      <c r="M403" s="239">
        <f>K403/L403</f>
        <v>1.1164224029813308E-2</v>
      </c>
      <c r="N403" s="67">
        <v>41.4</v>
      </c>
      <c r="O403" s="68">
        <f>M403*N403</f>
        <v>0.46219887483427097</v>
      </c>
      <c r="P403" s="68">
        <f>M403*60*1000</f>
        <v>669.85344178879848</v>
      </c>
      <c r="Q403" s="81">
        <f>P403*N403/1000</f>
        <v>27.731932490056256</v>
      </c>
    </row>
    <row r="404" spans="1:17" ht="12.75" customHeight="1" x14ac:dyDescent="0.2">
      <c r="A404" s="252"/>
      <c r="B404" s="175" t="s">
        <v>866</v>
      </c>
      <c r="C404" s="216" t="s">
        <v>838</v>
      </c>
      <c r="D404" s="65">
        <v>40</v>
      </c>
      <c r="E404" s="65">
        <v>1992</v>
      </c>
      <c r="F404" s="217">
        <v>34.5</v>
      </c>
      <c r="G404" s="217">
        <v>2.8849999999999998</v>
      </c>
      <c r="H404" s="217">
        <v>6.4</v>
      </c>
      <c r="I404" s="217">
        <v>25.2</v>
      </c>
      <c r="J404" s="217">
        <v>2256.0300000000002</v>
      </c>
      <c r="K404" s="217">
        <v>25.2</v>
      </c>
      <c r="L404" s="217">
        <v>2256</v>
      </c>
      <c r="M404" s="218">
        <v>1.1170212765957447E-2</v>
      </c>
      <c r="N404" s="63">
        <v>64.5</v>
      </c>
      <c r="O404" s="64">
        <v>0.72047872340425534</v>
      </c>
      <c r="P404" s="64">
        <v>670.21276595744678</v>
      </c>
      <c r="Q404" s="80">
        <v>43.228723404255319</v>
      </c>
    </row>
    <row r="405" spans="1:17" ht="12.75" customHeight="1" x14ac:dyDescent="0.2">
      <c r="A405" s="252"/>
      <c r="B405" s="175" t="s">
        <v>490</v>
      </c>
      <c r="C405" s="233" t="s">
        <v>471</v>
      </c>
      <c r="D405" s="60">
        <v>20</v>
      </c>
      <c r="E405" s="60">
        <v>1986</v>
      </c>
      <c r="F405" s="217">
        <v>17.308</v>
      </c>
      <c r="G405" s="217">
        <v>2.3199999999999998</v>
      </c>
      <c r="H405" s="217">
        <v>3.2</v>
      </c>
      <c r="I405" s="217">
        <v>11.78</v>
      </c>
      <c r="J405" s="217">
        <v>1053.6300000000001</v>
      </c>
      <c r="K405" s="217">
        <v>11.78</v>
      </c>
      <c r="L405" s="217">
        <v>1053.6300000000001</v>
      </c>
      <c r="M405" s="218">
        <f>K405/L405</f>
        <v>1.1180395394967872E-2</v>
      </c>
      <c r="N405" s="63">
        <v>65.509</v>
      </c>
      <c r="O405" s="64">
        <f>M405*N405</f>
        <v>0.73241652192895035</v>
      </c>
      <c r="P405" s="64">
        <f>M405*60*1000</f>
        <v>670.82372369807229</v>
      </c>
      <c r="Q405" s="80">
        <f>P405*N405/1000</f>
        <v>43.94499131573702</v>
      </c>
    </row>
    <row r="406" spans="1:17" ht="12.75" customHeight="1" x14ac:dyDescent="0.2">
      <c r="A406" s="252"/>
      <c r="B406" s="174" t="s">
        <v>537</v>
      </c>
      <c r="C406" s="237" t="s">
        <v>971</v>
      </c>
      <c r="D406" s="66">
        <v>22</v>
      </c>
      <c r="E406" s="66" t="s">
        <v>57</v>
      </c>
      <c r="F406" s="238">
        <f>G406+H406+I406</f>
        <v>19.010000000000002</v>
      </c>
      <c r="G406" s="238">
        <v>2.113</v>
      </c>
      <c r="H406" s="238">
        <v>3.52</v>
      </c>
      <c r="I406" s="238">
        <v>13.377000000000001</v>
      </c>
      <c r="J406" s="238">
        <v>1189.94</v>
      </c>
      <c r="K406" s="238">
        <f>I406</f>
        <v>13.377000000000001</v>
      </c>
      <c r="L406" s="238">
        <f>J406</f>
        <v>1189.94</v>
      </c>
      <c r="M406" s="239">
        <f>K406/L406</f>
        <v>1.1241743281173841E-2</v>
      </c>
      <c r="N406" s="67">
        <v>41.4</v>
      </c>
      <c r="O406" s="68">
        <f>M406*N406</f>
        <v>0.46540817184059702</v>
      </c>
      <c r="P406" s="68">
        <f>M406*60*1000</f>
        <v>674.50459687043053</v>
      </c>
      <c r="Q406" s="81">
        <f>P406*N406/1000</f>
        <v>27.924490310435825</v>
      </c>
    </row>
    <row r="407" spans="1:17" ht="12.75" customHeight="1" x14ac:dyDescent="0.2">
      <c r="A407" s="252"/>
      <c r="B407" s="174" t="s">
        <v>537</v>
      </c>
      <c r="C407" s="237" t="s">
        <v>972</v>
      </c>
      <c r="D407" s="66">
        <v>15</v>
      </c>
      <c r="E407" s="66">
        <v>1993</v>
      </c>
      <c r="F407" s="238">
        <f>G407+H407+I407</f>
        <v>14.5</v>
      </c>
      <c r="G407" s="238">
        <v>1.841</v>
      </c>
      <c r="H407" s="238">
        <v>2.4</v>
      </c>
      <c r="I407" s="238">
        <v>10.259</v>
      </c>
      <c r="J407" s="238">
        <v>911.13</v>
      </c>
      <c r="K407" s="238">
        <f>I407</f>
        <v>10.259</v>
      </c>
      <c r="L407" s="238">
        <f>J407</f>
        <v>911.13</v>
      </c>
      <c r="M407" s="239">
        <f>K407/L407</f>
        <v>1.1259644617123792E-2</v>
      </c>
      <c r="N407" s="67">
        <v>41.4</v>
      </c>
      <c r="O407" s="68">
        <f>M407*N407</f>
        <v>0.46614928714892501</v>
      </c>
      <c r="P407" s="68">
        <f>M407*60*1000</f>
        <v>675.5786770274276</v>
      </c>
      <c r="Q407" s="81">
        <f>P407*N407/1000</f>
        <v>27.968957228935501</v>
      </c>
    </row>
    <row r="408" spans="1:17" ht="12.75" customHeight="1" x14ac:dyDescent="0.2">
      <c r="A408" s="252"/>
      <c r="B408" s="175" t="s">
        <v>866</v>
      </c>
      <c r="C408" s="216" t="s">
        <v>839</v>
      </c>
      <c r="D408" s="65">
        <v>12</v>
      </c>
      <c r="E408" s="65">
        <v>1980</v>
      </c>
      <c r="F408" s="217">
        <v>9.9</v>
      </c>
      <c r="G408" s="217">
        <v>0.7</v>
      </c>
      <c r="H408" s="217">
        <v>1.9</v>
      </c>
      <c r="I408" s="217">
        <v>7.3</v>
      </c>
      <c r="J408" s="217">
        <v>648.20000000000005</v>
      </c>
      <c r="K408" s="217">
        <v>7.3</v>
      </c>
      <c r="L408" s="217">
        <v>648.20000000000005</v>
      </c>
      <c r="M408" s="218">
        <v>1.1261956186362233E-2</v>
      </c>
      <c r="N408" s="63">
        <v>64.5</v>
      </c>
      <c r="O408" s="64">
        <v>0.72639617402036405</v>
      </c>
      <c r="P408" s="64">
        <v>675.71737118173405</v>
      </c>
      <c r="Q408" s="80">
        <v>43.583770441221844</v>
      </c>
    </row>
    <row r="409" spans="1:17" ht="12.75" customHeight="1" x14ac:dyDescent="0.2">
      <c r="A409" s="252"/>
      <c r="B409" s="174" t="s">
        <v>537</v>
      </c>
      <c r="C409" s="237" t="s">
        <v>530</v>
      </c>
      <c r="D409" s="66">
        <v>9</v>
      </c>
      <c r="E409" s="66" t="s">
        <v>57</v>
      </c>
      <c r="F409" s="238">
        <f>G409+H409+I409</f>
        <v>11.042</v>
      </c>
      <c r="G409" s="238">
        <v>2.5627</v>
      </c>
      <c r="H409" s="238">
        <v>1.44</v>
      </c>
      <c r="I409" s="238">
        <v>7.0392999999999999</v>
      </c>
      <c r="J409" s="238">
        <v>624.82000000000005</v>
      </c>
      <c r="K409" s="238">
        <f>I409</f>
        <v>7.0392999999999999</v>
      </c>
      <c r="L409" s="238">
        <f>J409</f>
        <v>624.82000000000005</v>
      </c>
      <c r="M409" s="239">
        <f>K409/L409</f>
        <v>1.1266124643897441E-2</v>
      </c>
      <c r="N409" s="67">
        <v>41.4</v>
      </c>
      <c r="O409" s="68">
        <f>M409*N409</f>
        <v>0.46641756025735404</v>
      </c>
      <c r="P409" s="68">
        <f>M409*60*1000</f>
        <v>675.96747863384644</v>
      </c>
      <c r="Q409" s="81">
        <f>P409*N409/1000</f>
        <v>27.985053615441242</v>
      </c>
    </row>
    <row r="410" spans="1:17" ht="12.75" customHeight="1" x14ac:dyDescent="0.2">
      <c r="A410" s="252"/>
      <c r="B410" s="174" t="s">
        <v>286</v>
      </c>
      <c r="C410" s="219" t="s">
        <v>273</v>
      </c>
      <c r="D410" s="69">
        <v>41</v>
      </c>
      <c r="E410" s="69">
        <v>1987</v>
      </c>
      <c r="F410" s="220">
        <v>38.799999999999997</v>
      </c>
      <c r="G410" s="221">
        <v>3.36</v>
      </c>
      <c r="H410" s="221">
        <v>9.1300000000000008</v>
      </c>
      <c r="I410" s="220">
        <v>26.31</v>
      </c>
      <c r="J410" s="220">
        <v>2323.42</v>
      </c>
      <c r="K410" s="220">
        <v>18.776712604694804</v>
      </c>
      <c r="L410" s="220">
        <v>1658.16</v>
      </c>
      <c r="M410" s="222">
        <v>1.1323824362362379E-2</v>
      </c>
      <c r="N410" s="70">
        <v>53.85</v>
      </c>
      <c r="O410" s="70">
        <v>0.61</v>
      </c>
      <c r="P410" s="70">
        <v>679.43</v>
      </c>
      <c r="Q410" s="82">
        <v>36.590000000000003</v>
      </c>
    </row>
    <row r="411" spans="1:17" ht="12.75" customHeight="1" x14ac:dyDescent="0.2">
      <c r="A411" s="252"/>
      <c r="B411" s="174" t="s">
        <v>429</v>
      </c>
      <c r="C411" s="216" t="s">
        <v>423</v>
      </c>
      <c r="D411" s="65">
        <v>100</v>
      </c>
      <c r="E411" s="65">
        <v>1971</v>
      </c>
      <c r="F411" s="217">
        <f>G411+H411+I411</f>
        <v>72.070999</v>
      </c>
      <c r="G411" s="217">
        <v>6.158175</v>
      </c>
      <c r="H411" s="217">
        <v>16</v>
      </c>
      <c r="I411" s="217">
        <v>49.912824000000001</v>
      </c>
      <c r="J411" s="217">
        <v>4404.2199999999993</v>
      </c>
      <c r="K411" s="217">
        <f>I411</f>
        <v>49.912824000000001</v>
      </c>
      <c r="L411" s="217">
        <f>J411</f>
        <v>4404.2199999999993</v>
      </c>
      <c r="M411" s="218">
        <f>K411/L411</f>
        <v>1.1332954302918566E-2</v>
      </c>
      <c r="N411" s="63">
        <v>51.884</v>
      </c>
      <c r="O411" s="64">
        <f>M411*N411</f>
        <v>0.58799900105262692</v>
      </c>
      <c r="P411" s="64">
        <f>M411*60*1000</f>
        <v>679.977258175114</v>
      </c>
      <c r="Q411" s="80">
        <f>P411*N411/1000</f>
        <v>35.279940063157611</v>
      </c>
    </row>
    <row r="412" spans="1:17" ht="12.75" customHeight="1" x14ac:dyDescent="0.2">
      <c r="A412" s="252"/>
      <c r="B412" s="174" t="s">
        <v>326</v>
      </c>
      <c r="C412" s="216" t="s">
        <v>307</v>
      </c>
      <c r="D412" s="226">
        <v>31</v>
      </c>
      <c r="E412" s="226" t="s">
        <v>57</v>
      </c>
      <c r="F412" s="227">
        <v>27.044</v>
      </c>
      <c r="G412" s="227">
        <v>2.5990000000000002</v>
      </c>
      <c r="H412" s="227">
        <v>5.12</v>
      </c>
      <c r="I412" s="227">
        <v>19.323</v>
      </c>
      <c r="J412" s="227">
        <v>1704.18</v>
      </c>
      <c r="K412" s="227">
        <v>19.323</v>
      </c>
      <c r="L412" s="227">
        <v>1704.18</v>
      </c>
      <c r="M412" s="218">
        <f>K412/L412</f>
        <v>1.1338590993909095E-2</v>
      </c>
      <c r="N412" s="63">
        <v>77.7</v>
      </c>
      <c r="O412" s="64">
        <f>M412*N412</f>
        <v>0.8810085202267367</v>
      </c>
      <c r="P412" s="64">
        <f>M412*60*1000</f>
        <v>680.31545963454562</v>
      </c>
      <c r="Q412" s="80">
        <f>P412*N412/1000</f>
        <v>52.860511213604191</v>
      </c>
    </row>
    <row r="413" spans="1:17" ht="12.75" customHeight="1" x14ac:dyDescent="0.2">
      <c r="A413" s="252"/>
      <c r="B413" s="174" t="s">
        <v>429</v>
      </c>
      <c r="C413" s="216" t="s">
        <v>421</v>
      </c>
      <c r="D413" s="65">
        <v>60</v>
      </c>
      <c r="E413" s="65">
        <v>1972</v>
      </c>
      <c r="F413" s="217">
        <f>G413+H413+I413</f>
        <v>44.477006000000003</v>
      </c>
      <c r="G413" s="217">
        <v>3.8521350000000001</v>
      </c>
      <c r="H413" s="217">
        <v>9.6</v>
      </c>
      <c r="I413" s="217">
        <v>31.024871000000001</v>
      </c>
      <c r="J413" s="217">
        <v>2732.36</v>
      </c>
      <c r="K413" s="217">
        <f>I413</f>
        <v>31.024871000000001</v>
      </c>
      <c r="L413" s="217">
        <f>J413</f>
        <v>2732.36</v>
      </c>
      <c r="M413" s="218">
        <f>K413/L413</f>
        <v>1.1354605908445446E-2</v>
      </c>
      <c r="N413" s="63">
        <v>51.884</v>
      </c>
      <c r="O413" s="64">
        <f>M413*N413</f>
        <v>0.58912237295378356</v>
      </c>
      <c r="P413" s="64">
        <f>M413*60*1000</f>
        <v>681.27635450672676</v>
      </c>
      <c r="Q413" s="80">
        <f>P413*N413/1000</f>
        <v>35.347342377227008</v>
      </c>
    </row>
    <row r="414" spans="1:17" ht="12.75" customHeight="1" x14ac:dyDescent="0.2">
      <c r="A414" s="252"/>
      <c r="B414" s="175" t="s">
        <v>866</v>
      </c>
      <c r="C414" s="216" t="s">
        <v>845</v>
      </c>
      <c r="D414" s="65">
        <v>39</v>
      </c>
      <c r="E414" s="65">
        <v>1973</v>
      </c>
      <c r="F414" s="217">
        <v>32.1</v>
      </c>
      <c r="G414" s="217">
        <v>3.5</v>
      </c>
      <c r="H414" s="217">
        <v>6.4</v>
      </c>
      <c r="I414" s="217">
        <v>22.17</v>
      </c>
      <c r="J414" s="217">
        <v>1952.48</v>
      </c>
      <c r="K414" s="217">
        <v>22.2</v>
      </c>
      <c r="L414" s="217">
        <v>1952.5</v>
      </c>
      <c r="M414" s="218">
        <v>1.1370038412291932E-2</v>
      </c>
      <c r="N414" s="63">
        <v>64.5</v>
      </c>
      <c r="O414" s="64">
        <v>0.73336747759282961</v>
      </c>
      <c r="P414" s="64">
        <v>682.20230473751599</v>
      </c>
      <c r="Q414" s="80">
        <v>44.00204865556978</v>
      </c>
    </row>
    <row r="415" spans="1:17" ht="12.75" customHeight="1" x14ac:dyDescent="0.2">
      <c r="A415" s="252"/>
      <c r="B415" s="174" t="s">
        <v>326</v>
      </c>
      <c r="C415" s="216" t="s">
        <v>896</v>
      </c>
      <c r="D415" s="226">
        <v>26</v>
      </c>
      <c r="E415" s="226" t="s">
        <v>57</v>
      </c>
      <c r="F415" s="227">
        <v>21.154</v>
      </c>
      <c r="G415" s="227">
        <v>1.887</v>
      </c>
      <c r="H415" s="227">
        <v>4.16</v>
      </c>
      <c r="I415" s="227">
        <v>15.106999999999999</v>
      </c>
      <c r="J415" s="227">
        <v>1314.1</v>
      </c>
      <c r="K415" s="227">
        <v>15.106999999999999</v>
      </c>
      <c r="L415" s="227">
        <v>1314.1</v>
      </c>
      <c r="M415" s="218">
        <f>K415/L415</f>
        <v>1.1496080967962865E-2</v>
      </c>
      <c r="N415" s="63">
        <v>77.7</v>
      </c>
      <c r="O415" s="64">
        <f>M415*N415</f>
        <v>0.89324549121071461</v>
      </c>
      <c r="P415" s="64">
        <f>M415*60*1000</f>
        <v>689.76485807777192</v>
      </c>
      <c r="Q415" s="80">
        <f>P415*N415/1000</f>
        <v>53.594729472642882</v>
      </c>
    </row>
    <row r="416" spans="1:17" ht="12.75" customHeight="1" x14ac:dyDescent="0.2">
      <c r="A416" s="252"/>
      <c r="B416" s="174" t="s">
        <v>247</v>
      </c>
      <c r="C416" s="216" t="s">
        <v>775</v>
      </c>
      <c r="D416" s="65">
        <v>55</v>
      </c>
      <c r="E416" s="65" t="s">
        <v>518</v>
      </c>
      <c r="F416" s="217">
        <v>43.192</v>
      </c>
      <c r="G416" s="217">
        <v>5.0940000000000003</v>
      </c>
      <c r="H416" s="217">
        <v>8.8000000000000007</v>
      </c>
      <c r="I416" s="217">
        <v>29.297999999999998</v>
      </c>
      <c r="J416" s="217">
        <v>2542.62</v>
      </c>
      <c r="K416" s="217">
        <v>29.297999999999998</v>
      </c>
      <c r="L416" s="217">
        <v>2542.62</v>
      </c>
      <c r="M416" s="218">
        <f>K416/L416</f>
        <v>1.1522759987729192E-2</v>
      </c>
      <c r="N416" s="63">
        <v>67.040000000000006</v>
      </c>
      <c r="O416" s="64">
        <f>M416*N416</f>
        <v>0.77248582957736511</v>
      </c>
      <c r="P416" s="64">
        <f>M416*60*1000</f>
        <v>691.36559926375151</v>
      </c>
      <c r="Q416" s="80">
        <f>P416*N416/1000</f>
        <v>46.349149774641901</v>
      </c>
    </row>
    <row r="417" spans="1:17" ht="12.75" customHeight="1" x14ac:dyDescent="0.2">
      <c r="A417" s="252"/>
      <c r="B417" s="174" t="s">
        <v>175</v>
      </c>
      <c r="C417" s="228" t="s">
        <v>159</v>
      </c>
      <c r="D417" s="75">
        <v>50</v>
      </c>
      <c r="E417" s="75">
        <v>1980</v>
      </c>
      <c r="F417" s="229">
        <v>46.655999999999999</v>
      </c>
      <c r="G417" s="229">
        <v>3.7745099999999998</v>
      </c>
      <c r="H417" s="229">
        <v>8.1193399999999993</v>
      </c>
      <c r="I417" s="229">
        <v>34.762146999999999</v>
      </c>
      <c r="J417" s="229">
        <v>3015.29</v>
      </c>
      <c r="K417" s="229">
        <f>I417</f>
        <v>34.762146999999999</v>
      </c>
      <c r="L417" s="229">
        <v>3015.29</v>
      </c>
      <c r="M417" s="230">
        <f>K417/L417</f>
        <v>1.152862477572638E-2</v>
      </c>
      <c r="N417" s="76">
        <v>93.85</v>
      </c>
      <c r="O417" s="76">
        <f>M417*N417</f>
        <v>1.0819614352019207</v>
      </c>
      <c r="P417" s="76">
        <f>M417*60*1000</f>
        <v>691.71748654358282</v>
      </c>
      <c r="Q417" s="84">
        <f>P417*N417/1000</f>
        <v>64.917686112115248</v>
      </c>
    </row>
    <row r="418" spans="1:17" ht="12.75" customHeight="1" x14ac:dyDescent="0.2">
      <c r="A418" s="252"/>
      <c r="B418" s="174" t="s">
        <v>586</v>
      </c>
      <c r="C418" s="216" t="s">
        <v>803</v>
      </c>
      <c r="D418" s="65">
        <v>90</v>
      </c>
      <c r="E418" s="65">
        <v>1971</v>
      </c>
      <c r="F418" s="217">
        <v>70.974000000000004</v>
      </c>
      <c r="G418" s="217">
        <v>8.7142999999999997</v>
      </c>
      <c r="H418" s="217">
        <v>9</v>
      </c>
      <c r="I418" s="217">
        <f>F418-G418-H418</f>
        <v>53.259700000000002</v>
      </c>
      <c r="J418" s="217">
        <v>4614.6000000000004</v>
      </c>
      <c r="K418" s="217">
        <f>I418</f>
        <v>53.259700000000002</v>
      </c>
      <c r="L418" s="217">
        <f>J418</f>
        <v>4614.6000000000004</v>
      </c>
      <c r="M418" s="218">
        <f>K418/L418</f>
        <v>1.1541563732501191E-2</v>
      </c>
      <c r="N418" s="63">
        <v>55</v>
      </c>
      <c r="O418" s="64">
        <f>M418*N418</f>
        <v>0.63478600528756546</v>
      </c>
      <c r="P418" s="64">
        <f>M418*60*1000</f>
        <v>692.49382395007137</v>
      </c>
      <c r="Q418" s="80">
        <f>P418*N418/1000</f>
        <v>38.087160317253925</v>
      </c>
    </row>
    <row r="419" spans="1:17" ht="12.75" customHeight="1" x14ac:dyDescent="0.2">
      <c r="A419" s="252"/>
      <c r="B419" s="174" t="s">
        <v>429</v>
      </c>
      <c r="C419" s="216" t="s">
        <v>911</v>
      </c>
      <c r="D419" s="65">
        <v>45</v>
      </c>
      <c r="E419" s="65">
        <v>1979</v>
      </c>
      <c r="F419" s="217">
        <f>G419+H419+I419</f>
        <v>37.067999999999998</v>
      </c>
      <c r="G419" s="217">
        <v>2.8559999999999999</v>
      </c>
      <c r="H419" s="217">
        <v>7.2</v>
      </c>
      <c r="I419" s="217">
        <v>27.012</v>
      </c>
      <c r="J419" s="217">
        <v>2326.9499999999998</v>
      </c>
      <c r="K419" s="217">
        <f>I419</f>
        <v>27.012</v>
      </c>
      <c r="L419" s="217">
        <f>J419</f>
        <v>2326.9499999999998</v>
      </c>
      <c r="M419" s="218">
        <f>K419/L419</f>
        <v>1.1608328498678528E-2</v>
      </c>
      <c r="N419" s="63">
        <v>51.884</v>
      </c>
      <c r="O419" s="64">
        <f>M419*N419</f>
        <v>0.6022865158254368</v>
      </c>
      <c r="P419" s="64">
        <f>M419*60*1000</f>
        <v>696.49970992071178</v>
      </c>
      <c r="Q419" s="80">
        <f>P419*N419/1000</f>
        <v>36.137190949526207</v>
      </c>
    </row>
    <row r="420" spans="1:17" ht="12.75" customHeight="1" x14ac:dyDescent="0.2">
      <c r="A420" s="252"/>
      <c r="B420" s="174" t="s">
        <v>460</v>
      </c>
      <c r="C420" s="240" t="s">
        <v>443</v>
      </c>
      <c r="D420" s="79">
        <v>40</v>
      </c>
      <c r="E420" s="79">
        <v>1984</v>
      </c>
      <c r="F420" s="241">
        <f>SUM(G420+H420+I420)</f>
        <v>35.400000000000006</v>
      </c>
      <c r="G420" s="241">
        <v>2.2000000000000002</v>
      </c>
      <c r="H420" s="241">
        <v>6.4</v>
      </c>
      <c r="I420" s="241">
        <v>26.8</v>
      </c>
      <c r="J420" s="241">
        <v>2307.27</v>
      </c>
      <c r="K420" s="241">
        <v>26.8</v>
      </c>
      <c r="L420" s="241">
        <v>2307.27</v>
      </c>
      <c r="M420" s="218">
        <f>K420/L420</f>
        <v>1.1615458962323438E-2</v>
      </c>
      <c r="N420" s="63">
        <v>62.1</v>
      </c>
      <c r="O420" s="64">
        <f>M420*N420</f>
        <v>0.72132000156028553</v>
      </c>
      <c r="P420" s="64">
        <f>M420*60*1000</f>
        <v>696.92753773940626</v>
      </c>
      <c r="Q420" s="80">
        <f>P420*N420/1000</f>
        <v>43.279200093617135</v>
      </c>
    </row>
    <row r="421" spans="1:17" ht="12.75" customHeight="1" x14ac:dyDescent="0.2">
      <c r="A421" s="252"/>
      <c r="B421" s="174" t="s">
        <v>537</v>
      </c>
      <c r="C421" s="237" t="s">
        <v>973</v>
      </c>
      <c r="D421" s="66">
        <v>15</v>
      </c>
      <c r="E421" s="66">
        <v>1993</v>
      </c>
      <c r="F421" s="238">
        <f>G421+H421+I421</f>
        <v>18.59</v>
      </c>
      <c r="G421" s="238">
        <v>2.9983</v>
      </c>
      <c r="H421" s="238">
        <v>2.4</v>
      </c>
      <c r="I421" s="238">
        <v>13.191700000000001</v>
      </c>
      <c r="J421" s="238">
        <v>1135.6500000000001</v>
      </c>
      <c r="K421" s="238">
        <f>I421</f>
        <v>13.191700000000001</v>
      </c>
      <c r="L421" s="238">
        <f>J421</f>
        <v>1135.6500000000001</v>
      </c>
      <c r="M421" s="239">
        <f>K421/L421</f>
        <v>1.1615990842248932E-2</v>
      </c>
      <c r="N421" s="67">
        <v>41.4</v>
      </c>
      <c r="O421" s="68">
        <f>M421*N421</f>
        <v>0.48090202086910577</v>
      </c>
      <c r="P421" s="68">
        <f>M421*60*1000</f>
        <v>696.95945053493585</v>
      </c>
      <c r="Q421" s="81">
        <f>P421*N421/1000</f>
        <v>28.854121252146342</v>
      </c>
    </row>
    <row r="422" spans="1:17" ht="12.75" customHeight="1" x14ac:dyDescent="0.2">
      <c r="A422" s="252"/>
      <c r="B422" s="174" t="s">
        <v>460</v>
      </c>
      <c r="C422" s="240" t="s">
        <v>440</v>
      </c>
      <c r="D422" s="79">
        <v>39</v>
      </c>
      <c r="E422" s="79">
        <v>1992</v>
      </c>
      <c r="F422" s="241">
        <f>SUM(G422+H422+I422)</f>
        <v>36</v>
      </c>
      <c r="G422" s="241">
        <v>3.3</v>
      </c>
      <c r="H422" s="241">
        <v>6.2</v>
      </c>
      <c r="I422" s="241">
        <v>26.5</v>
      </c>
      <c r="J422" s="241">
        <v>2279.6999999999998</v>
      </c>
      <c r="K422" s="241">
        <v>26.5</v>
      </c>
      <c r="L422" s="241">
        <v>2279.6999999999998</v>
      </c>
      <c r="M422" s="218">
        <f>K422/L422</f>
        <v>1.162433653550906E-2</v>
      </c>
      <c r="N422" s="63">
        <v>62.1</v>
      </c>
      <c r="O422" s="64">
        <f>M422*N422</f>
        <v>0.72187129885511259</v>
      </c>
      <c r="P422" s="64">
        <f>M422*60*1000</f>
        <v>697.46019213054353</v>
      </c>
      <c r="Q422" s="80">
        <f>P422*N422/1000</f>
        <v>43.312277931306753</v>
      </c>
    </row>
    <row r="423" spans="1:17" ht="12.75" customHeight="1" x14ac:dyDescent="0.2">
      <c r="A423" s="252"/>
      <c r="B423" s="174" t="s">
        <v>175</v>
      </c>
      <c r="C423" s="228" t="s">
        <v>157</v>
      </c>
      <c r="D423" s="75">
        <v>40</v>
      </c>
      <c r="E423" s="75">
        <v>1987</v>
      </c>
      <c r="F423" s="229">
        <v>36.180999999999997</v>
      </c>
      <c r="G423" s="229">
        <v>3.1619999999999999</v>
      </c>
      <c r="H423" s="229">
        <v>6.4</v>
      </c>
      <c r="I423" s="229">
        <v>26.618998000000001</v>
      </c>
      <c r="J423" s="229">
        <v>2280.42</v>
      </c>
      <c r="K423" s="229">
        <f>I423</f>
        <v>26.618998000000001</v>
      </c>
      <c r="L423" s="229">
        <v>2280.42</v>
      </c>
      <c r="M423" s="230">
        <f>K423/L423</f>
        <v>1.1672848861174695E-2</v>
      </c>
      <c r="N423" s="76">
        <v>93.85</v>
      </c>
      <c r="O423" s="76">
        <f>M423*N423</f>
        <v>1.0954968656212452</v>
      </c>
      <c r="P423" s="76">
        <f>M423*60*1000</f>
        <v>700.3709316704817</v>
      </c>
      <c r="Q423" s="84">
        <f>P423*N423/1000</f>
        <v>65.729811937274704</v>
      </c>
    </row>
    <row r="424" spans="1:17" ht="12.75" customHeight="1" x14ac:dyDescent="0.2">
      <c r="A424" s="252"/>
      <c r="B424" s="174" t="s">
        <v>537</v>
      </c>
      <c r="C424" s="237" t="s">
        <v>974</v>
      </c>
      <c r="D424" s="66">
        <v>15</v>
      </c>
      <c r="E424" s="66" t="s">
        <v>57</v>
      </c>
      <c r="F424" s="238">
        <f>G424+H424+I424</f>
        <v>15.223000000000001</v>
      </c>
      <c r="G424" s="238">
        <v>2.016</v>
      </c>
      <c r="H424" s="238">
        <v>2.4</v>
      </c>
      <c r="I424" s="238">
        <v>10.807</v>
      </c>
      <c r="J424" s="238">
        <v>920.99</v>
      </c>
      <c r="K424" s="238">
        <f>I424</f>
        <v>10.807</v>
      </c>
      <c r="L424" s="238">
        <f>J424</f>
        <v>920.99</v>
      </c>
      <c r="M424" s="239">
        <f>K424/L424</f>
        <v>1.173411220534425E-2</v>
      </c>
      <c r="N424" s="67">
        <v>41.4</v>
      </c>
      <c r="O424" s="68">
        <f>M424*N424</f>
        <v>0.48579224530125192</v>
      </c>
      <c r="P424" s="68">
        <f>M424*60*1000</f>
        <v>704.046732320655</v>
      </c>
      <c r="Q424" s="81">
        <f>P424*N424/1000</f>
        <v>29.147534718075114</v>
      </c>
    </row>
    <row r="425" spans="1:17" ht="12.75" customHeight="1" x14ac:dyDescent="0.2">
      <c r="A425" s="252"/>
      <c r="B425" s="174" t="s">
        <v>175</v>
      </c>
      <c r="C425" s="228" t="s">
        <v>160</v>
      </c>
      <c r="D425" s="75">
        <v>40</v>
      </c>
      <c r="E425" s="75">
        <v>1981</v>
      </c>
      <c r="F425" s="229">
        <v>36.162999999999997</v>
      </c>
      <c r="G425" s="229">
        <v>3.06</v>
      </c>
      <c r="H425" s="229">
        <v>6.4</v>
      </c>
      <c r="I425" s="229">
        <v>26.703001</v>
      </c>
      <c r="J425" s="229">
        <v>2251.3000000000002</v>
      </c>
      <c r="K425" s="229">
        <f>I425</f>
        <v>26.703001</v>
      </c>
      <c r="L425" s="229">
        <v>2251.3000000000002</v>
      </c>
      <c r="M425" s="230">
        <f>K425/L425</f>
        <v>1.1861147337094122E-2</v>
      </c>
      <c r="N425" s="76">
        <v>93.85</v>
      </c>
      <c r="O425" s="76">
        <f>M425*N425</f>
        <v>1.1131686775862832</v>
      </c>
      <c r="P425" s="76">
        <f>M425*60*1000</f>
        <v>711.66884022564739</v>
      </c>
      <c r="Q425" s="84">
        <f>P425*N425/1000</f>
        <v>66.790120655177006</v>
      </c>
    </row>
    <row r="426" spans="1:17" ht="12.75" customHeight="1" x14ac:dyDescent="0.2">
      <c r="A426" s="252"/>
      <c r="B426" s="174" t="s">
        <v>553</v>
      </c>
      <c r="C426" s="216" t="s">
        <v>622</v>
      </c>
      <c r="D426" s="65">
        <v>40</v>
      </c>
      <c r="E426" s="65"/>
      <c r="F426" s="217">
        <f>SUM(G426+H426+I426)</f>
        <v>35.590000000000003</v>
      </c>
      <c r="G426" s="217">
        <v>2.4910000000000001</v>
      </c>
      <c r="H426" s="217">
        <v>6.4</v>
      </c>
      <c r="I426" s="217">
        <v>26.699000000000002</v>
      </c>
      <c r="J426" s="217">
        <v>2232.52</v>
      </c>
      <c r="K426" s="217">
        <v>26.699000000000002</v>
      </c>
      <c r="L426" s="217">
        <v>2232.52</v>
      </c>
      <c r="M426" s="218">
        <f>K426/L426</f>
        <v>1.1959131385161165E-2</v>
      </c>
      <c r="N426" s="63">
        <v>54.83</v>
      </c>
      <c r="O426" s="64">
        <f>M426*N426</f>
        <v>0.65571917384838663</v>
      </c>
      <c r="P426" s="64">
        <f>M426*60*1000</f>
        <v>717.5478831096699</v>
      </c>
      <c r="Q426" s="80">
        <f>P426*N426/1000</f>
        <v>39.343150430903201</v>
      </c>
    </row>
    <row r="427" spans="1:17" ht="12.75" customHeight="1" x14ac:dyDescent="0.2">
      <c r="A427" s="252"/>
      <c r="B427" s="175" t="s">
        <v>866</v>
      </c>
      <c r="C427" s="216" t="s">
        <v>842</v>
      </c>
      <c r="D427" s="65">
        <v>40</v>
      </c>
      <c r="E427" s="65"/>
      <c r="F427" s="217">
        <v>35.299999999999997</v>
      </c>
      <c r="G427" s="217">
        <v>2</v>
      </c>
      <c r="H427" s="217">
        <v>6.4</v>
      </c>
      <c r="I427" s="217">
        <v>26.86</v>
      </c>
      <c r="J427" s="217">
        <v>2247.83</v>
      </c>
      <c r="K427" s="217">
        <v>26.9</v>
      </c>
      <c r="L427" s="217">
        <v>2247.8000000000002</v>
      </c>
      <c r="M427" s="218">
        <v>1.1967256873387311E-2</v>
      </c>
      <c r="N427" s="63">
        <v>64.5</v>
      </c>
      <c r="O427" s="64">
        <v>0.77188806833348156</v>
      </c>
      <c r="P427" s="64">
        <v>718.03541240323864</v>
      </c>
      <c r="Q427" s="80">
        <v>46.313284100008893</v>
      </c>
    </row>
    <row r="428" spans="1:17" ht="12.75" customHeight="1" x14ac:dyDescent="0.2">
      <c r="A428" s="252"/>
      <c r="B428" s="174" t="s">
        <v>326</v>
      </c>
      <c r="C428" s="216" t="s">
        <v>311</v>
      </c>
      <c r="D428" s="226">
        <v>18</v>
      </c>
      <c r="E428" s="226" t="s">
        <v>57</v>
      </c>
      <c r="F428" s="227">
        <v>15.544</v>
      </c>
      <c r="G428" s="227">
        <v>1.224</v>
      </c>
      <c r="H428" s="227">
        <v>2.72</v>
      </c>
      <c r="I428" s="227">
        <v>11.599</v>
      </c>
      <c r="J428" s="227">
        <v>967.9</v>
      </c>
      <c r="K428" s="227">
        <v>11.599</v>
      </c>
      <c r="L428" s="227">
        <v>967.9</v>
      </c>
      <c r="M428" s="218">
        <f>K428/L428</f>
        <v>1.1983675999586735E-2</v>
      </c>
      <c r="N428" s="63">
        <v>77.7</v>
      </c>
      <c r="O428" s="64">
        <f>M428*N428</f>
        <v>0.93113162516788939</v>
      </c>
      <c r="P428" s="64">
        <f>M428*60*1000</f>
        <v>719.02055997520404</v>
      </c>
      <c r="Q428" s="80">
        <f>P428*N428/1000</f>
        <v>55.867897510073355</v>
      </c>
    </row>
    <row r="429" spans="1:17" ht="12.75" customHeight="1" x14ac:dyDescent="0.2">
      <c r="A429" s="252"/>
      <c r="B429" s="174" t="s">
        <v>553</v>
      </c>
      <c r="C429" s="216" t="s">
        <v>990</v>
      </c>
      <c r="D429" s="65">
        <v>40</v>
      </c>
      <c r="E429" s="65">
        <v>1991</v>
      </c>
      <c r="F429" s="217">
        <f>SUM(G429+H429+I429)</f>
        <v>38.5</v>
      </c>
      <c r="G429" s="217">
        <v>4.8890000000000002</v>
      </c>
      <c r="H429" s="217">
        <v>6.4</v>
      </c>
      <c r="I429" s="217">
        <v>27.210999999999999</v>
      </c>
      <c r="J429" s="217">
        <v>2267.52</v>
      </c>
      <c r="K429" s="217">
        <v>27.210999999999999</v>
      </c>
      <c r="L429" s="217">
        <v>2267.5</v>
      </c>
      <c r="M429" s="218">
        <f>K429/L429</f>
        <v>1.2000441014332966E-2</v>
      </c>
      <c r="N429" s="63">
        <v>54.83</v>
      </c>
      <c r="O429" s="64">
        <f>M429*N429</f>
        <v>0.65798418081587651</v>
      </c>
      <c r="P429" s="64">
        <f>M429*60*1000</f>
        <v>720.02646085997799</v>
      </c>
      <c r="Q429" s="80">
        <f>P429*N429/1000</f>
        <v>39.479050848952589</v>
      </c>
    </row>
    <row r="430" spans="1:17" ht="12.75" customHeight="1" x14ac:dyDescent="0.2">
      <c r="A430" s="252"/>
      <c r="B430" s="174" t="s">
        <v>553</v>
      </c>
      <c r="C430" s="216" t="s">
        <v>989</v>
      </c>
      <c r="D430" s="65">
        <v>45</v>
      </c>
      <c r="E430" s="65">
        <v>1992</v>
      </c>
      <c r="F430" s="217">
        <f>SUM(G430+H430+I430)</f>
        <v>47.323</v>
      </c>
      <c r="G430" s="217">
        <v>5.0490000000000004</v>
      </c>
      <c r="H430" s="217">
        <v>7.2</v>
      </c>
      <c r="I430" s="217">
        <v>35.073999999999998</v>
      </c>
      <c r="J430" s="217">
        <v>2909.78</v>
      </c>
      <c r="K430" s="217">
        <v>35.073999999999998</v>
      </c>
      <c r="L430" s="217">
        <v>2909.78</v>
      </c>
      <c r="M430" s="218">
        <f>K430/L430</f>
        <v>1.2053832248486138E-2</v>
      </c>
      <c r="N430" s="63">
        <v>54.83</v>
      </c>
      <c r="O430" s="64">
        <f>M430*N430</f>
        <v>0.66091162218449495</v>
      </c>
      <c r="P430" s="64">
        <f>M430*60*1000</f>
        <v>723.22993490916826</v>
      </c>
      <c r="Q430" s="80">
        <f>P430*N430/1000</f>
        <v>39.654697331069691</v>
      </c>
    </row>
    <row r="431" spans="1:17" ht="12.75" customHeight="1" x14ac:dyDescent="0.2">
      <c r="A431" s="252"/>
      <c r="B431" s="175" t="s">
        <v>735</v>
      </c>
      <c r="C431" s="216" t="s">
        <v>714</v>
      </c>
      <c r="D431" s="65">
        <v>8</v>
      </c>
      <c r="E431" s="65">
        <v>1973</v>
      </c>
      <c r="F431" s="217">
        <v>4.8860000000000001</v>
      </c>
      <c r="G431" s="217"/>
      <c r="H431" s="217"/>
      <c r="I431" s="217">
        <v>4.8860000000000001</v>
      </c>
      <c r="J431" s="217">
        <v>403.21</v>
      </c>
      <c r="K431" s="217">
        <v>4.8860000000000001</v>
      </c>
      <c r="L431" s="217">
        <v>403.21</v>
      </c>
      <c r="M431" s="218">
        <v>1.2117755015996629E-2</v>
      </c>
      <c r="N431" s="63">
        <v>68.997</v>
      </c>
      <c r="O431" s="64">
        <v>0.83608874283871937</v>
      </c>
      <c r="P431" s="64">
        <v>727.0653009597977</v>
      </c>
      <c r="Q431" s="80">
        <v>50.165324570323158</v>
      </c>
    </row>
    <row r="432" spans="1:17" ht="12.75" customHeight="1" x14ac:dyDescent="0.2">
      <c r="A432" s="252"/>
      <c r="B432" s="175" t="s">
        <v>735</v>
      </c>
      <c r="C432" s="216" t="s">
        <v>715</v>
      </c>
      <c r="D432" s="65">
        <v>20</v>
      </c>
      <c r="E432" s="65">
        <v>1981</v>
      </c>
      <c r="F432" s="217">
        <v>17.5</v>
      </c>
      <c r="G432" s="217">
        <v>1.3718999999999999</v>
      </c>
      <c r="H432" s="217">
        <v>3.2</v>
      </c>
      <c r="I432" s="217">
        <v>12.928102000000001</v>
      </c>
      <c r="J432" s="217">
        <v>1065.18</v>
      </c>
      <c r="K432" s="217">
        <v>12.928102000000001</v>
      </c>
      <c r="L432" s="217">
        <v>1065.18</v>
      </c>
      <c r="M432" s="218">
        <v>1.213701158489645E-2</v>
      </c>
      <c r="N432" s="63">
        <v>68.997</v>
      </c>
      <c r="O432" s="64">
        <v>0.83741738832310042</v>
      </c>
      <c r="P432" s="64">
        <v>728.22069509378707</v>
      </c>
      <c r="Q432" s="80">
        <v>50.245043299386026</v>
      </c>
    </row>
    <row r="433" spans="1:17" ht="12.75" customHeight="1" x14ac:dyDescent="0.2">
      <c r="A433" s="252"/>
      <c r="B433" s="174" t="s">
        <v>228</v>
      </c>
      <c r="C433" s="228" t="s">
        <v>217</v>
      </c>
      <c r="D433" s="75">
        <v>50</v>
      </c>
      <c r="E433" s="75">
        <v>1971</v>
      </c>
      <c r="F433" s="229">
        <v>43.264000000000003</v>
      </c>
      <c r="G433" s="229">
        <v>4.1149529999999999</v>
      </c>
      <c r="H433" s="229">
        <v>8</v>
      </c>
      <c r="I433" s="229">
        <v>31.149045000000001</v>
      </c>
      <c r="J433" s="229">
        <v>2564.8000000000002</v>
      </c>
      <c r="K433" s="229">
        <f>I433</f>
        <v>31.149045000000001</v>
      </c>
      <c r="L433" s="229">
        <v>2564.8000000000002</v>
      </c>
      <c r="M433" s="230">
        <f>K433/L433</f>
        <v>1.214482415782907E-2</v>
      </c>
      <c r="N433" s="76">
        <v>78.150000000000006</v>
      </c>
      <c r="O433" s="76">
        <f>M433*N433</f>
        <v>0.94911800793434187</v>
      </c>
      <c r="P433" s="76">
        <f>M433*60*1000</f>
        <v>728.68944946974409</v>
      </c>
      <c r="Q433" s="84">
        <f>P433*N433/1000</f>
        <v>56.947080476060499</v>
      </c>
    </row>
    <row r="434" spans="1:17" ht="12.75" customHeight="1" x14ac:dyDescent="0.2">
      <c r="A434" s="252"/>
      <c r="B434" s="174" t="s">
        <v>586</v>
      </c>
      <c r="C434" s="216" t="s">
        <v>804</v>
      </c>
      <c r="D434" s="65">
        <v>45</v>
      </c>
      <c r="E434" s="65">
        <v>1986</v>
      </c>
      <c r="F434" s="217">
        <v>48</v>
      </c>
      <c r="G434" s="217">
        <v>7.7706</v>
      </c>
      <c r="H434" s="217">
        <v>4.5</v>
      </c>
      <c r="I434" s="217">
        <f>F434-G434-H434</f>
        <v>35.729399999999998</v>
      </c>
      <c r="J434" s="217">
        <v>2939.75</v>
      </c>
      <c r="K434" s="217">
        <f>I434</f>
        <v>35.729399999999998</v>
      </c>
      <c r="L434" s="217">
        <f>J434</f>
        <v>2939.75</v>
      </c>
      <c r="M434" s="218">
        <f>K434/L434</f>
        <v>1.2153890636958924E-2</v>
      </c>
      <c r="N434" s="63">
        <v>55</v>
      </c>
      <c r="O434" s="64">
        <f>M434*N434</f>
        <v>0.66846398503274085</v>
      </c>
      <c r="P434" s="64">
        <f>M434*60*1000</f>
        <v>729.23343821753542</v>
      </c>
      <c r="Q434" s="80">
        <f>P434*N434/1000</f>
        <v>40.107839101964444</v>
      </c>
    </row>
    <row r="435" spans="1:17" ht="12.75" customHeight="1" x14ac:dyDescent="0.2">
      <c r="A435" s="252"/>
      <c r="B435" s="175" t="s">
        <v>237</v>
      </c>
      <c r="C435" s="216" t="s">
        <v>657</v>
      </c>
      <c r="D435" s="65">
        <v>64</v>
      </c>
      <c r="E435" s="65">
        <v>1961</v>
      </c>
      <c r="F435" s="217">
        <v>49.539000000000001</v>
      </c>
      <c r="G435" s="217">
        <v>3.2410000000000001</v>
      </c>
      <c r="H435" s="217">
        <v>10.24</v>
      </c>
      <c r="I435" s="217">
        <f>F435-G435-H435</f>
        <v>36.058</v>
      </c>
      <c r="J435" s="217">
        <v>2955.71</v>
      </c>
      <c r="K435" s="217">
        <f>I435</f>
        <v>36.058</v>
      </c>
      <c r="L435" s="217">
        <v>2955.71</v>
      </c>
      <c r="M435" s="218">
        <f>K435/L435</f>
        <v>1.2199437698556354E-2</v>
      </c>
      <c r="N435" s="63">
        <v>52.8</v>
      </c>
      <c r="O435" s="64">
        <f>M435*N435</f>
        <v>0.64413031048377545</v>
      </c>
      <c r="P435" s="64">
        <f>M435*60*1000</f>
        <v>731.96626191338123</v>
      </c>
      <c r="Q435" s="80">
        <f>P435*N435/1000</f>
        <v>38.647818629026531</v>
      </c>
    </row>
    <row r="436" spans="1:17" ht="12.75" customHeight="1" x14ac:dyDescent="0.2">
      <c r="A436" s="252"/>
      <c r="B436" s="174" t="s">
        <v>553</v>
      </c>
      <c r="C436" s="216" t="s">
        <v>991</v>
      </c>
      <c r="D436" s="65">
        <v>40</v>
      </c>
      <c r="E436" s="65">
        <v>1977</v>
      </c>
      <c r="F436" s="217">
        <f>SUM(G436+H436+I436)</f>
        <v>37.56</v>
      </c>
      <c r="G436" s="217">
        <v>4.1109999999999998</v>
      </c>
      <c r="H436" s="217">
        <v>6.4</v>
      </c>
      <c r="I436" s="217">
        <v>27.048999999999999</v>
      </c>
      <c r="J436" s="217">
        <v>2206.8000000000002</v>
      </c>
      <c r="K436" s="217">
        <v>27.048999999999999</v>
      </c>
      <c r="L436" s="217">
        <v>2206.8000000000002</v>
      </c>
      <c r="M436" s="218">
        <f>K436/L436</f>
        <v>1.225711437375385E-2</v>
      </c>
      <c r="N436" s="63">
        <v>54.83</v>
      </c>
      <c r="O436" s="64">
        <f>M436*N436</f>
        <v>0.67205758111292357</v>
      </c>
      <c r="P436" s="64">
        <f>M436*60*1000</f>
        <v>735.42686242523098</v>
      </c>
      <c r="Q436" s="80">
        <f>P436*N436/1000</f>
        <v>40.323454866775414</v>
      </c>
    </row>
    <row r="437" spans="1:17" ht="12.75" customHeight="1" x14ac:dyDescent="0.2">
      <c r="A437" s="252"/>
      <c r="B437" s="175" t="s">
        <v>735</v>
      </c>
      <c r="C437" s="216" t="s">
        <v>716</v>
      </c>
      <c r="D437" s="65">
        <v>45</v>
      </c>
      <c r="E437" s="65">
        <v>1979</v>
      </c>
      <c r="F437" s="217">
        <v>40.479999999999997</v>
      </c>
      <c r="G437" s="217">
        <v>4.8959999999999999</v>
      </c>
      <c r="H437" s="217">
        <v>7.12</v>
      </c>
      <c r="I437" s="217">
        <v>28.463992999999999</v>
      </c>
      <c r="J437" s="217">
        <v>2320.4</v>
      </c>
      <c r="K437" s="217">
        <v>28.463992999999999</v>
      </c>
      <c r="L437" s="217">
        <v>2320.4</v>
      </c>
      <c r="M437" s="218">
        <v>1.2266847526288569E-2</v>
      </c>
      <c r="N437" s="63">
        <v>68.997</v>
      </c>
      <c r="O437" s="64">
        <v>0.84637567877133235</v>
      </c>
      <c r="P437" s="64">
        <v>736.01085157731416</v>
      </c>
      <c r="Q437" s="80">
        <v>50.78254072627994</v>
      </c>
    </row>
    <row r="438" spans="1:17" ht="12.75" customHeight="1" x14ac:dyDescent="0.2">
      <c r="A438" s="252"/>
      <c r="B438" s="175" t="s">
        <v>866</v>
      </c>
      <c r="C438" s="216" t="s">
        <v>840</v>
      </c>
      <c r="D438" s="65">
        <v>20</v>
      </c>
      <c r="E438" s="65">
        <v>1976</v>
      </c>
      <c r="F438" s="217">
        <v>13.1</v>
      </c>
      <c r="G438" s="217">
        <v>1.3</v>
      </c>
      <c r="H438" s="217">
        <v>3.2</v>
      </c>
      <c r="I438" s="217">
        <v>8.6</v>
      </c>
      <c r="J438" s="217">
        <v>700</v>
      </c>
      <c r="K438" s="217">
        <v>8.6</v>
      </c>
      <c r="L438" s="217">
        <v>700</v>
      </c>
      <c r="M438" s="218">
        <v>1.2285714285714285E-2</v>
      </c>
      <c r="N438" s="63">
        <v>64.5</v>
      </c>
      <c r="O438" s="64">
        <v>0.79242857142857137</v>
      </c>
      <c r="P438" s="64">
        <v>737.14285714285711</v>
      </c>
      <c r="Q438" s="80">
        <v>47.545714285714283</v>
      </c>
    </row>
    <row r="439" spans="1:17" ht="12.75" customHeight="1" x14ac:dyDescent="0.2">
      <c r="A439" s="252"/>
      <c r="B439" s="175" t="s">
        <v>413</v>
      </c>
      <c r="C439" s="219" t="s">
        <v>398</v>
      </c>
      <c r="D439" s="69">
        <v>100</v>
      </c>
      <c r="E439" s="69">
        <v>1973</v>
      </c>
      <c r="F439" s="242">
        <v>72.760000000000005</v>
      </c>
      <c r="G439" s="220">
        <v>11.290609999999999</v>
      </c>
      <c r="H439" s="220">
        <v>16</v>
      </c>
      <c r="I439" s="220">
        <v>45.469389999999997</v>
      </c>
      <c r="J439" s="220">
        <v>3676.85</v>
      </c>
      <c r="K439" s="220">
        <v>45.469389999999997</v>
      </c>
      <c r="L439" s="220">
        <v>3676.85</v>
      </c>
      <c r="M439" s="222">
        <f>K439/L439</f>
        <v>1.2366397867740049E-2</v>
      </c>
      <c r="N439" s="70">
        <v>55.481000000000002</v>
      </c>
      <c r="O439" s="70">
        <f>M439*N439</f>
        <v>0.6861001201000857</v>
      </c>
      <c r="P439" s="70">
        <f>M439*1000*60</f>
        <v>741.98387206440293</v>
      </c>
      <c r="Q439" s="82">
        <f>O439*60</f>
        <v>41.166007206005141</v>
      </c>
    </row>
    <row r="440" spans="1:17" ht="12.75" customHeight="1" x14ac:dyDescent="0.2">
      <c r="A440" s="252"/>
      <c r="B440" s="175" t="s">
        <v>866</v>
      </c>
      <c r="C440" s="216" t="s">
        <v>844</v>
      </c>
      <c r="D440" s="65">
        <v>39</v>
      </c>
      <c r="E440" s="65">
        <v>1982</v>
      </c>
      <c r="F440" s="217">
        <v>37.299999999999997</v>
      </c>
      <c r="G440" s="217">
        <v>3.08</v>
      </c>
      <c r="H440" s="217">
        <v>6.4</v>
      </c>
      <c r="I440" s="217">
        <v>27.78</v>
      </c>
      <c r="J440" s="217">
        <v>2229.1799999999998</v>
      </c>
      <c r="K440" s="217">
        <v>27.8</v>
      </c>
      <c r="L440" s="217">
        <v>2229.1999999999998</v>
      </c>
      <c r="M440" s="218">
        <v>1.2470841557509422E-2</v>
      </c>
      <c r="N440" s="63">
        <v>64.5</v>
      </c>
      <c r="O440" s="64">
        <v>0.80436928045935774</v>
      </c>
      <c r="P440" s="64">
        <v>748.25049345056539</v>
      </c>
      <c r="Q440" s="80">
        <v>48.262156827561469</v>
      </c>
    </row>
    <row r="441" spans="1:17" ht="12.75" customHeight="1" x14ac:dyDescent="0.2">
      <c r="A441" s="252"/>
      <c r="B441" s="175" t="s">
        <v>735</v>
      </c>
      <c r="C441" s="216" t="s">
        <v>717</v>
      </c>
      <c r="D441" s="65">
        <v>8</v>
      </c>
      <c r="E441" s="65">
        <v>1968</v>
      </c>
      <c r="F441" s="217">
        <v>6.4109999999999996</v>
      </c>
      <c r="G441" s="217">
        <v>0.33150000000000002</v>
      </c>
      <c r="H441" s="217">
        <v>1.28</v>
      </c>
      <c r="I441" s="217">
        <v>4.799499</v>
      </c>
      <c r="J441" s="217">
        <v>382.65</v>
      </c>
      <c r="K441" s="217">
        <v>4.799499</v>
      </c>
      <c r="L441" s="217">
        <v>382.65</v>
      </c>
      <c r="M441" s="218">
        <v>1.2542791062328499E-2</v>
      </c>
      <c r="N441" s="63">
        <v>68.997</v>
      </c>
      <c r="O441" s="64">
        <v>0.86541495492747944</v>
      </c>
      <c r="P441" s="64">
        <v>752.56746373970998</v>
      </c>
      <c r="Q441" s="80">
        <v>51.924897295648769</v>
      </c>
    </row>
    <row r="442" spans="1:17" ht="12.75" customHeight="1" x14ac:dyDescent="0.2">
      <c r="A442" s="252"/>
      <c r="B442" s="175" t="s">
        <v>237</v>
      </c>
      <c r="C442" s="216" t="s">
        <v>659</v>
      </c>
      <c r="D442" s="65">
        <v>30</v>
      </c>
      <c r="E442" s="65">
        <v>1968</v>
      </c>
      <c r="F442" s="217">
        <v>29.986999999999998</v>
      </c>
      <c r="G442" s="217">
        <v>3.5209999999999999</v>
      </c>
      <c r="H442" s="217">
        <v>4.8</v>
      </c>
      <c r="I442" s="217">
        <f>F442-G442-H442</f>
        <v>21.665999999999997</v>
      </c>
      <c r="J442" s="217">
        <v>1725.95</v>
      </c>
      <c r="K442" s="217">
        <f>I442</f>
        <v>21.665999999999997</v>
      </c>
      <c r="L442" s="217">
        <v>1725.95</v>
      </c>
      <c r="M442" s="218">
        <f>K442/L442</f>
        <v>1.2553086705872126E-2</v>
      </c>
      <c r="N442" s="63">
        <v>52.8</v>
      </c>
      <c r="O442" s="64">
        <f>M442*N442</f>
        <v>0.66280297807004818</v>
      </c>
      <c r="P442" s="64">
        <f>M442*60*1000</f>
        <v>753.18520235232756</v>
      </c>
      <c r="Q442" s="80">
        <f>P442*N442/1000</f>
        <v>39.768178684202894</v>
      </c>
    </row>
    <row r="443" spans="1:17" ht="12.75" customHeight="1" x14ac:dyDescent="0.2">
      <c r="A443" s="252"/>
      <c r="B443" s="174" t="s">
        <v>228</v>
      </c>
      <c r="C443" s="228" t="s">
        <v>219</v>
      </c>
      <c r="D443" s="75">
        <v>59</v>
      </c>
      <c r="E443" s="75">
        <v>1991</v>
      </c>
      <c r="F443" s="229">
        <v>44.526000000000003</v>
      </c>
      <c r="G443" s="229">
        <v>4.2575349999999998</v>
      </c>
      <c r="H443" s="229">
        <v>9.6</v>
      </c>
      <c r="I443" s="229">
        <v>30.668465000000001</v>
      </c>
      <c r="J443" s="229">
        <v>2442.5500000000002</v>
      </c>
      <c r="K443" s="229">
        <f>I443</f>
        <v>30.668465000000001</v>
      </c>
      <c r="L443" s="229">
        <v>2442.5500000000002</v>
      </c>
      <c r="M443" s="230">
        <f>K443/L443</f>
        <v>1.2555921066098954E-2</v>
      </c>
      <c r="N443" s="76">
        <v>78.150000000000006</v>
      </c>
      <c r="O443" s="76">
        <f>M443*N443</f>
        <v>0.98124523131563335</v>
      </c>
      <c r="P443" s="76">
        <f>M443*60*1000</f>
        <v>753.35526396593718</v>
      </c>
      <c r="Q443" s="84">
        <f>P443*N443/1000</f>
        <v>58.874713878937996</v>
      </c>
    </row>
    <row r="444" spans="1:17" ht="12.75" customHeight="1" x14ac:dyDescent="0.2">
      <c r="A444" s="252"/>
      <c r="B444" s="174" t="s">
        <v>553</v>
      </c>
      <c r="C444" s="216" t="s">
        <v>992</v>
      </c>
      <c r="D444" s="65">
        <v>50</v>
      </c>
      <c r="E444" s="65">
        <v>1975</v>
      </c>
      <c r="F444" s="217">
        <f>SUM(G444+H444+I444)</f>
        <v>44.905000000000001</v>
      </c>
      <c r="G444" s="217">
        <v>4.8499999999999996</v>
      </c>
      <c r="H444" s="217">
        <v>7.3760000000000003</v>
      </c>
      <c r="I444" s="217">
        <v>32.679000000000002</v>
      </c>
      <c r="J444" s="217">
        <v>2578.98</v>
      </c>
      <c r="K444" s="217">
        <v>32.679000000000002</v>
      </c>
      <c r="L444" s="217">
        <v>2578.98</v>
      </c>
      <c r="M444" s="218">
        <f>K444/L444</f>
        <v>1.2671288649000769E-2</v>
      </c>
      <c r="N444" s="63">
        <v>54.83</v>
      </c>
      <c r="O444" s="64">
        <f>M444*N444</f>
        <v>0.6947667566247121</v>
      </c>
      <c r="P444" s="64">
        <f>M444*60*1000</f>
        <v>760.27731894004614</v>
      </c>
      <c r="Q444" s="80">
        <f>P444*N444/1000</f>
        <v>41.686005397482731</v>
      </c>
    </row>
    <row r="445" spans="1:17" ht="12.75" customHeight="1" x14ac:dyDescent="0.2">
      <c r="A445" s="252"/>
      <c r="B445" s="174" t="s">
        <v>553</v>
      </c>
      <c r="C445" s="216" t="s">
        <v>987</v>
      </c>
      <c r="D445" s="65">
        <v>40</v>
      </c>
      <c r="E445" s="65">
        <v>1979</v>
      </c>
      <c r="F445" s="217">
        <f>SUM(G445+H445+I445)</f>
        <v>38.480000000000004</v>
      </c>
      <c r="G445" s="217">
        <v>4.2839999999999998</v>
      </c>
      <c r="H445" s="217">
        <v>6.4</v>
      </c>
      <c r="I445" s="217">
        <v>27.795999999999999</v>
      </c>
      <c r="J445" s="217">
        <v>2186.69</v>
      </c>
      <c r="K445" s="217">
        <v>27.795999999999999</v>
      </c>
      <c r="L445" s="217">
        <v>2186.69</v>
      </c>
      <c r="M445" s="218">
        <f>K445/L445</f>
        <v>1.2711449725384027E-2</v>
      </c>
      <c r="N445" s="63">
        <v>54.83</v>
      </c>
      <c r="O445" s="64">
        <f>M445*N445</f>
        <v>0.69696878844280619</v>
      </c>
      <c r="P445" s="64">
        <f>M445*60*1000</f>
        <v>762.6869835230417</v>
      </c>
      <c r="Q445" s="80">
        <f>P445*N445/1000</f>
        <v>41.818127306568378</v>
      </c>
    </row>
    <row r="446" spans="1:17" ht="12.75" customHeight="1" x14ac:dyDescent="0.2">
      <c r="A446" s="252"/>
      <c r="B446" s="174" t="s">
        <v>460</v>
      </c>
      <c r="C446" s="240" t="s">
        <v>441</v>
      </c>
      <c r="D446" s="79">
        <v>21</v>
      </c>
      <c r="E446" s="79">
        <v>1998</v>
      </c>
      <c r="F446" s="241">
        <f>SUM(G446+H446+I446)</f>
        <v>20.5</v>
      </c>
      <c r="G446" s="241">
        <v>2.1</v>
      </c>
      <c r="H446" s="241">
        <v>3.4</v>
      </c>
      <c r="I446" s="241">
        <v>15</v>
      </c>
      <c r="J446" s="241">
        <v>1178.27</v>
      </c>
      <c r="K446" s="241">
        <v>15</v>
      </c>
      <c r="L446" s="241">
        <v>1178.27</v>
      </c>
      <c r="M446" s="218">
        <f>K446/L446</f>
        <v>1.2730528656420007E-2</v>
      </c>
      <c r="N446" s="63">
        <v>62.1</v>
      </c>
      <c r="O446" s="64">
        <f>M446*N446</f>
        <v>0.79056582956368238</v>
      </c>
      <c r="P446" s="64">
        <f>M446*60*1000</f>
        <v>763.83171938520047</v>
      </c>
      <c r="Q446" s="80">
        <f>P446*N446/1000</f>
        <v>47.433949773820956</v>
      </c>
    </row>
    <row r="447" spans="1:17" ht="12.75" customHeight="1" x14ac:dyDescent="0.2">
      <c r="A447" s="252"/>
      <c r="B447" s="174" t="s">
        <v>228</v>
      </c>
      <c r="C447" s="228" t="s">
        <v>218</v>
      </c>
      <c r="D447" s="75">
        <v>30</v>
      </c>
      <c r="E447" s="75">
        <v>1990</v>
      </c>
      <c r="F447" s="229">
        <v>28.614999999999998</v>
      </c>
      <c r="G447" s="229">
        <v>3.219703</v>
      </c>
      <c r="H447" s="229">
        <v>4.8</v>
      </c>
      <c r="I447" s="229">
        <v>20.595300999999999</v>
      </c>
      <c r="J447" s="229">
        <v>1613.04</v>
      </c>
      <c r="K447" s="229">
        <f>I447</f>
        <v>20.595300999999999</v>
      </c>
      <c r="L447" s="229">
        <v>1613.04</v>
      </c>
      <c r="M447" s="230">
        <f>K447/L447</f>
        <v>1.276800389326985E-2</v>
      </c>
      <c r="N447" s="76">
        <v>78.150000000000006</v>
      </c>
      <c r="O447" s="76">
        <f>M447*N447</f>
        <v>0.99781950425903887</v>
      </c>
      <c r="P447" s="76">
        <f>M447*60*1000</f>
        <v>766.08023359619108</v>
      </c>
      <c r="Q447" s="84">
        <f>P447*N447/1000</f>
        <v>59.869170255542343</v>
      </c>
    </row>
    <row r="448" spans="1:17" ht="12.75" customHeight="1" x14ac:dyDescent="0.2">
      <c r="A448" s="252"/>
      <c r="B448" s="174" t="s">
        <v>460</v>
      </c>
      <c r="C448" s="240" t="s">
        <v>442</v>
      </c>
      <c r="D448" s="79">
        <v>20</v>
      </c>
      <c r="E448" s="79">
        <v>1997</v>
      </c>
      <c r="F448" s="241">
        <f>SUM(G448+H448+I448)</f>
        <v>19.7</v>
      </c>
      <c r="G448" s="241">
        <v>1.3</v>
      </c>
      <c r="H448" s="241">
        <v>3.2</v>
      </c>
      <c r="I448" s="241">
        <v>15.2</v>
      </c>
      <c r="J448" s="241">
        <v>1186.4000000000001</v>
      </c>
      <c r="K448" s="241">
        <v>15.2</v>
      </c>
      <c r="L448" s="241">
        <v>1186.4000000000001</v>
      </c>
      <c r="M448" s="218">
        <f>K448/L448</f>
        <v>1.2811867835468643E-2</v>
      </c>
      <c r="N448" s="63">
        <v>62.1</v>
      </c>
      <c r="O448" s="64">
        <f>M448*N448</f>
        <v>0.79561699258260277</v>
      </c>
      <c r="P448" s="64">
        <f>M448*60*1000</f>
        <v>768.71207012811863</v>
      </c>
      <c r="Q448" s="80">
        <f>P448*N448/1000</f>
        <v>47.73701955495617</v>
      </c>
    </row>
    <row r="449" spans="1:17" ht="12.75" customHeight="1" x14ac:dyDescent="0.2">
      <c r="A449" s="252"/>
      <c r="B449" s="175" t="s">
        <v>866</v>
      </c>
      <c r="C449" s="216" t="s">
        <v>846</v>
      </c>
      <c r="D449" s="65">
        <v>9</v>
      </c>
      <c r="E449" s="65">
        <v>1979</v>
      </c>
      <c r="F449" s="217">
        <v>8.1</v>
      </c>
      <c r="G449" s="217">
        <v>0.6</v>
      </c>
      <c r="H449" s="217">
        <v>1.4</v>
      </c>
      <c r="I449" s="217">
        <v>6.1</v>
      </c>
      <c r="J449" s="217">
        <v>475.5</v>
      </c>
      <c r="K449" s="217">
        <v>6.1</v>
      </c>
      <c r="L449" s="217">
        <v>475.5</v>
      </c>
      <c r="M449" s="218">
        <v>1.2828601472134594E-2</v>
      </c>
      <c r="N449" s="63">
        <v>64.5</v>
      </c>
      <c r="O449" s="64">
        <v>0.82744479495268131</v>
      </c>
      <c r="P449" s="64">
        <v>769.71608832807556</v>
      </c>
      <c r="Q449" s="80">
        <v>49.646687697160871</v>
      </c>
    </row>
    <row r="450" spans="1:17" ht="12.75" customHeight="1" x14ac:dyDescent="0.2">
      <c r="A450" s="252"/>
      <c r="B450" s="175" t="s">
        <v>735</v>
      </c>
      <c r="C450" s="216" t="s">
        <v>718</v>
      </c>
      <c r="D450" s="65">
        <v>45</v>
      </c>
      <c r="E450" s="65">
        <v>1984</v>
      </c>
      <c r="F450" s="217">
        <v>40.380000000000003</v>
      </c>
      <c r="G450" s="217">
        <v>3.5190000000000001</v>
      </c>
      <c r="H450" s="217">
        <v>7.2</v>
      </c>
      <c r="I450" s="217">
        <v>29.661003999999998</v>
      </c>
      <c r="J450" s="217">
        <v>2311.27</v>
      </c>
      <c r="K450" s="217">
        <v>29.661003999999998</v>
      </c>
      <c r="L450" s="217">
        <v>2311.27</v>
      </c>
      <c r="M450" s="218">
        <v>1.2833205986319209E-2</v>
      </c>
      <c r="N450" s="63">
        <v>68.997</v>
      </c>
      <c r="O450" s="64">
        <v>0.88545271343806642</v>
      </c>
      <c r="P450" s="64">
        <v>769.99235917915257</v>
      </c>
      <c r="Q450" s="80">
        <v>53.127162806283991</v>
      </c>
    </row>
    <row r="451" spans="1:17" ht="12.75" customHeight="1" x14ac:dyDescent="0.2">
      <c r="A451" s="252"/>
      <c r="B451" s="174" t="s">
        <v>586</v>
      </c>
      <c r="C451" s="216" t="s">
        <v>805</v>
      </c>
      <c r="D451" s="65">
        <v>75</v>
      </c>
      <c r="E451" s="65">
        <v>1983</v>
      </c>
      <c r="F451" s="217">
        <v>68</v>
      </c>
      <c r="G451" s="217">
        <v>8.9237000000000002</v>
      </c>
      <c r="H451" s="217">
        <v>7.5</v>
      </c>
      <c r="I451" s="217">
        <f>F451-G451-H451</f>
        <v>51.576300000000003</v>
      </c>
      <c r="J451" s="217">
        <v>4012.9</v>
      </c>
      <c r="K451" s="217">
        <f>I451</f>
        <v>51.576300000000003</v>
      </c>
      <c r="L451" s="217">
        <f>J451</f>
        <v>4012.9</v>
      </c>
      <c r="M451" s="218">
        <f>K451/L451</f>
        <v>1.2852625283460839E-2</v>
      </c>
      <c r="N451" s="63">
        <v>55</v>
      </c>
      <c r="O451" s="64">
        <f>M451*N451</f>
        <v>0.7068943905903462</v>
      </c>
      <c r="P451" s="64">
        <f>M451*60*1000</f>
        <v>771.15751700765031</v>
      </c>
      <c r="Q451" s="80">
        <f>P451*N451/1000</f>
        <v>42.413663435420766</v>
      </c>
    </row>
    <row r="452" spans="1:17" ht="12.75" customHeight="1" x14ac:dyDescent="0.2">
      <c r="A452" s="252"/>
      <c r="B452" s="175" t="s">
        <v>735</v>
      </c>
      <c r="C452" s="216" t="s">
        <v>719</v>
      </c>
      <c r="D452" s="65">
        <v>45</v>
      </c>
      <c r="E452" s="65">
        <v>1989</v>
      </c>
      <c r="F452" s="217">
        <v>40.14</v>
      </c>
      <c r="G452" s="217">
        <v>2.907</v>
      </c>
      <c r="H452" s="217">
        <v>7.2</v>
      </c>
      <c r="I452" s="217">
        <v>30.033004999999999</v>
      </c>
      <c r="J452" s="217">
        <v>2325.41</v>
      </c>
      <c r="K452" s="217">
        <v>30.033004999999999</v>
      </c>
      <c r="L452" s="217">
        <v>2325.41</v>
      </c>
      <c r="M452" s="218">
        <v>1.2915143996112514E-2</v>
      </c>
      <c r="N452" s="63">
        <v>68.997</v>
      </c>
      <c r="O452" s="64">
        <v>0.89110619029977511</v>
      </c>
      <c r="P452" s="64">
        <v>774.90863976675087</v>
      </c>
      <c r="Q452" s="80">
        <v>53.466371417986515</v>
      </c>
    </row>
    <row r="453" spans="1:17" ht="12.75" customHeight="1" x14ac:dyDescent="0.2">
      <c r="A453" s="252"/>
      <c r="B453" s="175" t="s">
        <v>735</v>
      </c>
      <c r="C453" s="216" t="s">
        <v>720</v>
      </c>
      <c r="D453" s="65">
        <v>28</v>
      </c>
      <c r="E453" s="65">
        <v>2011</v>
      </c>
      <c r="F453" s="217">
        <v>22.09</v>
      </c>
      <c r="G453" s="217">
        <v>2.3205</v>
      </c>
      <c r="H453" s="217">
        <v>4.4800000000000004</v>
      </c>
      <c r="I453" s="217">
        <v>15.289501</v>
      </c>
      <c r="J453" s="217">
        <v>1182.92</v>
      </c>
      <c r="K453" s="217">
        <v>15.289501</v>
      </c>
      <c r="L453" s="217">
        <v>1182.92</v>
      </c>
      <c r="M453" s="218">
        <v>1.2925219795083352E-2</v>
      </c>
      <c r="N453" s="63">
        <v>68.997</v>
      </c>
      <c r="O453" s="64">
        <v>0.89180139020136595</v>
      </c>
      <c r="P453" s="64">
        <v>775.51318770500109</v>
      </c>
      <c r="Q453" s="80">
        <v>53.508083412081959</v>
      </c>
    </row>
    <row r="454" spans="1:17" ht="12.75" customHeight="1" x14ac:dyDescent="0.2">
      <c r="A454" s="252"/>
      <c r="B454" s="174" t="s">
        <v>326</v>
      </c>
      <c r="C454" s="216" t="s">
        <v>897</v>
      </c>
      <c r="D454" s="226">
        <v>7</v>
      </c>
      <c r="E454" s="226" t="s">
        <v>57</v>
      </c>
      <c r="F454" s="227">
        <v>9.3260000000000005</v>
      </c>
      <c r="G454" s="227">
        <v>1.821</v>
      </c>
      <c r="H454" s="227">
        <v>1.76</v>
      </c>
      <c r="I454" s="227">
        <v>5.7439999999999998</v>
      </c>
      <c r="J454" s="227">
        <v>442.92</v>
      </c>
      <c r="K454" s="227">
        <v>5.7439999999999998</v>
      </c>
      <c r="L454" s="227">
        <v>442.92</v>
      </c>
      <c r="M454" s="218">
        <f>K454/L454</f>
        <v>1.2968481892892621E-2</v>
      </c>
      <c r="N454" s="63">
        <v>77.7</v>
      </c>
      <c r="O454" s="64">
        <f>M454*N454</f>
        <v>1.0076510430777568</v>
      </c>
      <c r="P454" s="64">
        <f>M454*60*1000</f>
        <v>778.10891357355729</v>
      </c>
      <c r="Q454" s="80">
        <f>P454*N454/1000</f>
        <v>60.459062584665404</v>
      </c>
    </row>
    <row r="455" spans="1:17" ht="12.75" customHeight="1" x14ac:dyDescent="0.2">
      <c r="A455" s="252"/>
      <c r="B455" s="175" t="s">
        <v>866</v>
      </c>
      <c r="C455" s="216" t="s">
        <v>841</v>
      </c>
      <c r="D455" s="65">
        <v>5</v>
      </c>
      <c r="E455" s="65">
        <v>1960</v>
      </c>
      <c r="F455" s="217">
        <v>4.3</v>
      </c>
      <c r="G455" s="217">
        <v>0.16</v>
      </c>
      <c r="H455" s="217">
        <v>0.8</v>
      </c>
      <c r="I455" s="217">
        <v>3.3</v>
      </c>
      <c r="J455" s="217">
        <v>254.2</v>
      </c>
      <c r="K455" s="217">
        <v>3.3</v>
      </c>
      <c r="L455" s="217">
        <v>254.2</v>
      </c>
      <c r="M455" s="218">
        <v>1.2981904012588513E-2</v>
      </c>
      <c r="N455" s="63">
        <v>64.5</v>
      </c>
      <c r="O455" s="64">
        <v>0.83733280881195904</v>
      </c>
      <c r="P455" s="64">
        <v>778.91424075531074</v>
      </c>
      <c r="Q455" s="80">
        <v>50.239968528717547</v>
      </c>
    </row>
    <row r="456" spans="1:17" ht="12.75" customHeight="1" x14ac:dyDescent="0.2">
      <c r="A456" s="252"/>
      <c r="B456" s="175" t="s">
        <v>232</v>
      </c>
      <c r="C456" s="216" t="s">
        <v>650</v>
      </c>
      <c r="D456" s="65">
        <v>40</v>
      </c>
      <c r="E456" s="65">
        <v>1969</v>
      </c>
      <c r="F456" s="217">
        <v>33.799999999999997</v>
      </c>
      <c r="G456" s="217">
        <v>2.6</v>
      </c>
      <c r="H456" s="217">
        <v>6.4</v>
      </c>
      <c r="I456" s="217">
        <v>24.8</v>
      </c>
      <c r="J456" s="217">
        <v>1908</v>
      </c>
      <c r="K456" s="217">
        <v>24.8</v>
      </c>
      <c r="L456" s="217">
        <v>1908</v>
      </c>
      <c r="M456" s="218">
        <f>K456/L456</f>
        <v>1.29979035639413E-2</v>
      </c>
      <c r="N456" s="63">
        <v>58.64</v>
      </c>
      <c r="O456" s="64">
        <f>M456*N456</f>
        <v>0.76219706498951778</v>
      </c>
      <c r="P456" s="64">
        <f>M456*60*1000</f>
        <v>779.87421383647802</v>
      </c>
      <c r="Q456" s="80">
        <f>P456*N456/1000</f>
        <v>45.731823899371072</v>
      </c>
    </row>
    <row r="457" spans="1:17" ht="12.75" customHeight="1" x14ac:dyDescent="0.2">
      <c r="A457" s="252"/>
      <c r="B457" s="175" t="s">
        <v>735</v>
      </c>
      <c r="C457" s="216" t="s">
        <v>721</v>
      </c>
      <c r="D457" s="65">
        <v>8</v>
      </c>
      <c r="E457" s="65">
        <v>1963</v>
      </c>
      <c r="F457" s="217">
        <v>4.8109999999999999</v>
      </c>
      <c r="G457" s="217"/>
      <c r="H457" s="217"/>
      <c r="I457" s="217">
        <v>4.8109999999999999</v>
      </c>
      <c r="J457" s="217">
        <v>365.69</v>
      </c>
      <c r="K457" s="217">
        <v>4.8109999999999999</v>
      </c>
      <c r="L457" s="217">
        <v>365.69</v>
      </c>
      <c r="M457" s="218">
        <v>1.3155951762421724E-2</v>
      </c>
      <c r="N457" s="63">
        <v>68.997</v>
      </c>
      <c r="O457" s="64">
        <v>0.90772120375181164</v>
      </c>
      <c r="P457" s="64">
        <v>789.35710574530333</v>
      </c>
      <c r="Q457" s="80">
        <v>54.463272225108696</v>
      </c>
    </row>
    <row r="458" spans="1:17" ht="12.75" customHeight="1" x14ac:dyDescent="0.2">
      <c r="A458" s="252"/>
      <c r="B458" s="175" t="s">
        <v>237</v>
      </c>
      <c r="C458" s="216" t="s">
        <v>660</v>
      </c>
      <c r="D458" s="65">
        <v>60</v>
      </c>
      <c r="E458" s="65">
        <v>1967</v>
      </c>
      <c r="F458" s="217">
        <v>50.508000000000003</v>
      </c>
      <c r="G458" s="217">
        <v>5.1440000000000001</v>
      </c>
      <c r="H458" s="217">
        <v>9.6</v>
      </c>
      <c r="I458" s="217">
        <v>35.764000000000003</v>
      </c>
      <c r="J458" s="217">
        <v>2712.12</v>
      </c>
      <c r="K458" s="217">
        <v>35.764000000000003</v>
      </c>
      <c r="L458" s="217">
        <v>2712.12</v>
      </c>
      <c r="M458" s="218">
        <f>K458/L458</f>
        <v>1.3186732150494818E-2</v>
      </c>
      <c r="N458" s="63">
        <v>52.8</v>
      </c>
      <c r="O458" s="64">
        <f>M458*N458</f>
        <v>0.69625945754612628</v>
      </c>
      <c r="P458" s="64">
        <f>M458*60*1000</f>
        <v>791.20392902968911</v>
      </c>
      <c r="Q458" s="80">
        <f>P458*N458/1000</f>
        <v>41.775567452767582</v>
      </c>
    </row>
    <row r="459" spans="1:17" ht="12.75" customHeight="1" x14ac:dyDescent="0.2">
      <c r="A459" s="252"/>
      <c r="B459" s="175" t="s">
        <v>193</v>
      </c>
      <c r="C459" s="74" t="s">
        <v>188</v>
      </c>
      <c r="D459" s="21">
        <v>9</v>
      </c>
      <c r="E459" s="21">
        <v>1960</v>
      </c>
      <c r="F459" s="234">
        <v>7.8449999999999998</v>
      </c>
      <c r="G459" s="234">
        <v>0.69110099999999997</v>
      </c>
      <c r="H459" s="234">
        <v>1.84</v>
      </c>
      <c r="I459" s="234">
        <v>5.3139020000000006</v>
      </c>
      <c r="J459" s="234">
        <v>536.88</v>
      </c>
      <c r="K459" s="234">
        <f>I459</f>
        <v>5.3139020000000006</v>
      </c>
      <c r="L459" s="234">
        <v>400.83</v>
      </c>
      <c r="M459" s="235">
        <f>K459/L459</f>
        <v>1.3257246214105732E-2</v>
      </c>
      <c r="N459" s="22">
        <v>63.547000000000004</v>
      </c>
      <c r="O459" s="22">
        <f>M459*N459</f>
        <v>0.84245822516777702</v>
      </c>
      <c r="P459" s="22">
        <f>M459*60*1000</f>
        <v>795.43477284634389</v>
      </c>
      <c r="Q459" s="23">
        <f>P459*N459/1000</f>
        <v>50.547493510066616</v>
      </c>
    </row>
    <row r="460" spans="1:17" ht="12.75" customHeight="1" x14ac:dyDescent="0.2">
      <c r="A460" s="252"/>
      <c r="B460" s="175" t="s">
        <v>232</v>
      </c>
      <c r="C460" s="216" t="s">
        <v>556</v>
      </c>
      <c r="D460" s="65">
        <v>16</v>
      </c>
      <c r="E460" s="65">
        <v>1991</v>
      </c>
      <c r="F460" s="217">
        <v>16</v>
      </c>
      <c r="G460" s="217">
        <v>1.3</v>
      </c>
      <c r="H460" s="217">
        <v>2.6</v>
      </c>
      <c r="I460" s="217">
        <v>12.1</v>
      </c>
      <c r="J460" s="217">
        <v>912</v>
      </c>
      <c r="K460" s="217">
        <v>12.1</v>
      </c>
      <c r="L460" s="217">
        <v>912</v>
      </c>
      <c r="M460" s="218">
        <f>K460/L460</f>
        <v>1.3267543859649122E-2</v>
      </c>
      <c r="N460" s="63">
        <v>58.64</v>
      </c>
      <c r="O460" s="64">
        <f>M460*N460</f>
        <v>0.77800877192982454</v>
      </c>
      <c r="P460" s="64">
        <f>M460*60*1000</f>
        <v>796.0526315789474</v>
      </c>
      <c r="Q460" s="80">
        <f>P460*N460/1000</f>
        <v>46.680526315789471</v>
      </c>
    </row>
    <row r="461" spans="1:17" ht="12.75" customHeight="1" x14ac:dyDescent="0.2">
      <c r="A461" s="252"/>
      <c r="B461" s="175" t="s">
        <v>237</v>
      </c>
      <c r="C461" s="216" t="s">
        <v>656</v>
      </c>
      <c r="D461" s="65">
        <v>48</v>
      </c>
      <c r="E461" s="65">
        <v>1961</v>
      </c>
      <c r="F461" s="217">
        <v>42.807000000000002</v>
      </c>
      <c r="G461" s="217">
        <v>3.2959999999999998</v>
      </c>
      <c r="H461" s="217">
        <v>7.68</v>
      </c>
      <c r="I461" s="217">
        <f>F461-G461-H461</f>
        <v>31.831000000000003</v>
      </c>
      <c r="J461" s="217">
        <v>2393.7600000000002</v>
      </c>
      <c r="K461" s="217">
        <f>I461</f>
        <v>31.831000000000003</v>
      </c>
      <c r="L461" s="217">
        <v>2393.7600000000002</v>
      </c>
      <c r="M461" s="218">
        <f>K461/L461</f>
        <v>1.3297490141033354E-2</v>
      </c>
      <c r="N461" s="63">
        <v>52.8</v>
      </c>
      <c r="O461" s="64">
        <f>M461*N461</f>
        <v>0.70210747944656104</v>
      </c>
      <c r="P461" s="64">
        <f>M461*60*1000</f>
        <v>797.84940846200129</v>
      </c>
      <c r="Q461" s="80">
        <f>P461*N461/1000</f>
        <v>42.126448766793665</v>
      </c>
    </row>
    <row r="462" spans="1:17" ht="12.75" customHeight="1" x14ac:dyDescent="0.2">
      <c r="A462" s="252"/>
      <c r="B462" s="175" t="s">
        <v>413</v>
      </c>
      <c r="C462" s="219" t="s">
        <v>392</v>
      </c>
      <c r="D462" s="69">
        <v>50</v>
      </c>
      <c r="E462" s="69">
        <v>1975</v>
      </c>
      <c r="F462" s="220">
        <v>44.29</v>
      </c>
      <c r="G462" s="220">
        <v>3.5190000000000001</v>
      </c>
      <c r="H462" s="220">
        <v>7.68</v>
      </c>
      <c r="I462" s="220">
        <v>33.091000000000001</v>
      </c>
      <c r="J462" s="220">
        <v>2485.16</v>
      </c>
      <c r="K462" s="220">
        <v>33.091000000000001</v>
      </c>
      <c r="L462" s="220">
        <v>2485.16</v>
      </c>
      <c r="M462" s="222">
        <f>K462/L462</f>
        <v>1.3315440454538139E-2</v>
      </c>
      <c r="N462" s="70">
        <v>55.481000000000002</v>
      </c>
      <c r="O462" s="70">
        <f>M462*N462</f>
        <v>0.73875395185823056</v>
      </c>
      <c r="P462" s="70">
        <f>M462*1000*60</f>
        <v>798.92642727228838</v>
      </c>
      <c r="Q462" s="82">
        <f>O462*60</f>
        <v>44.325237111493834</v>
      </c>
    </row>
    <row r="463" spans="1:17" ht="12.75" customHeight="1" x14ac:dyDescent="0.2">
      <c r="A463" s="252"/>
      <c r="B463" s="174" t="s">
        <v>228</v>
      </c>
      <c r="C463" s="228" t="s">
        <v>220</v>
      </c>
      <c r="D463" s="75">
        <v>51</v>
      </c>
      <c r="E463" s="75">
        <v>1972</v>
      </c>
      <c r="F463" s="229">
        <v>46.758000000000003</v>
      </c>
      <c r="G463" s="229">
        <v>4.0071589999999997</v>
      </c>
      <c r="H463" s="229">
        <v>8</v>
      </c>
      <c r="I463" s="229">
        <v>34.750841999999999</v>
      </c>
      <c r="J463" s="229">
        <v>2608.15</v>
      </c>
      <c r="K463" s="229">
        <f>I463</f>
        <v>34.750841999999999</v>
      </c>
      <c r="L463" s="229">
        <v>2608.15</v>
      </c>
      <c r="M463" s="230">
        <f>K463/L463</f>
        <v>1.3323943024749343E-2</v>
      </c>
      <c r="N463" s="76">
        <v>78.150000000000006</v>
      </c>
      <c r="O463" s="76">
        <f>M463*N463</f>
        <v>1.0412661473841611</v>
      </c>
      <c r="P463" s="76">
        <f>M463*60*1000</f>
        <v>799.43658148496058</v>
      </c>
      <c r="Q463" s="84">
        <f>P463*N463/1000</f>
        <v>62.475968843049678</v>
      </c>
    </row>
    <row r="464" spans="1:17" ht="12.75" customHeight="1" x14ac:dyDescent="0.2">
      <c r="A464" s="252"/>
      <c r="B464" s="174" t="s">
        <v>460</v>
      </c>
      <c r="C464" s="240" t="s">
        <v>445</v>
      </c>
      <c r="D464" s="79">
        <v>40</v>
      </c>
      <c r="E464" s="79">
        <v>1992</v>
      </c>
      <c r="F464" s="241">
        <f>SUM(G464+H464+I464)</f>
        <v>40</v>
      </c>
      <c r="G464" s="241">
        <v>3.9</v>
      </c>
      <c r="H464" s="241">
        <v>6.4</v>
      </c>
      <c r="I464" s="241">
        <v>29.7</v>
      </c>
      <c r="J464" s="241">
        <v>2227.7199999999998</v>
      </c>
      <c r="K464" s="241">
        <v>29.7</v>
      </c>
      <c r="L464" s="241">
        <v>2227.7199999999998</v>
      </c>
      <c r="M464" s="218">
        <f>K464/L464</f>
        <v>1.3332016590953981E-2</v>
      </c>
      <c r="N464" s="63">
        <v>62.1</v>
      </c>
      <c r="O464" s="64">
        <f>M464*N464</f>
        <v>0.82791823029824219</v>
      </c>
      <c r="P464" s="64">
        <f>M464*60*1000</f>
        <v>799.92099545723886</v>
      </c>
      <c r="Q464" s="80">
        <f>P464*N464/1000</f>
        <v>49.675093817894535</v>
      </c>
    </row>
    <row r="465" spans="1:17" ht="12.75" customHeight="1" x14ac:dyDescent="0.2">
      <c r="A465" s="252"/>
      <c r="B465" s="174" t="s">
        <v>460</v>
      </c>
      <c r="C465" s="240" t="s">
        <v>439</v>
      </c>
      <c r="D465" s="79">
        <v>16</v>
      </c>
      <c r="E465" s="79">
        <v>1991</v>
      </c>
      <c r="F465" s="241">
        <f>SUM(G465+H465+I465)</f>
        <v>18.700000000000003</v>
      </c>
      <c r="G465" s="241">
        <v>1.6</v>
      </c>
      <c r="H465" s="241">
        <v>2.7</v>
      </c>
      <c r="I465" s="241">
        <v>14.4</v>
      </c>
      <c r="J465" s="241">
        <v>1069.04</v>
      </c>
      <c r="K465" s="241">
        <v>14.4</v>
      </c>
      <c r="L465" s="241">
        <v>1069.04</v>
      </c>
      <c r="M465" s="218">
        <f>K465/L465</f>
        <v>1.3470029185063235E-2</v>
      </c>
      <c r="N465" s="63">
        <v>62.1</v>
      </c>
      <c r="O465" s="64">
        <f>M465*N465</f>
        <v>0.83648881239242689</v>
      </c>
      <c r="P465" s="64">
        <f>M465*60*1000</f>
        <v>808.20175110379409</v>
      </c>
      <c r="Q465" s="80">
        <f>P465*N465/1000</f>
        <v>50.189328743545616</v>
      </c>
    </row>
    <row r="466" spans="1:17" ht="12.75" customHeight="1" x14ac:dyDescent="0.2">
      <c r="A466" s="252"/>
      <c r="B466" s="175" t="s">
        <v>413</v>
      </c>
      <c r="C466" s="219" t="s">
        <v>388</v>
      </c>
      <c r="D466" s="69">
        <v>45</v>
      </c>
      <c r="E466" s="69">
        <v>1995</v>
      </c>
      <c r="F466" s="220">
        <v>60.09</v>
      </c>
      <c r="G466" s="243">
        <v>14.585900000000001</v>
      </c>
      <c r="H466" s="220">
        <v>7.04</v>
      </c>
      <c r="I466" s="220">
        <v>38.464109999999998</v>
      </c>
      <c r="J466" s="220">
        <v>2837.16</v>
      </c>
      <c r="K466" s="220">
        <v>38.464109999999998</v>
      </c>
      <c r="L466" s="220">
        <v>2837.16</v>
      </c>
      <c r="M466" s="222">
        <f>K466/L466</f>
        <v>1.3557257962187539E-2</v>
      </c>
      <c r="N466" s="70">
        <v>55.481000000000002</v>
      </c>
      <c r="O466" s="70">
        <f>M466*N466</f>
        <v>0.75217022900012687</v>
      </c>
      <c r="P466" s="70">
        <f>M466*1000*60</f>
        <v>813.43547773125238</v>
      </c>
      <c r="Q466" s="82">
        <f>O466*60</f>
        <v>45.130213740007612</v>
      </c>
    </row>
    <row r="467" spans="1:17" ht="12.75" customHeight="1" x14ac:dyDescent="0.2">
      <c r="A467" s="252"/>
      <c r="B467" s="175" t="s">
        <v>237</v>
      </c>
      <c r="C467" s="216" t="s">
        <v>658</v>
      </c>
      <c r="D467" s="65">
        <v>60</v>
      </c>
      <c r="E467" s="65">
        <v>1972</v>
      </c>
      <c r="F467" s="217">
        <v>57.448</v>
      </c>
      <c r="G467" s="217">
        <v>5.3639999999999999</v>
      </c>
      <c r="H467" s="217">
        <v>9.6</v>
      </c>
      <c r="I467" s="217">
        <v>42.482999999999997</v>
      </c>
      <c r="J467" s="217">
        <v>3132.82</v>
      </c>
      <c r="K467" s="217">
        <f>I467</f>
        <v>42.482999999999997</v>
      </c>
      <c r="L467" s="217">
        <v>3132.82</v>
      </c>
      <c r="M467" s="218">
        <f>K467/L467</f>
        <v>1.356062588977343E-2</v>
      </c>
      <c r="N467" s="63">
        <v>52.8</v>
      </c>
      <c r="O467" s="64">
        <f>M467*N467</f>
        <v>0.71600104698003708</v>
      </c>
      <c r="P467" s="64">
        <f>M467*60*1000</f>
        <v>813.63755338640578</v>
      </c>
      <c r="Q467" s="80">
        <f>P467*N467/1000</f>
        <v>42.960062818802221</v>
      </c>
    </row>
    <row r="468" spans="1:17" ht="12.75" customHeight="1" x14ac:dyDescent="0.2">
      <c r="A468" s="252"/>
      <c r="B468" s="175" t="s">
        <v>735</v>
      </c>
      <c r="C468" s="216" t="s">
        <v>722</v>
      </c>
      <c r="D468" s="65">
        <v>18</v>
      </c>
      <c r="E468" s="65">
        <v>1961</v>
      </c>
      <c r="F468" s="217">
        <v>15.47</v>
      </c>
      <c r="G468" s="217">
        <v>1.351</v>
      </c>
      <c r="H468" s="217">
        <v>2.88</v>
      </c>
      <c r="I468" s="217">
        <v>11.238498999999999</v>
      </c>
      <c r="J468" s="217">
        <v>825.98</v>
      </c>
      <c r="K468" s="217">
        <v>11.238498999999999</v>
      </c>
      <c r="L468" s="217">
        <v>825.98</v>
      </c>
      <c r="M468" s="218">
        <v>1.3606260442141456E-2</v>
      </c>
      <c r="N468" s="63">
        <v>68.997</v>
      </c>
      <c r="O468" s="64">
        <v>0.93879115172643401</v>
      </c>
      <c r="P468" s="64">
        <v>816.37562652848737</v>
      </c>
      <c r="Q468" s="80">
        <v>56.327469103586047</v>
      </c>
    </row>
    <row r="469" spans="1:17" ht="12.75" customHeight="1" x14ac:dyDescent="0.2">
      <c r="A469" s="252"/>
      <c r="B469" s="174" t="s">
        <v>586</v>
      </c>
      <c r="C469" s="216" t="s">
        <v>806</v>
      </c>
      <c r="D469" s="65">
        <v>103</v>
      </c>
      <c r="E469" s="65">
        <v>1967</v>
      </c>
      <c r="F469" s="217">
        <v>50.8</v>
      </c>
      <c r="G469" s="217">
        <v>10.101800000000001</v>
      </c>
      <c r="H469" s="217">
        <v>0</v>
      </c>
      <c r="I469" s="217">
        <f>F469-G469-H469</f>
        <v>40.6982</v>
      </c>
      <c r="J469" s="217">
        <v>2985.91</v>
      </c>
      <c r="K469" s="217">
        <f>I469</f>
        <v>40.6982</v>
      </c>
      <c r="L469" s="217">
        <f>J469</f>
        <v>2985.91</v>
      </c>
      <c r="M469" s="218">
        <f>K469/L469</f>
        <v>1.3630082621378409E-2</v>
      </c>
      <c r="N469" s="63">
        <v>55</v>
      </c>
      <c r="O469" s="64">
        <f>M469*N469</f>
        <v>0.74965454417581245</v>
      </c>
      <c r="P469" s="64">
        <f>M469*60*1000</f>
        <v>817.80495728270455</v>
      </c>
      <c r="Q469" s="80">
        <f>P469*N469/1000</f>
        <v>44.979272650548751</v>
      </c>
    </row>
    <row r="470" spans="1:17" ht="12.75" customHeight="1" x14ac:dyDescent="0.2">
      <c r="A470" s="252"/>
      <c r="B470" s="175" t="s">
        <v>232</v>
      </c>
      <c r="C470" s="216" t="s">
        <v>649</v>
      </c>
      <c r="D470" s="65">
        <v>48</v>
      </c>
      <c r="E470" s="65">
        <v>1979</v>
      </c>
      <c r="F470" s="217">
        <v>44.3</v>
      </c>
      <c r="G470" s="217">
        <v>3.6</v>
      </c>
      <c r="H470" s="217">
        <v>7.7</v>
      </c>
      <c r="I470" s="217">
        <v>33.1</v>
      </c>
      <c r="J470" s="217">
        <v>2401</v>
      </c>
      <c r="K470" s="217">
        <v>33.1</v>
      </c>
      <c r="L470" s="217">
        <v>2401</v>
      </c>
      <c r="M470" s="218">
        <f>K470/L470</f>
        <v>1.3785922532278219E-2</v>
      </c>
      <c r="N470" s="63">
        <v>58.64</v>
      </c>
      <c r="O470" s="64">
        <f>M470*N470</f>
        <v>0.80840649729279479</v>
      </c>
      <c r="P470" s="64">
        <f>M470*60*1000</f>
        <v>827.15535193669314</v>
      </c>
      <c r="Q470" s="80">
        <f>P470*N470/1000</f>
        <v>48.504389837567686</v>
      </c>
    </row>
    <row r="471" spans="1:17" ht="12.75" customHeight="1" x14ac:dyDescent="0.2">
      <c r="A471" s="252"/>
      <c r="B471" s="175" t="s">
        <v>368</v>
      </c>
      <c r="C471" s="223" t="s">
        <v>347</v>
      </c>
      <c r="D471" s="77">
        <v>18</v>
      </c>
      <c r="E471" s="62" t="s">
        <v>57</v>
      </c>
      <c r="F471" s="224">
        <v>17.16</v>
      </c>
      <c r="G471" s="224">
        <v>1.17</v>
      </c>
      <c r="H471" s="224">
        <v>2.88</v>
      </c>
      <c r="I471" s="224">
        <v>13.11</v>
      </c>
      <c r="J471" s="225">
        <v>946.37</v>
      </c>
      <c r="K471" s="224">
        <v>13.11</v>
      </c>
      <c r="L471" s="225">
        <v>946.37</v>
      </c>
      <c r="M471" s="218">
        <f>K471/L471</f>
        <v>1.3852932785274257E-2</v>
      </c>
      <c r="N471" s="63">
        <v>58.8</v>
      </c>
      <c r="O471" s="64">
        <f>M471*N471</f>
        <v>0.81455244777412628</v>
      </c>
      <c r="P471" s="64">
        <f>M471*60*1000</f>
        <v>831.17596711645547</v>
      </c>
      <c r="Q471" s="80">
        <f>P471*N471/1000</f>
        <v>48.873146866447577</v>
      </c>
    </row>
    <row r="472" spans="1:17" ht="12.75" customHeight="1" x14ac:dyDescent="0.2">
      <c r="A472" s="252"/>
      <c r="B472" s="174" t="s">
        <v>326</v>
      </c>
      <c r="C472" s="216" t="s">
        <v>591</v>
      </c>
      <c r="D472" s="226">
        <v>19</v>
      </c>
      <c r="E472" s="226" t="s">
        <v>57</v>
      </c>
      <c r="F472" s="227">
        <v>16.911999999999999</v>
      </c>
      <c r="G472" s="227">
        <v>1.5289999999999999</v>
      </c>
      <c r="H472" s="227">
        <v>3.04</v>
      </c>
      <c r="I472" s="227">
        <v>12.342000000000001</v>
      </c>
      <c r="J472" s="227">
        <v>888.3</v>
      </c>
      <c r="K472" s="227">
        <v>12.342000000000001</v>
      </c>
      <c r="L472" s="227">
        <v>888.3</v>
      </c>
      <c r="M472" s="218">
        <f>K472/L472</f>
        <v>1.3893954745018576E-2</v>
      </c>
      <c r="N472" s="63">
        <v>77.7</v>
      </c>
      <c r="O472" s="64">
        <f>M472*N472</f>
        <v>1.0795602836879434</v>
      </c>
      <c r="P472" s="64">
        <f>M472*60*1000</f>
        <v>833.63728470111448</v>
      </c>
      <c r="Q472" s="80">
        <f>P472*N472/1000</f>
        <v>64.773617021276607</v>
      </c>
    </row>
    <row r="473" spans="1:17" ht="12.75" customHeight="1" x14ac:dyDescent="0.2">
      <c r="A473" s="252"/>
      <c r="B473" s="174" t="s">
        <v>326</v>
      </c>
      <c r="C473" s="216" t="s">
        <v>312</v>
      </c>
      <c r="D473" s="226">
        <v>18</v>
      </c>
      <c r="E473" s="226" t="s">
        <v>57</v>
      </c>
      <c r="F473" s="227">
        <v>1.63</v>
      </c>
      <c r="G473" s="227">
        <v>0.10199999999999999</v>
      </c>
      <c r="H473" s="227">
        <v>0.02</v>
      </c>
      <c r="I473" s="227">
        <v>1.508</v>
      </c>
      <c r="J473" s="227">
        <v>107.98</v>
      </c>
      <c r="K473" s="227">
        <v>1.508</v>
      </c>
      <c r="L473" s="227">
        <v>107.98</v>
      </c>
      <c r="M473" s="218">
        <f>K473/L473</f>
        <v>1.3965549175773291E-2</v>
      </c>
      <c r="N473" s="63">
        <v>77.7</v>
      </c>
      <c r="O473" s="64">
        <f>M473*N473</f>
        <v>1.0851231709575848</v>
      </c>
      <c r="P473" s="64">
        <f>M473*60*1000</f>
        <v>837.93295054639748</v>
      </c>
      <c r="Q473" s="80">
        <f>P473*N473/1000</f>
        <v>65.107390257455094</v>
      </c>
    </row>
    <row r="474" spans="1:17" ht="12.75" customHeight="1" x14ac:dyDescent="0.2">
      <c r="A474" s="252"/>
      <c r="B474" s="175" t="s">
        <v>735</v>
      </c>
      <c r="C474" s="216" t="s">
        <v>723</v>
      </c>
      <c r="D474" s="65">
        <v>20</v>
      </c>
      <c r="E474" s="65">
        <v>1994</v>
      </c>
      <c r="F474" s="217">
        <v>21.47</v>
      </c>
      <c r="G474" s="217">
        <v>1.6319999999999999</v>
      </c>
      <c r="H474" s="217">
        <v>3.2</v>
      </c>
      <c r="I474" s="217">
        <v>16.638003000000001</v>
      </c>
      <c r="J474" s="217">
        <v>1181.17</v>
      </c>
      <c r="K474" s="217">
        <v>16.638003000000001</v>
      </c>
      <c r="L474" s="217">
        <v>1181.17</v>
      </c>
      <c r="M474" s="218">
        <v>1.4086035879678624E-2</v>
      </c>
      <c r="N474" s="63">
        <v>68.997</v>
      </c>
      <c r="O474" s="64">
        <v>0.97189421759018602</v>
      </c>
      <c r="P474" s="64">
        <v>845.16215278071741</v>
      </c>
      <c r="Q474" s="80">
        <v>58.313653055411159</v>
      </c>
    </row>
    <row r="475" spans="1:17" ht="12.75" customHeight="1" x14ac:dyDescent="0.2">
      <c r="A475" s="252"/>
      <c r="B475" s="174" t="s">
        <v>515</v>
      </c>
      <c r="C475" s="216" t="s">
        <v>637</v>
      </c>
      <c r="D475" s="65">
        <v>45</v>
      </c>
      <c r="E475" s="65" t="s">
        <v>554</v>
      </c>
      <c r="F475" s="217">
        <f>+G475+H475+I475</f>
        <v>43.950018</v>
      </c>
      <c r="G475" s="217">
        <v>4.3972110000000004</v>
      </c>
      <c r="H475" s="217">
        <v>6.72</v>
      </c>
      <c r="I475" s="217">
        <v>32.832807000000003</v>
      </c>
      <c r="J475" s="217">
        <v>2314.06</v>
      </c>
      <c r="K475" s="217">
        <v>32.832807000000003</v>
      </c>
      <c r="L475" s="217">
        <v>2314.06</v>
      </c>
      <c r="M475" s="218">
        <f>K475/L475</f>
        <v>1.4188399177203704E-2</v>
      </c>
      <c r="N475" s="63">
        <v>64.091999999999999</v>
      </c>
      <c r="O475" s="64">
        <f>M475*N475</f>
        <v>0.90936288006533983</v>
      </c>
      <c r="P475" s="64">
        <f>M475*60*1000</f>
        <v>851.30395063222215</v>
      </c>
      <c r="Q475" s="80">
        <f>P475*N475/1000</f>
        <v>54.561772803920377</v>
      </c>
    </row>
    <row r="476" spans="1:17" ht="12.75" customHeight="1" x14ac:dyDescent="0.2">
      <c r="A476" s="252"/>
      <c r="B476" s="174" t="s">
        <v>515</v>
      </c>
      <c r="C476" s="216" t="s">
        <v>636</v>
      </c>
      <c r="D476" s="65">
        <v>92</v>
      </c>
      <c r="E476" s="65" t="s">
        <v>554</v>
      </c>
      <c r="F476" s="217">
        <f>+G476+H476+I476</f>
        <v>83.50000399999999</v>
      </c>
      <c r="G476" s="217">
        <v>5.9542210000000004</v>
      </c>
      <c r="H476" s="217">
        <v>13.28</v>
      </c>
      <c r="I476" s="217">
        <v>64.265782999999999</v>
      </c>
      <c r="J476" s="217">
        <v>4514.74</v>
      </c>
      <c r="K476" s="217">
        <v>64.265780000000007</v>
      </c>
      <c r="L476" s="217">
        <v>4514.74</v>
      </c>
      <c r="M476" s="218">
        <f>K476/L476</f>
        <v>1.4234658031248756E-2</v>
      </c>
      <c r="N476" s="63">
        <v>64.091999999999999</v>
      </c>
      <c r="O476" s="64">
        <f>M476*N476</f>
        <v>0.91232770253879525</v>
      </c>
      <c r="P476" s="64">
        <f>M476*60*1000</f>
        <v>854.07948187492536</v>
      </c>
      <c r="Q476" s="80">
        <f>P476*N476/1000</f>
        <v>54.73966215232771</v>
      </c>
    </row>
    <row r="477" spans="1:17" ht="12.75" customHeight="1" x14ac:dyDescent="0.2">
      <c r="A477" s="252"/>
      <c r="B477" s="174" t="s">
        <v>586</v>
      </c>
      <c r="C477" s="216" t="s">
        <v>807</v>
      </c>
      <c r="D477" s="65">
        <v>51</v>
      </c>
      <c r="E477" s="65">
        <v>1968</v>
      </c>
      <c r="F477" s="217">
        <v>50.439</v>
      </c>
      <c r="G477" s="217">
        <v>6.1041999999999996</v>
      </c>
      <c r="H477" s="217">
        <v>5</v>
      </c>
      <c r="I477" s="217">
        <f>F477-G477-H477</f>
        <v>39.334800000000001</v>
      </c>
      <c r="J477" s="217">
        <v>2759.44</v>
      </c>
      <c r="K477" s="217">
        <f>I477</f>
        <v>39.334800000000001</v>
      </c>
      <c r="L477" s="217">
        <f>J477</f>
        <v>2759.44</v>
      </c>
      <c r="M477" s="218">
        <f>K477/L477</f>
        <v>1.4254631374481779E-2</v>
      </c>
      <c r="N477" s="63">
        <v>55</v>
      </c>
      <c r="O477" s="64">
        <f>M477*N477</f>
        <v>0.78400472559649781</v>
      </c>
      <c r="P477" s="64">
        <f>M477*60*1000</f>
        <v>855.2778824689068</v>
      </c>
      <c r="Q477" s="80">
        <f>P477*N477/1000</f>
        <v>47.040283535789875</v>
      </c>
    </row>
    <row r="478" spans="1:17" ht="12.75" customHeight="1" x14ac:dyDescent="0.2">
      <c r="A478" s="252"/>
      <c r="B478" s="175" t="s">
        <v>237</v>
      </c>
      <c r="C478" s="216" t="s">
        <v>654</v>
      </c>
      <c r="D478" s="65">
        <v>48</v>
      </c>
      <c r="E478" s="65">
        <v>1961</v>
      </c>
      <c r="F478" s="217">
        <v>45.896999999999998</v>
      </c>
      <c r="G478" s="217">
        <v>4.0789999999999997</v>
      </c>
      <c r="H478" s="217">
        <v>7.69</v>
      </c>
      <c r="I478" s="217">
        <f>F478-G478-H478</f>
        <v>34.128</v>
      </c>
      <c r="J478" s="217">
        <v>2393.7600000000002</v>
      </c>
      <c r="K478" s="217">
        <f>I478</f>
        <v>34.128</v>
      </c>
      <c r="L478" s="217">
        <v>2393.7600000000002</v>
      </c>
      <c r="M478" s="218">
        <f>K478/L478</f>
        <v>1.4257068377782232E-2</v>
      </c>
      <c r="N478" s="63">
        <v>52.8</v>
      </c>
      <c r="O478" s="64">
        <f>M478*N478</f>
        <v>0.75277321034690181</v>
      </c>
      <c r="P478" s="64">
        <f>M478*60*1000</f>
        <v>855.42410266693389</v>
      </c>
      <c r="Q478" s="80">
        <f>P478*N478/1000</f>
        <v>45.166392620814108</v>
      </c>
    </row>
    <row r="479" spans="1:17" ht="12.75" customHeight="1" x14ac:dyDescent="0.2">
      <c r="A479" s="252"/>
      <c r="B479" s="174" t="s">
        <v>515</v>
      </c>
      <c r="C479" s="216" t="s">
        <v>635</v>
      </c>
      <c r="D479" s="65">
        <v>42</v>
      </c>
      <c r="E479" s="65" t="s">
        <v>554</v>
      </c>
      <c r="F479" s="217">
        <f>+G479+H479+I479</f>
        <v>40.499997999999998</v>
      </c>
      <c r="G479" s="217">
        <v>2.6630240000000001</v>
      </c>
      <c r="H479" s="217">
        <v>5.61</v>
      </c>
      <c r="I479" s="217">
        <v>32.226973999999998</v>
      </c>
      <c r="J479" s="217">
        <v>2260.2399999999998</v>
      </c>
      <c r="K479" s="217">
        <v>32.226970000000001</v>
      </c>
      <c r="L479" s="217">
        <v>2260.2399999999998</v>
      </c>
      <c r="M479" s="218">
        <f>K479/L479</f>
        <v>1.4258207093052068E-2</v>
      </c>
      <c r="N479" s="63">
        <v>64.091999999999999</v>
      </c>
      <c r="O479" s="64">
        <f>M479*N479</f>
        <v>0.91383700900789311</v>
      </c>
      <c r="P479" s="64">
        <f>M479*60*1000</f>
        <v>855.49242558312415</v>
      </c>
      <c r="Q479" s="80">
        <f>P479*N479/1000</f>
        <v>54.830220540473597</v>
      </c>
    </row>
    <row r="480" spans="1:17" ht="12.75" customHeight="1" x14ac:dyDescent="0.2">
      <c r="A480" s="252"/>
      <c r="B480" s="175" t="s">
        <v>413</v>
      </c>
      <c r="C480" s="219" t="s">
        <v>393</v>
      </c>
      <c r="D480" s="69">
        <v>30</v>
      </c>
      <c r="E480" s="69">
        <v>1992</v>
      </c>
      <c r="F480" s="220">
        <v>30.94</v>
      </c>
      <c r="G480" s="220">
        <v>3.5447540000000002</v>
      </c>
      <c r="H480" s="220">
        <v>4.8</v>
      </c>
      <c r="I480" s="220">
        <v>22.59525</v>
      </c>
      <c r="J480" s="220">
        <v>1576.72</v>
      </c>
      <c r="K480" s="220">
        <v>22.59524</v>
      </c>
      <c r="L480" s="220">
        <v>1576.72</v>
      </c>
      <c r="M480" s="222">
        <f>K480/L480</f>
        <v>1.4330534273682074E-2</v>
      </c>
      <c r="N480" s="70">
        <v>55.481000000000002</v>
      </c>
      <c r="O480" s="70">
        <f>M480*N480</f>
        <v>0.79507237203815517</v>
      </c>
      <c r="P480" s="70">
        <f>M480*1000*60</f>
        <v>859.83205642092446</v>
      </c>
      <c r="Q480" s="82">
        <f>O480*60</f>
        <v>47.704342322289307</v>
      </c>
    </row>
    <row r="481" spans="1:17" ht="12.75" customHeight="1" x14ac:dyDescent="0.2">
      <c r="A481" s="252"/>
      <c r="B481" s="174" t="s">
        <v>515</v>
      </c>
      <c r="C481" s="216" t="s">
        <v>634</v>
      </c>
      <c r="D481" s="65">
        <v>45</v>
      </c>
      <c r="E481" s="65" t="s">
        <v>554</v>
      </c>
      <c r="F481" s="217">
        <f>+G481+H481+I481</f>
        <v>44.61</v>
      </c>
      <c r="G481" s="217">
        <v>3.745228</v>
      </c>
      <c r="H481" s="217">
        <v>6.88</v>
      </c>
      <c r="I481" s="217">
        <v>33.984772</v>
      </c>
      <c r="J481" s="217">
        <v>2339.2600000000002</v>
      </c>
      <c r="K481" s="217">
        <v>33.984769999999997</v>
      </c>
      <c r="L481" s="217">
        <v>2339.2600000000002</v>
      </c>
      <c r="M481" s="218">
        <f>K481/L481</f>
        <v>1.452800030778964E-2</v>
      </c>
      <c r="N481" s="63">
        <v>64.091999999999999</v>
      </c>
      <c r="O481" s="64">
        <f>M481*N481</f>
        <v>0.93112859572685358</v>
      </c>
      <c r="P481" s="64">
        <f>M481*60*1000</f>
        <v>871.68001846737843</v>
      </c>
      <c r="Q481" s="80">
        <f>P481*N481/1000</f>
        <v>55.867715743611214</v>
      </c>
    </row>
    <row r="482" spans="1:17" ht="12.75" customHeight="1" x14ac:dyDescent="0.2">
      <c r="A482" s="252"/>
      <c r="B482" s="174" t="s">
        <v>151</v>
      </c>
      <c r="C482" s="78" t="s">
        <v>128</v>
      </c>
      <c r="D482" s="72">
        <v>51</v>
      </c>
      <c r="E482" s="72">
        <v>1988</v>
      </c>
      <c r="F482" s="231">
        <v>38.104999999999997</v>
      </c>
      <c r="G482" s="231">
        <v>3.139713</v>
      </c>
      <c r="H482" s="231">
        <v>8</v>
      </c>
      <c r="I482" s="231">
        <v>26.965282999999999</v>
      </c>
      <c r="J482" s="231">
        <v>1853.38</v>
      </c>
      <c r="K482" s="231">
        <f>I482</f>
        <v>26.965282999999999</v>
      </c>
      <c r="L482" s="231">
        <v>1853.38</v>
      </c>
      <c r="M482" s="232">
        <f>K482/L482</f>
        <v>1.4549246781555858E-2</v>
      </c>
      <c r="N482" s="73">
        <v>79.569999999999993</v>
      </c>
      <c r="O482" s="73">
        <f>M482*N482</f>
        <v>1.1576835664083995</v>
      </c>
      <c r="P482" s="73">
        <f>M482*60*1000</f>
        <v>872.95480689335147</v>
      </c>
      <c r="Q482" s="83">
        <f>P482*N482/1000</f>
        <v>69.461013984503964</v>
      </c>
    </row>
    <row r="483" spans="1:17" ht="12.75" customHeight="1" x14ac:dyDescent="0.2">
      <c r="A483" s="252"/>
      <c r="B483" s="175" t="s">
        <v>237</v>
      </c>
      <c r="C483" s="216" t="s">
        <v>661</v>
      </c>
      <c r="D483" s="65">
        <v>36</v>
      </c>
      <c r="E483" s="65">
        <v>1998</v>
      </c>
      <c r="F483" s="217">
        <v>40.898000000000003</v>
      </c>
      <c r="G483" s="217">
        <v>3.7440000000000002</v>
      </c>
      <c r="H483" s="217">
        <v>8.64</v>
      </c>
      <c r="I483" s="217">
        <v>28.513999999999999</v>
      </c>
      <c r="J483" s="217">
        <v>1958.7</v>
      </c>
      <c r="K483" s="217">
        <f>I483</f>
        <v>28.513999999999999</v>
      </c>
      <c r="L483" s="217">
        <v>1958.7</v>
      </c>
      <c r="M483" s="218">
        <f>K483/L483</f>
        <v>1.4557614744473375E-2</v>
      </c>
      <c r="N483" s="63">
        <v>52.8</v>
      </c>
      <c r="O483" s="64">
        <f>M483*N483</f>
        <v>0.76864205850819423</v>
      </c>
      <c r="P483" s="64">
        <f>M483*60*1000</f>
        <v>873.45688466840249</v>
      </c>
      <c r="Q483" s="80">
        <f>P483*N483/1000</f>
        <v>46.118523510491649</v>
      </c>
    </row>
    <row r="484" spans="1:17" ht="12.75" customHeight="1" x14ac:dyDescent="0.2">
      <c r="A484" s="252"/>
      <c r="B484" s="174" t="s">
        <v>515</v>
      </c>
      <c r="C484" s="216" t="s">
        <v>633</v>
      </c>
      <c r="D484" s="65">
        <v>90</v>
      </c>
      <c r="E484" s="65" t="s">
        <v>554</v>
      </c>
      <c r="F484" s="217">
        <f>+G484+H484+I484</f>
        <v>83.618008000000003</v>
      </c>
      <c r="G484" s="217">
        <v>5.0054480000000003</v>
      </c>
      <c r="H484" s="217">
        <v>12.2</v>
      </c>
      <c r="I484" s="217">
        <v>66.412559999999999</v>
      </c>
      <c r="J484" s="217">
        <v>4548.3</v>
      </c>
      <c r="K484" s="217">
        <v>66.412559999999999</v>
      </c>
      <c r="L484" s="217">
        <v>4548.3</v>
      </c>
      <c r="M484" s="218">
        <f>K484/L484</f>
        <v>1.4601622584262251E-2</v>
      </c>
      <c r="N484" s="63">
        <v>64.091999999999999</v>
      </c>
      <c r="O484" s="64">
        <f>M484*N484</f>
        <v>0.93584719467053623</v>
      </c>
      <c r="P484" s="64">
        <f>M484*60*1000</f>
        <v>876.09735505573508</v>
      </c>
      <c r="Q484" s="80">
        <f>P484*N484/1000</f>
        <v>56.150831680232173</v>
      </c>
    </row>
    <row r="485" spans="1:17" ht="12.75" customHeight="1" x14ac:dyDescent="0.2">
      <c r="A485" s="252"/>
      <c r="B485" s="175" t="s">
        <v>237</v>
      </c>
      <c r="C485" s="216" t="s">
        <v>662</v>
      </c>
      <c r="D485" s="65">
        <v>30</v>
      </c>
      <c r="E485" s="65">
        <v>1970</v>
      </c>
      <c r="F485" s="217">
        <v>33.396000000000001</v>
      </c>
      <c r="G485" s="217">
        <v>3.33</v>
      </c>
      <c r="H485" s="217">
        <v>4.8</v>
      </c>
      <c r="I485" s="217">
        <v>25.265000000000001</v>
      </c>
      <c r="J485" s="217">
        <v>1727.6</v>
      </c>
      <c r="K485" s="217">
        <f>I485</f>
        <v>25.265000000000001</v>
      </c>
      <c r="L485" s="217">
        <v>1727.6</v>
      </c>
      <c r="M485" s="218">
        <f>K485/L485</f>
        <v>1.4624334336652004E-2</v>
      </c>
      <c r="N485" s="63">
        <v>52.8</v>
      </c>
      <c r="O485" s="64">
        <f>M485*N485</f>
        <v>0.77216485297522575</v>
      </c>
      <c r="P485" s="64">
        <f>M485*60*1000</f>
        <v>877.46006019912022</v>
      </c>
      <c r="Q485" s="80">
        <f>P485*N485/1000</f>
        <v>46.329891178513542</v>
      </c>
    </row>
    <row r="486" spans="1:17" ht="12.75" customHeight="1" x14ac:dyDescent="0.2">
      <c r="A486" s="252"/>
      <c r="B486" s="175" t="s">
        <v>413</v>
      </c>
      <c r="C486" s="219" t="s">
        <v>397</v>
      </c>
      <c r="D486" s="69">
        <v>60</v>
      </c>
      <c r="E486" s="69">
        <v>1981</v>
      </c>
      <c r="F486" s="220">
        <v>60.53</v>
      </c>
      <c r="G486" s="220">
        <v>4.9560789999999999</v>
      </c>
      <c r="H486" s="220">
        <v>9.6</v>
      </c>
      <c r="I486" s="220">
        <v>45.97392</v>
      </c>
      <c r="J486" s="220">
        <v>3122.77</v>
      </c>
      <c r="K486" s="220">
        <v>45.97392</v>
      </c>
      <c r="L486" s="220">
        <v>3122.77</v>
      </c>
      <c r="M486" s="222">
        <f>K486/L486</f>
        <v>1.4722160133471244E-2</v>
      </c>
      <c r="N486" s="70">
        <v>55.481000000000002</v>
      </c>
      <c r="O486" s="70">
        <f>M486*N486</f>
        <v>0.8168001663651181</v>
      </c>
      <c r="P486" s="70">
        <f>M486*1000*60</f>
        <v>883.32960800827459</v>
      </c>
      <c r="Q486" s="82">
        <f>O486*60</f>
        <v>49.008009981907087</v>
      </c>
    </row>
    <row r="487" spans="1:17" ht="12.75" customHeight="1" x14ac:dyDescent="0.2">
      <c r="A487" s="252"/>
      <c r="B487" s="175" t="s">
        <v>237</v>
      </c>
      <c r="C487" s="216" t="s">
        <v>655</v>
      </c>
      <c r="D487" s="65">
        <v>48</v>
      </c>
      <c r="E487" s="65">
        <v>1961</v>
      </c>
      <c r="F487" s="217">
        <v>46.908999999999999</v>
      </c>
      <c r="G487" s="217">
        <v>3.6880000000000002</v>
      </c>
      <c r="H487" s="217">
        <v>7.68</v>
      </c>
      <c r="I487" s="217">
        <v>35.540999999999997</v>
      </c>
      <c r="J487" s="217">
        <v>2393.7600000000002</v>
      </c>
      <c r="K487" s="217">
        <f>I487</f>
        <v>35.540999999999997</v>
      </c>
      <c r="L487" s="217">
        <v>2393.7600000000002</v>
      </c>
      <c r="M487" s="218">
        <f>K487/L487</f>
        <v>1.4847353118107075E-2</v>
      </c>
      <c r="N487" s="63">
        <v>52.8</v>
      </c>
      <c r="O487" s="64">
        <f>M487*N487</f>
        <v>0.7839402446360535</v>
      </c>
      <c r="P487" s="64">
        <f>M487*60*1000</f>
        <v>890.8411870864245</v>
      </c>
      <c r="Q487" s="80">
        <f>P487*N487/1000</f>
        <v>47.036414678163212</v>
      </c>
    </row>
    <row r="488" spans="1:17" ht="12.75" customHeight="1" x14ac:dyDescent="0.2">
      <c r="A488" s="252"/>
      <c r="B488" s="174" t="s">
        <v>586</v>
      </c>
      <c r="C488" s="216" t="s">
        <v>808</v>
      </c>
      <c r="D488" s="65">
        <v>60</v>
      </c>
      <c r="E488" s="65">
        <v>1985</v>
      </c>
      <c r="F488" s="217">
        <v>59.5077</v>
      </c>
      <c r="G488" s="217">
        <v>6.6417000000000002</v>
      </c>
      <c r="H488" s="217">
        <v>6</v>
      </c>
      <c r="I488" s="217">
        <f>F488-G488-H488</f>
        <v>46.866</v>
      </c>
      <c r="J488" s="217">
        <v>3132.1</v>
      </c>
      <c r="K488" s="217">
        <f>I488</f>
        <v>46.866</v>
      </c>
      <c r="L488" s="217">
        <f>J488</f>
        <v>3132.1</v>
      </c>
      <c r="M488" s="218">
        <f>K488/L488</f>
        <v>1.4963123782765557E-2</v>
      </c>
      <c r="N488" s="63">
        <v>55</v>
      </c>
      <c r="O488" s="64">
        <f>M488*N488</f>
        <v>0.82297180805210568</v>
      </c>
      <c r="P488" s="64">
        <f>M488*60*1000</f>
        <v>897.78742696593338</v>
      </c>
      <c r="Q488" s="80">
        <f>P488*N488/1000</f>
        <v>49.378308483126332</v>
      </c>
    </row>
    <row r="489" spans="1:17" ht="11.25" customHeight="1" thickBot="1" x14ac:dyDescent="0.25">
      <c r="A489" s="253"/>
      <c r="B489" s="254" t="s">
        <v>413</v>
      </c>
      <c r="C489" s="255" t="s">
        <v>395</v>
      </c>
      <c r="D489" s="256">
        <v>40</v>
      </c>
      <c r="E489" s="256">
        <v>1973</v>
      </c>
      <c r="F489" s="257">
        <v>49.94</v>
      </c>
      <c r="G489" s="257">
        <v>5.3331299999999997</v>
      </c>
      <c r="H489" s="257">
        <v>6.16</v>
      </c>
      <c r="I489" s="257">
        <v>38.446869999999997</v>
      </c>
      <c r="J489" s="257">
        <v>2565.4</v>
      </c>
      <c r="K489" s="257">
        <v>38.446869999999997</v>
      </c>
      <c r="L489" s="257">
        <v>2565.4</v>
      </c>
      <c r="M489" s="258">
        <f>K489/L489</f>
        <v>1.4986696031807904E-2</v>
      </c>
      <c r="N489" s="259">
        <v>55.481000000000002</v>
      </c>
      <c r="O489" s="259">
        <f>M489*N489</f>
        <v>0.83147688254073437</v>
      </c>
      <c r="P489" s="259">
        <f>M489*1000*60</f>
        <v>899.20176190847428</v>
      </c>
      <c r="Q489" s="260">
        <f>O489*60</f>
        <v>49.888612952444063</v>
      </c>
    </row>
    <row r="490" spans="1:17" ht="12.75" customHeight="1" x14ac:dyDescent="0.2">
      <c r="A490" s="136" t="s">
        <v>25</v>
      </c>
      <c r="B490" s="290" t="s">
        <v>193</v>
      </c>
      <c r="C490" s="130" t="s">
        <v>191</v>
      </c>
      <c r="D490" s="25">
        <v>20</v>
      </c>
      <c r="E490" s="25">
        <v>1964</v>
      </c>
      <c r="F490" s="291">
        <v>12.598000000000001</v>
      </c>
      <c r="G490" s="291">
        <v>1.3118730000000001</v>
      </c>
      <c r="H490" s="291">
        <v>3.84</v>
      </c>
      <c r="I490" s="291">
        <v>7.4461259999999996</v>
      </c>
      <c r="J490" s="291">
        <v>1114.29</v>
      </c>
      <c r="K490" s="291">
        <f>I490</f>
        <v>7.4461259999999996</v>
      </c>
      <c r="L490" s="291">
        <v>900.28</v>
      </c>
      <c r="M490" s="292">
        <f>K490/L490</f>
        <v>8.2709001643933005E-3</v>
      </c>
      <c r="N490" s="26">
        <v>63.547000000000004</v>
      </c>
      <c r="O490" s="26">
        <f>M490*N490</f>
        <v>0.52559089274670112</v>
      </c>
      <c r="P490" s="26">
        <f>M490*60*1000</f>
        <v>496.25400986359801</v>
      </c>
      <c r="Q490" s="27">
        <f>P490*N490/1000</f>
        <v>31.535453564802065</v>
      </c>
    </row>
    <row r="491" spans="1:17" ht="12.75" customHeight="1" x14ac:dyDescent="0.2">
      <c r="A491" s="137"/>
      <c r="B491" s="177" t="s">
        <v>372</v>
      </c>
      <c r="C491" s="261" t="s">
        <v>358</v>
      </c>
      <c r="D491" s="118">
        <v>47</v>
      </c>
      <c r="E491" s="119" t="s">
        <v>57</v>
      </c>
      <c r="F491" s="262">
        <v>28.49</v>
      </c>
      <c r="G491" s="262">
        <v>2.71</v>
      </c>
      <c r="H491" s="263">
        <v>7.22</v>
      </c>
      <c r="I491" s="262">
        <v>18.559999999999999</v>
      </c>
      <c r="J491" s="264">
        <v>1586.55</v>
      </c>
      <c r="K491" s="262">
        <v>18.190000000000001</v>
      </c>
      <c r="L491" s="264">
        <v>1555.54</v>
      </c>
      <c r="M491" s="265">
        <f>K491/L491</f>
        <v>1.1693688365455084E-2</v>
      </c>
      <c r="N491" s="111">
        <v>58.8</v>
      </c>
      <c r="O491" s="112">
        <f>M491*N491</f>
        <v>0.68758887588875883</v>
      </c>
      <c r="P491" s="112">
        <f>M491*60*1000</f>
        <v>701.62130192730501</v>
      </c>
      <c r="Q491" s="132">
        <f>P491*N491/1000</f>
        <v>41.25533255332553</v>
      </c>
    </row>
    <row r="492" spans="1:17" ht="12.75" customHeight="1" x14ac:dyDescent="0.2">
      <c r="A492" s="137"/>
      <c r="B492" s="177" t="s">
        <v>490</v>
      </c>
      <c r="C492" s="266" t="s">
        <v>475</v>
      </c>
      <c r="D492" s="110">
        <v>45</v>
      </c>
      <c r="E492" s="110">
        <v>1982</v>
      </c>
      <c r="F492" s="267">
        <v>38.225999999999999</v>
      </c>
      <c r="G492" s="267">
        <v>4.1100000000000003</v>
      </c>
      <c r="H492" s="267">
        <v>7.2</v>
      </c>
      <c r="I492" s="267">
        <v>26.92</v>
      </c>
      <c r="J492" s="267">
        <v>2283.7800000000002</v>
      </c>
      <c r="K492" s="267">
        <v>26.92</v>
      </c>
      <c r="L492" s="267">
        <v>2283.7800000000002</v>
      </c>
      <c r="M492" s="265">
        <f>K492/L492</f>
        <v>1.1787475150846403E-2</v>
      </c>
      <c r="N492" s="111">
        <v>65.509</v>
      </c>
      <c r="O492" s="112">
        <f>M492*N492</f>
        <v>0.772185709656797</v>
      </c>
      <c r="P492" s="112">
        <f>M492*60*1000</f>
        <v>707.24850905078415</v>
      </c>
      <c r="Q492" s="132">
        <f>P492*N492/1000</f>
        <v>46.331142579407818</v>
      </c>
    </row>
    <row r="493" spans="1:17" ht="12.75" customHeight="1" x14ac:dyDescent="0.2">
      <c r="A493" s="137"/>
      <c r="B493" s="176" t="s">
        <v>151</v>
      </c>
      <c r="C493" s="268" t="s">
        <v>134</v>
      </c>
      <c r="D493" s="117">
        <v>5</v>
      </c>
      <c r="E493" s="117">
        <v>1951</v>
      </c>
      <c r="F493" s="269">
        <v>3.484</v>
      </c>
      <c r="G493" s="269">
        <v>0.71450999999999998</v>
      </c>
      <c r="H493" s="269">
        <v>0.05</v>
      </c>
      <c r="I493" s="269">
        <v>2.7194889999999998</v>
      </c>
      <c r="J493" s="269">
        <v>223.63</v>
      </c>
      <c r="K493" s="269">
        <f>I493</f>
        <v>2.7194889999999998</v>
      </c>
      <c r="L493" s="269">
        <v>223.63</v>
      </c>
      <c r="M493" s="270">
        <f>K493/L493</f>
        <v>1.2160662701784196E-2</v>
      </c>
      <c r="N493" s="109">
        <v>79.569999999999993</v>
      </c>
      <c r="O493" s="109">
        <f>M493*N493</f>
        <v>0.96762393118096834</v>
      </c>
      <c r="P493" s="109">
        <f>M493*60*1000</f>
        <v>729.63976210705175</v>
      </c>
      <c r="Q493" s="131">
        <f>P493*N493/1000</f>
        <v>58.057435870858107</v>
      </c>
    </row>
    <row r="494" spans="1:17" ht="12.75" customHeight="1" x14ac:dyDescent="0.2">
      <c r="A494" s="137"/>
      <c r="B494" s="177" t="s">
        <v>92</v>
      </c>
      <c r="C494" s="115" t="s">
        <v>56</v>
      </c>
      <c r="D494" s="108">
        <v>35</v>
      </c>
      <c r="E494" s="108" t="s">
        <v>57</v>
      </c>
      <c r="F494" s="269">
        <v>40.619999999999997</v>
      </c>
      <c r="G494" s="269">
        <v>5.1490400000000003</v>
      </c>
      <c r="H494" s="269">
        <v>8.0825759999999995</v>
      </c>
      <c r="I494" s="269">
        <v>27.388383999999999</v>
      </c>
      <c r="J494" s="269">
        <v>2212.0500000000002</v>
      </c>
      <c r="K494" s="269">
        <f>I494</f>
        <v>27.388383999999999</v>
      </c>
      <c r="L494" s="269">
        <v>2212.0500000000002</v>
      </c>
      <c r="M494" s="270">
        <f>K494/L494</f>
        <v>1.2381448882258537E-2</v>
      </c>
      <c r="N494" s="109">
        <v>46.7</v>
      </c>
      <c r="O494" s="109">
        <f>M494*N494</f>
        <v>0.57821366280147368</v>
      </c>
      <c r="P494" s="109">
        <f>M494*60*1000</f>
        <v>742.88693293551228</v>
      </c>
      <c r="Q494" s="131">
        <f>P494*N494/1000</f>
        <v>34.692819768088427</v>
      </c>
    </row>
    <row r="495" spans="1:17" ht="12.75" customHeight="1" x14ac:dyDescent="0.2">
      <c r="A495" s="137"/>
      <c r="B495" s="177" t="s">
        <v>490</v>
      </c>
      <c r="C495" s="266" t="s">
        <v>476</v>
      </c>
      <c r="D495" s="110">
        <v>32</v>
      </c>
      <c r="E495" s="110">
        <v>1980</v>
      </c>
      <c r="F495" s="267">
        <v>30.044</v>
      </c>
      <c r="G495" s="267">
        <v>2.6629999999999998</v>
      </c>
      <c r="H495" s="267">
        <v>5.12</v>
      </c>
      <c r="I495" s="267">
        <v>22.260999999999999</v>
      </c>
      <c r="J495" s="267">
        <v>1796.39</v>
      </c>
      <c r="K495" s="267">
        <v>22.260999999999999</v>
      </c>
      <c r="L495" s="267">
        <v>1796.39</v>
      </c>
      <c r="M495" s="265">
        <f>K495/L495</f>
        <v>1.2392075217519579E-2</v>
      </c>
      <c r="N495" s="111">
        <v>65.509</v>
      </c>
      <c r="O495" s="112">
        <f>M495*N495</f>
        <v>0.81179245542449008</v>
      </c>
      <c r="P495" s="112">
        <f>M495*60*1000</f>
        <v>743.52451305117472</v>
      </c>
      <c r="Q495" s="132">
        <f>P495*N495/1000</f>
        <v>48.707547325469406</v>
      </c>
    </row>
    <row r="496" spans="1:17" ht="12.75" customHeight="1" x14ac:dyDescent="0.2">
      <c r="A496" s="137"/>
      <c r="B496" s="177" t="s">
        <v>117</v>
      </c>
      <c r="C496" s="115" t="s">
        <v>114</v>
      </c>
      <c r="D496" s="108">
        <v>20</v>
      </c>
      <c r="E496" s="108">
        <v>1987</v>
      </c>
      <c r="F496" s="269">
        <v>19.071000000000002</v>
      </c>
      <c r="G496" s="269">
        <v>2.1630940000000001</v>
      </c>
      <c r="H496" s="269">
        <v>3.2</v>
      </c>
      <c r="I496" s="269">
        <v>13.707905</v>
      </c>
      <c r="J496" s="269">
        <v>1104.7</v>
      </c>
      <c r="K496" s="269">
        <f>I496</f>
        <v>13.707905</v>
      </c>
      <c r="L496" s="269">
        <v>1104.7</v>
      </c>
      <c r="M496" s="270">
        <f>K496/L496</f>
        <v>1.240871277269847E-2</v>
      </c>
      <c r="N496" s="109">
        <v>79.790000000000006</v>
      </c>
      <c r="O496" s="109">
        <f>M496*N496</f>
        <v>0.99009119213361096</v>
      </c>
      <c r="P496" s="109">
        <f>M496*60*1000</f>
        <v>744.52276636190823</v>
      </c>
      <c r="Q496" s="131">
        <f>P496*N496/1000</f>
        <v>59.405471528016662</v>
      </c>
    </row>
    <row r="497" spans="1:17" ht="12.75" customHeight="1" x14ac:dyDescent="0.2">
      <c r="A497" s="137"/>
      <c r="B497" s="177" t="s">
        <v>117</v>
      </c>
      <c r="C497" s="115" t="s">
        <v>116</v>
      </c>
      <c r="D497" s="108">
        <v>20</v>
      </c>
      <c r="E497" s="108">
        <v>1986</v>
      </c>
      <c r="F497" s="269">
        <v>19.149999999999999</v>
      </c>
      <c r="G497" s="269">
        <v>2.2916319999999999</v>
      </c>
      <c r="H497" s="269">
        <v>3.2</v>
      </c>
      <c r="I497" s="269">
        <v>13.658363</v>
      </c>
      <c r="J497" s="269">
        <v>1094.49</v>
      </c>
      <c r="K497" s="269">
        <f>I497</f>
        <v>13.658363</v>
      </c>
      <c r="L497" s="269">
        <v>1094.49</v>
      </c>
      <c r="M497" s="270">
        <f>K497/L497</f>
        <v>1.2479203099160339E-2</v>
      </c>
      <c r="N497" s="109">
        <v>79.790000000000006</v>
      </c>
      <c r="O497" s="109">
        <f>M497*N497</f>
        <v>0.99571561528200359</v>
      </c>
      <c r="P497" s="109">
        <f>M497*60*1000</f>
        <v>748.7521859496203</v>
      </c>
      <c r="Q497" s="131">
        <f>P497*N497/1000</f>
        <v>59.742936916920208</v>
      </c>
    </row>
    <row r="498" spans="1:17" ht="12.75" customHeight="1" x14ac:dyDescent="0.2">
      <c r="A498" s="137"/>
      <c r="B498" s="177" t="s">
        <v>117</v>
      </c>
      <c r="C498" s="115" t="s">
        <v>112</v>
      </c>
      <c r="D498" s="108">
        <v>20</v>
      </c>
      <c r="E498" s="108">
        <v>1983</v>
      </c>
      <c r="F498" s="269">
        <v>18.724</v>
      </c>
      <c r="G498" s="269">
        <v>2.530011</v>
      </c>
      <c r="H498" s="269">
        <v>3.2</v>
      </c>
      <c r="I498" s="269">
        <v>12.993995</v>
      </c>
      <c r="J498" s="269">
        <v>1037.5</v>
      </c>
      <c r="K498" s="269">
        <f>I498</f>
        <v>12.993995</v>
      </c>
      <c r="L498" s="269">
        <v>1037.5</v>
      </c>
      <c r="M498" s="270">
        <f>K498/L498</f>
        <v>1.2524332530120481E-2</v>
      </c>
      <c r="N498" s="109">
        <v>79.790000000000006</v>
      </c>
      <c r="O498" s="109">
        <f>M498*N498</f>
        <v>0.99931649257831323</v>
      </c>
      <c r="P498" s="109">
        <f>M498*60*1000</f>
        <v>751.45995180722889</v>
      </c>
      <c r="Q498" s="131">
        <f>P498*N498/1000</f>
        <v>59.958989554698796</v>
      </c>
    </row>
    <row r="499" spans="1:17" ht="12.75" customHeight="1" x14ac:dyDescent="0.2">
      <c r="A499" s="137"/>
      <c r="B499" s="177" t="s">
        <v>92</v>
      </c>
      <c r="C499" s="115" t="s">
        <v>59</v>
      </c>
      <c r="D499" s="108">
        <v>20</v>
      </c>
      <c r="E499" s="108">
        <v>1975</v>
      </c>
      <c r="F499" s="269">
        <v>19.574999999999999</v>
      </c>
      <c r="G499" s="269">
        <v>2.7127729999999999</v>
      </c>
      <c r="H499" s="269">
        <v>2.9935399999999999</v>
      </c>
      <c r="I499" s="269">
        <v>13.868687</v>
      </c>
      <c r="J499" s="269">
        <v>1098.2</v>
      </c>
      <c r="K499" s="269">
        <f>I499</f>
        <v>13.868687</v>
      </c>
      <c r="L499" s="269">
        <v>1098.2</v>
      </c>
      <c r="M499" s="270">
        <f>K499/L499</f>
        <v>1.2628562192678928E-2</v>
      </c>
      <c r="N499" s="109">
        <v>46.7</v>
      </c>
      <c r="O499" s="109">
        <f>M499*N499</f>
        <v>0.58975385439810601</v>
      </c>
      <c r="P499" s="109">
        <f>M499*60*1000</f>
        <v>757.7137315607356</v>
      </c>
      <c r="Q499" s="131">
        <f>P499*N499/1000</f>
        <v>35.385231263886354</v>
      </c>
    </row>
    <row r="500" spans="1:17" ht="13.5" customHeight="1" x14ac:dyDescent="0.2">
      <c r="A500" s="137"/>
      <c r="B500" s="177" t="s">
        <v>92</v>
      </c>
      <c r="C500" s="115" t="s">
        <v>58</v>
      </c>
      <c r="D500" s="108">
        <v>40</v>
      </c>
      <c r="E500" s="108">
        <v>1983</v>
      </c>
      <c r="F500" s="269">
        <v>38.950000000000003</v>
      </c>
      <c r="G500" s="269">
        <v>5.3240930000000004</v>
      </c>
      <c r="H500" s="269">
        <v>5.9870799999999997</v>
      </c>
      <c r="I500" s="269">
        <v>27.638827999999997</v>
      </c>
      <c r="J500" s="269">
        <v>2186.7199999999998</v>
      </c>
      <c r="K500" s="269">
        <f>I500</f>
        <v>27.638827999999997</v>
      </c>
      <c r="L500" s="269">
        <v>2186.7199999999998</v>
      </c>
      <c r="M500" s="270">
        <f>K500/L500</f>
        <v>1.2639399648789053E-2</v>
      </c>
      <c r="N500" s="109">
        <v>46.7</v>
      </c>
      <c r="O500" s="109">
        <f>M500*N500</f>
        <v>0.59025996359844879</v>
      </c>
      <c r="P500" s="109">
        <f>M500*60*1000</f>
        <v>758.36397892734317</v>
      </c>
      <c r="Q500" s="131">
        <f>P500*N500/1000</f>
        <v>35.415597815906928</v>
      </c>
    </row>
    <row r="501" spans="1:17" ht="12.75" customHeight="1" x14ac:dyDescent="0.2">
      <c r="A501" s="137"/>
      <c r="B501" s="177" t="s">
        <v>368</v>
      </c>
      <c r="C501" s="261" t="s">
        <v>362</v>
      </c>
      <c r="D501" s="118">
        <v>16</v>
      </c>
      <c r="E501" s="119" t="s">
        <v>57</v>
      </c>
      <c r="F501" s="262">
        <v>16.260000000000002</v>
      </c>
      <c r="G501" s="262">
        <v>1.78</v>
      </c>
      <c r="H501" s="263">
        <v>2.33</v>
      </c>
      <c r="I501" s="262">
        <v>12.15</v>
      </c>
      <c r="J501" s="271">
        <v>939.96</v>
      </c>
      <c r="K501" s="262">
        <v>11.27</v>
      </c>
      <c r="L501" s="264">
        <v>872.36</v>
      </c>
      <c r="M501" s="265">
        <f>K501/L501</f>
        <v>1.2918978403411436E-2</v>
      </c>
      <c r="N501" s="111">
        <v>58.8</v>
      </c>
      <c r="O501" s="112">
        <f>M501*N501</f>
        <v>0.75963593012059238</v>
      </c>
      <c r="P501" s="112">
        <f>M501*60*1000</f>
        <v>775.13870420468606</v>
      </c>
      <c r="Q501" s="132">
        <f>P501*N501/1000</f>
        <v>45.578155807235539</v>
      </c>
    </row>
    <row r="502" spans="1:17" ht="12.75" customHeight="1" x14ac:dyDescent="0.2">
      <c r="A502" s="137"/>
      <c r="B502" s="177" t="s">
        <v>92</v>
      </c>
      <c r="C502" s="115" t="s">
        <v>63</v>
      </c>
      <c r="D502" s="108">
        <v>72</v>
      </c>
      <c r="E502" s="108">
        <v>1977</v>
      </c>
      <c r="F502" s="269">
        <v>69.165000000000006</v>
      </c>
      <c r="G502" s="269">
        <v>9.4194469999999999</v>
      </c>
      <c r="H502" s="269">
        <v>10.776744000000001</v>
      </c>
      <c r="I502" s="269">
        <v>48.968800000000002</v>
      </c>
      <c r="J502" s="269">
        <v>3773.19</v>
      </c>
      <c r="K502" s="269">
        <f>I502</f>
        <v>48.968800000000002</v>
      </c>
      <c r="L502" s="269">
        <v>3773.19</v>
      </c>
      <c r="M502" s="270">
        <f>K502/L502</f>
        <v>1.2978090157134945E-2</v>
      </c>
      <c r="N502" s="109">
        <v>46.7</v>
      </c>
      <c r="O502" s="109">
        <f>M502*N502</f>
        <v>0.60607681033820193</v>
      </c>
      <c r="P502" s="109">
        <f>M502*60*1000</f>
        <v>778.6854094280967</v>
      </c>
      <c r="Q502" s="131">
        <f>P502*N502/1000</f>
        <v>36.364608620292124</v>
      </c>
    </row>
    <row r="503" spans="1:17" ht="12.75" customHeight="1" x14ac:dyDescent="0.2">
      <c r="A503" s="137"/>
      <c r="B503" s="176" t="s">
        <v>286</v>
      </c>
      <c r="C503" s="161" t="s">
        <v>267</v>
      </c>
      <c r="D503" s="35">
        <v>59</v>
      </c>
      <c r="E503" s="35">
        <v>1981</v>
      </c>
      <c r="F503" s="272">
        <v>61.35</v>
      </c>
      <c r="G503" s="273">
        <v>7.36</v>
      </c>
      <c r="H503" s="273">
        <v>9.6</v>
      </c>
      <c r="I503" s="272">
        <v>44.39</v>
      </c>
      <c r="J503" s="272">
        <v>3418.76</v>
      </c>
      <c r="K503" s="272">
        <v>43.57874469105758</v>
      </c>
      <c r="L503" s="272">
        <v>3356.28</v>
      </c>
      <c r="M503" s="274">
        <v>1.2984239899846728E-2</v>
      </c>
      <c r="N503" s="36">
        <v>53.85</v>
      </c>
      <c r="O503" s="36">
        <v>0.7</v>
      </c>
      <c r="P503" s="36">
        <v>779.05</v>
      </c>
      <c r="Q503" s="134">
        <v>41.95</v>
      </c>
    </row>
    <row r="504" spans="1:17" ht="12.75" customHeight="1" x14ac:dyDescent="0.2">
      <c r="A504" s="137"/>
      <c r="B504" s="177" t="s">
        <v>490</v>
      </c>
      <c r="C504" s="266" t="s">
        <v>477</v>
      </c>
      <c r="D504" s="110">
        <v>40</v>
      </c>
      <c r="E504" s="110">
        <v>1986</v>
      </c>
      <c r="F504" s="267">
        <v>40.271000000000001</v>
      </c>
      <c r="G504" s="267">
        <v>4.4770000000000003</v>
      </c>
      <c r="H504" s="267">
        <v>6.4</v>
      </c>
      <c r="I504" s="267">
        <v>29.393999999999998</v>
      </c>
      <c r="J504" s="267">
        <v>2258.5500000000002</v>
      </c>
      <c r="K504" s="267">
        <v>29.393999999999998</v>
      </c>
      <c r="L504" s="267">
        <v>2258.5500000000002</v>
      </c>
      <c r="M504" s="265">
        <f>K504/L504</f>
        <v>1.30145447300259E-2</v>
      </c>
      <c r="N504" s="111">
        <v>65.509</v>
      </c>
      <c r="O504" s="112">
        <f>M504*N504</f>
        <v>0.85256981071926674</v>
      </c>
      <c r="P504" s="112">
        <f>M504*60*1000</f>
        <v>780.8726838015541</v>
      </c>
      <c r="Q504" s="132">
        <f>P504*N504/1000</f>
        <v>51.154188643156004</v>
      </c>
    </row>
    <row r="505" spans="1:17" ht="12.75" customHeight="1" x14ac:dyDescent="0.2">
      <c r="A505" s="137"/>
      <c r="B505" s="177" t="s">
        <v>92</v>
      </c>
      <c r="C505" s="115" t="s">
        <v>55</v>
      </c>
      <c r="D505" s="108">
        <v>72</v>
      </c>
      <c r="E505" s="108">
        <v>1989</v>
      </c>
      <c r="F505" s="269">
        <v>80.72</v>
      </c>
      <c r="G505" s="269">
        <v>9.7449630000000003</v>
      </c>
      <c r="H505" s="269">
        <v>16.165151999999999</v>
      </c>
      <c r="I505" s="269">
        <v>54.809891</v>
      </c>
      <c r="J505" s="269">
        <v>4195.87</v>
      </c>
      <c r="K505" s="269">
        <f>I505</f>
        <v>54.809891</v>
      </c>
      <c r="L505" s="269">
        <v>4195.87</v>
      </c>
      <c r="M505" s="270">
        <f>K505/L505</f>
        <v>1.3062819153119616E-2</v>
      </c>
      <c r="N505" s="109">
        <v>46.7</v>
      </c>
      <c r="O505" s="109">
        <f>M505*N505</f>
        <v>0.61003365445068614</v>
      </c>
      <c r="P505" s="109">
        <f>M505*60*1000</f>
        <v>783.76914918717705</v>
      </c>
      <c r="Q505" s="131">
        <f>P505*N505/1000</f>
        <v>36.602019267041172</v>
      </c>
    </row>
    <row r="506" spans="1:17" ht="12.75" customHeight="1" x14ac:dyDescent="0.2">
      <c r="A506" s="137"/>
      <c r="B506" s="177" t="s">
        <v>866</v>
      </c>
      <c r="C506" s="168" t="s">
        <v>852</v>
      </c>
      <c r="D506" s="30">
        <v>50</v>
      </c>
      <c r="E506" s="30">
        <v>1980</v>
      </c>
      <c r="F506" s="267">
        <v>45.6</v>
      </c>
      <c r="G506" s="267">
        <v>3.2</v>
      </c>
      <c r="H506" s="267">
        <v>8</v>
      </c>
      <c r="I506" s="267">
        <v>34.4</v>
      </c>
      <c r="J506" s="267">
        <v>2615</v>
      </c>
      <c r="K506" s="267">
        <v>34.4</v>
      </c>
      <c r="L506" s="267">
        <v>2615</v>
      </c>
      <c r="M506" s="265">
        <v>1.3154875717017208E-2</v>
      </c>
      <c r="N506" s="111">
        <v>64.5</v>
      </c>
      <c r="O506" s="112">
        <v>0.84848948374760991</v>
      </c>
      <c r="P506" s="112">
        <v>789.29254302103243</v>
      </c>
      <c r="Q506" s="132">
        <v>50.909369024856588</v>
      </c>
    </row>
    <row r="507" spans="1:17" ht="12.75" customHeight="1" x14ac:dyDescent="0.2">
      <c r="A507" s="137"/>
      <c r="B507" s="177" t="s">
        <v>117</v>
      </c>
      <c r="C507" s="115" t="s">
        <v>113</v>
      </c>
      <c r="D507" s="108">
        <v>20</v>
      </c>
      <c r="E507" s="108">
        <v>1985</v>
      </c>
      <c r="F507" s="269">
        <v>19.753</v>
      </c>
      <c r="G507" s="269">
        <v>2.052835</v>
      </c>
      <c r="H507" s="269">
        <v>3.2</v>
      </c>
      <c r="I507" s="269">
        <v>14.500164</v>
      </c>
      <c r="J507" s="269">
        <v>1099.8</v>
      </c>
      <c r="K507" s="269">
        <f>I507</f>
        <v>14.500164</v>
      </c>
      <c r="L507" s="269">
        <v>1099.8</v>
      </c>
      <c r="M507" s="270">
        <f>K507/L507</f>
        <v>1.3184364429896345E-2</v>
      </c>
      <c r="N507" s="109">
        <v>79.790000000000006</v>
      </c>
      <c r="O507" s="109">
        <f>M507*N507</f>
        <v>1.0519804378614295</v>
      </c>
      <c r="P507" s="109">
        <f>M507*60*1000</f>
        <v>791.06186579378073</v>
      </c>
      <c r="Q507" s="131">
        <f>P507*N507/1000</f>
        <v>63.118826271685769</v>
      </c>
    </row>
    <row r="508" spans="1:17" ht="12.75" customHeight="1" x14ac:dyDescent="0.2">
      <c r="A508" s="137"/>
      <c r="B508" s="176" t="s">
        <v>429</v>
      </c>
      <c r="C508" s="168" t="s">
        <v>912</v>
      </c>
      <c r="D508" s="30">
        <v>45</v>
      </c>
      <c r="E508" s="30">
        <v>1987</v>
      </c>
      <c r="F508" s="267">
        <f>G508+H508+I508</f>
        <v>41.585996999999999</v>
      </c>
      <c r="G508" s="267">
        <v>3.5376750000000001</v>
      </c>
      <c r="H508" s="267">
        <v>7.2</v>
      </c>
      <c r="I508" s="267">
        <v>30.848322</v>
      </c>
      <c r="J508" s="267">
        <v>2331.75</v>
      </c>
      <c r="K508" s="267">
        <f>I508</f>
        <v>30.848322</v>
      </c>
      <c r="L508" s="267">
        <f>J508</f>
        <v>2331.75</v>
      </c>
      <c r="M508" s="265">
        <f>K508/L508</f>
        <v>1.3229686715985848E-2</v>
      </c>
      <c r="N508" s="111">
        <v>51.884</v>
      </c>
      <c r="O508" s="112">
        <f>M508*N508</f>
        <v>0.68640906557220971</v>
      </c>
      <c r="P508" s="112">
        <f>M508*60*1000</f>
        <v>793.78120295915085</v>
      </c>
      <c r="Q508" s="132">
        <f>P508*N508/1000</f>
        <v>41.184543934332588</v>
      </c>
    </row>
    <row r="509" spans="1:17" ht="12.75" customHeight="1" x14ac:dyDescent="0.2">
      <c r="A509" s="137"/>
      <c r="B509" s="176" t="s">
        <v>238</v>
      </c>
      <c r="C509" s="168" t="s">
        <v>567</v>
      </c>
      <c r="D509" s="30">
        <v>40</v>
      </c>
      <c r="E509" s="30">
        <v>1974</v>
      </c>
      <c r="F509" s="267">
        <v>39.228000000000002</v>
      </c>
      <c r="G509" s="267">
        <v>2.895</v>
      </c>
      <c r="H509" s="267">
        <v>6.4</v>
      </c>
      <c r="I509" s="267">
        <v>29.933</v>
      </c>
      <c r="J509" s="267">
        <v>2261.31</v>
      </c>
      <c r="K509" s="267">
        <v>29.933</v>
      </c>
      <c r="L509" s="267">
        <v>2261.31</v>
      </c>
      <c r="M509" s="265">
        <f>K509/L509</f>
        <v>1.3237017481017641E-2</v>
      </c>
      <c r="N509" s="111">
        <v>68.599999999999994</v>
      </c>
      <c r="O509" s="112">
        <f>M509*N509</f>
        <v>0.90805939919781009</v>
      </c>
      <c r="P509" s="112">
        <f>M509*60*1000</f>
        <v>794.22104886105853</v>
      </c>
      <c r="Q509" s="132">
        <f>P509*N509/1000</f>
        <v>54.483563951868611</v>
      </c>
    </row>
    <row r="510" spans="1:17" ht="12.75" customHeight="1" x14ac:dyDescent="0.2">
      <c r="A510" s="137"/>
      <c r="B510" s="176" t="s">
        <v>429</v>
      </c>
      <c r="C510" s="168" t="s">
        <v>913</v>
      </c>
      <c r="D510" s="30">
        <v>20</v>
      </c>
      <c r="E510" s="30">
        <v>1970</v>
      </c>
      <c r="F510" s="267">
        <f>G510+H510+I510</f>
        <v>17.240000999999999</v>
      </c>
      <c r="G510" s="267">
        <v>1.36266</v>
      </c>
      <c r="H510" s="267">
        <v>3.2</v>
      </c>
      <c r="I510" s="267">
        <v>12.677341</v>
      </c>
      <c r="J510" s="267">
        <v>955.92</v>
      </c>
      <c r="K510" s="267">
        <f>I510</f>
        <v>12.677341</v>
      </c>
      <c r="L510" s="267">
        <f>J510</f>
        <v>955.92</v>
      </c>
      <c r="M510" s="265">
        <f>K510/L510</f>
        <v>1.3261926730270317E-2</v>
      </c>
      <c r="N510" s="111">
        <v>51.884</v>
      </c>
      <c r="O510" s="112">
        <f>M510*N510</f>
        <v>0.68808180647334516</v>
      </c>
      <c r="P510" s="112">
        <f>M510*60*1000</f>
        <v>795.71560381621896</v>
      </c>
      <c r="Q510" s="132">
        <f>P510*N510/1000</f>
        <v>41.284908388400702</v>
      </c>
    </row>
    <row r="511" spans="1:17" ht="12.75" customHeight="1" x14ac:dyDescent="0.2">
      <c r="A511" s="137"/>
      <c r="B511" s="177" t="s">
        <v>490</v>
      </c>
      <c r="C511" s="266" t="s">
        <v>474</v>
      </c>
      <c r="D511" s="110">
        <v>40</v>
      </c>
      <c r="E511" s="110">
        <v>1986</v>
      </c>
      <c r="F511" s="267">
        <v>41.48</v>
      </c>
      <c r="G511" s="267">
        <v>5.0199999999999996</v>
      </c>
      <c r="H511" s="267">
        <v>6.4</v>
      </c>
      <c r="I511" s="267">
        <v>30.06</v>
      </c>
      <c r="J511" s="267">
        <v>2266.4699999999998</v>
      </c>
      <c r="K511" s="267">
        <v>30.06</v>
      </c>
      <c r="L511" s="267">
        <v>2266.4699999999998</v>
      </c>
      <c r="M511" s="265">
        <f>K511/L511</f>
        <v>1.3262915458841283E-2</v>
      </c>
      <c r="N511" s="111">
        <v>65.509</v>
      </c>
      <c r="O511" s="112">
        <f>M511*N511</f>
        <v>0.86884032879323359</v>
      </c>
      <c r="P511" s="112">
        <f>M511*60*1000</f>
        <v>795.77492753047693</v>
      </c>
      <c r="Q511" s="132">
        <f>P511*N511/1000</f>
        <v>52.130419727594017</v>
      </c>
    </row>
    <row r="512" spans="1:17" ht="12.75" customHeight="1" x14ac:dyDescent="0.2">
      <c r="A512" s="137"/>
      <c r="B512" s="176" t="s">
        <v>429</v>
      </c>
      <c r="C512" s="168" t="s">
        <v>914</v>
      </c>
      <c r="D512" s="30">
        <v>75</v>
      </c>
      <c r="E512" s="30">
        <v>1973</v>
      </c>
      <c r="F512" s="267">
        <f>G512+H512+I512</f>
        <v>72.635007000000002</v>
      </c>
      <c r="G512" s="267">
        <v>7.2325799999999996</v>
      </c>
      <c r="H512" s="267">
        <v>12</v>
      </c>
      <c r="I512" s="267">
        <v>53.402427000000003</v>
      </c>
      <c r="J512" s="267">
        <v>4007.78</v>
      </c>
      <c r="K512" s="267">
        <f>I512</f>
        <v>53.402427000000003</v>
      </c>
      <c r="L512" s="267">
        <f>J512</f>
        <v>4007.78</v>
      </c>
      <c r="M512" s="265">
        <f>K512/L512</f>
        <v>1.3324690227507497E-2</v>
      </c>
      <c r="N512" s="111">
        <v>51.884</v>
      </c>
      <c r="O512" s="112">
        <f>M512*N512</f>
        <v>0.691338227763999</v>
      </c>
      <c r="P512" s="112">
        <f>M512*60*1000</f>
        <v>799.48141365044989</v>
      </c>
      <c r="Q512" s="132">
        <f>P512*N512/1000</f>
        <v>41.480293665839945</v>
      </c>
    </row>
    <row r="513" spans="1:17" ht="12.75" customHeight="1" x14ac:dyDescent="0.2">
      <c r="A513" s="137"/>
      <c r="B513" s="176" t="s">
        <v>429</v>
      </c>
      <c r="C513" s="168" t="s">
        <v>915</v>
      </c>
      <c r="D513" s="30">
        <v>45</v>
      </c>
      <c r="E513" s="30">
        <v>1978</v>
      </c>
      <c r="F513" s="267">
        <f>G513+H513+I513</f>
        <v>42.425004000000001</v>
      </c>
      <c r="G513" s="267">
        <v>4.0617749999999999</v>
      </c>
      <c r="H513" s="267">
        <v>7.2</v>
      </c>
      <c r="I513" s="267">
        <v>31.163229000000001</v>
      </c>
      <c r="J513" s="267">
        <v>2335.06</v>
      </c>
      <c r="K513" s="267">
        <f>I513</f>
        <v>31.163229000000001</v>
      </c>
      <c r="L513" s="267">
        <f>J513</f>
        <v>2335.06</v>
      </c>
      <c r="M513" s="265">
        <f>K513/L513</f>
        <v>1.3345793684102337E-2</v>
      </c>
      <c r="N513" s="111">
        <v>51.884</v>
      </c>
      <c r="O513" s="112">
        <f>M513*N513</f>
        <v>0.69243315950596562</v>
      </c>
      <c r="P513" s="112">
        <f>M513*60*1000</f>
        <v>800.74762104614024</v>
      </c>
      <c r="Q513" s="132">
        <f>P513*N513/1000</f>
        <v>41.545989570357939</v>
      </c>
    </row>
    <row r="514" spans="1:17" ht="12.75" customHeight="1" x14ac:dyDescent="0.2">
      <c r="A514" s="137"/>
      <c r="B514" s="177" t="s">
        <v>92</v>
      </c>
      <c r="C514" s="115" t="s">
        <v>64</v>
      </c>
      <c r="D514" s="108">
        <v>60</v>
      </c>
      <c r="E514" s="108">
        <v>1985</v>
      </c>
      <c r="F514" s="269">
        <v>58.883000000000003</v>
      </c>
      <c r="G514" s="269">
        <v>8.1232880000000005</v>
      </c>
      <c r="H514" s="269">
        <v>8.9057820000000003</v>
      </c>
      <c r="I514" s="269">
        <v>41.853929000000001</v>
      </c>
      <c r="J514" s="269">
        <v>3133.55</v>
      </c>
      <c r="K514" s="269">
        <f>I514</f>
        <v>41.853929000000001</v>
      </c>
      <c r="L514" s="269">
        <v>3133.55</v>
      </c>
      <c r="M514" s="270">
        <f>K514/L514</f>
        <v>1.3356713312377335E-2</v>
      </c>
      <c r="N514" s="109">
        <v>46.7</v>
      </c>
      <c r="O514" s="109">
        <f>M514*N514</f>
        <v>0.62375851168802154</v>
      </c>
      <c r="P514" s="109">
        <f>M514*60*1000</f>
        <v>801.40279874264013</v>
      </c>
      <c r="Q514" s="131">
        <f>P514*N514/1000</f>
        <v>37.425510701281297</v>
      </c>
    </row>
    <row r="515" spans="1:17" ht="12.75" customHeight="1" x14ac:dyDescent="0.2">
      <c r="A515" s="137"/>
      <c r="B515" s="176" t="s">
        <v>429</v>
      </c>
      <c r="C515" s="168" t="s">
        <v>916</v>
      </c>
      <c r="D515" s="30">
        <v>37</v>
      </c>
      <c r="E515" s="30">
        <v>1986</v>
      </c>
      <c r="F515" s="267">
        <f>G515+H515+I515</f>
        <v>39.799000999999997</v>
      </c>
      <c r="G515" s="267">
        <v>3.1445479999999999</v>
      </c>
      <c r="H515" s="267">
        <v>5.92</v>
      </c>
      <c r="I515" s="267">
        <v>30.734452999999998</v>
      </c>
      <c r="J515" s="267">
        <v>2297.1</v>
      </c>
      <c r="K515" s="267">
        <f>I515</f>
        <v>30.734452999999998</v>
      </c>
      <c r="L515" s="267">
        <f>J515</f>
        <v>2297.1</v>
      </c>
      <c r="M515" s="265">
        <f>K515/L515</f>
        <v>1.3379675678028819E-2</v>
      </c>
      <c r="N515" s="111">
        <v>51.884</v>
      </c>
      <c r="O515" s="112">
        <f>M515*N515</f>
        <v>0.69419109287884728</v>
      </c>
      <c r="P515" s="112">
        <f>M515*60*1000</f>
        <v>802.78054068172924</v>
      </c>
      <c r="Q515" s="132">
        <f>P515*N515/1000</f>
        <v>41.651465572730842</v>
      </c>
    </row>
    <row r="516" spans="1:17" ht="12.75" customHeight="1" x14ac:dyDescent="0.2">
      <c r="A516" s="137"/>
      <c r="B516" s="177" t="s">
        <v>117</v>
      </c>
      <c r="C516" s="115" t="s">
        <v>115</v>
      </c>
      <c r="D516" s="108">
        <v>20</v>
      </c>
      <c r="E516" s="108">
        <v>1985</v>
      </c>
      <c r="F516" s="269">
        <v>19.806999999999999</v>
      </c>
      <c r="G516" s="269">
        <v>2.6147200000000002</v>
      </c>
      <c r="H516" s="269">
        <v>3.2</v>
      </c>
      <c r="I516" s="269">
        <v>13.992279</v>
      </c>
      <c r="J516" s="269">
        <v>1045.6199999999999</v>
      </c>
      <c r="K516" s="269">
        <f>I516</f>
        <v>13.992279</v>
      </c>
      <c r="L516" s="269">
        <v>1045.6199999999999</v>
      </c>
      <c r="M516" s="270">
        <f>K516/L516</f>
        <v>1.3381801227979573E-2</v>
      </c>
      <c r="N516" s="109">
        <v>79.790000000000006</v>
      </c>
      <c r="O516" s="109">
        <f>M516*N516</f>
        <v>1.0677339199804903</v>
      </c>
      <c r="P516" s="109">
        <f>M516*60*1000</f>
        <v>802.90807367877437</v>
      </c>
      <c r="Q516" s="131">
        <f>P516*N516/1000</f>
        <v>64.064035198829416</v>
      </c>
    </row>
    <row r="517" spans="1:17" ht="12.75" customHeight="1" x14ac:dyDescent="0.2">
      <c r="A517" s="137"/>
      <c r="B517" s="176" t="s">
        <v>429</v>
      </c>
      <c r="C517" s="168" t="s">
        <v>917</v>
      </c>
      <c r="D517" s="30">
        <v>45</v>
      </c>
      <c r="E517" s="30">
        <v>1970</v>
      </c>
      <c r="F517" s="267">
        <f>G517+H517+I517</f>
        <v>35.802998000000002</v>
      </c>
      <c r="G517" s="267">
        <v>2.6991149999999999</v>
      </c>
      <c r="H517" s="267">
        <v>7.2</v>
      </c>
      <c r="I517" s="267">
        <v>25.903883</v>
      </c>
      <c r="J517" s="267">
        <v>1924.65</v>
      </c>
      <c r="K517" s="267">
        <f>I517</f>
        <v>25.903883</v>
      </c>
      <c r="L517" s="267">
        <f>J517</f>
        <v>1924.65</v>
      </c>
      <c r="M517" s="265">
        <f>K517/L517</f>
        <v>1.345900969007352E-2</v>
      </c>
      <c r="N517" s="111">
        <v>51.884</v>
      </c>
      <c r="O517" s="112">
        <f>M517*N517</f>
        <v>0.69830725875977451</v>
      </c>
      <c r="P517" s="112">
        <f>M517*60*1000</f>
        <v>807.54058140441123</v>
      </c>
      <c r="Q517" s="132">
        <f>P517*N517/1000</f>
        <v>41.898435525586471</v>
      </c>
    </row>
    <row r="518" spans="1:17" ht="12.75" customHeight="1" x14ac:dyDescent="0.2">
      <c r="A518" s="137"/>
      <c r="B518" s="177" t="s">
        <v>242</v>
      </c>
      <c r="C518" s="168" t="s">
        <v>695</v>
      </c>
      <c r="D518" s="30">
        <v>65</v>
      </c>
      <c r="E518" s="30">
        <v>1987</v>
      </c>
      <c r="F518" s="267">
        <f>G518+H518+I518</f>
        <v>47.799000000000007</v>
      </c>
      <c r="G518" s="267">
        <v>5.5526800000000005</v>
      </c>
      <c r="H518" s="267">
        <v>10.4</v>
      </c>
      <c r="I518" s="267">
        <v>31.846320000000002</v>
      </c>
      <c r="J518" s="267">
        <v>2365.5</v>
      </c>
      <c r="K518" s="267">
        <v>31.846320000000002</v>
      </c>
      <c r="L518" s="267">
        <v>2365.5</v>
      </c>
      <c r="M518" s="265">
        <f>K518/L518</f>
        <v>1.346282815472416E-2</v>
      </c>
      <c r="N518" s="111">
        <v>53.518999999999998</v>
      </c>
      <c r="O518" s="112">
        <f>M518*N518</f>
        <v>0.72051710001268232</v>
      </c>
      <c r="P518" s="112">
        <f>M518*60*1000</f>
        <v>807.76968928344957</v>
      </c>
      <c r="Q518" s="132">
        <f>P518*N518/1000</f>
        <v>43.231026000760941</v>
      </c>
    </row>
    <row r="519" spans="1:17" ht="12.75" customHeight="1" x14ac:dyDescent="0.2">
      <c r="A519" s="137"/>
      <c r="B519" s="176" t="s">
        <v>238</v>
      </c>
      <c r="C519" s="168" t="s">
        <v>566</v>
      </c>
      <c r="D519" s="30">
        <v>40</v>
      </c>
      <c r="E519" s="30">
        <v>1971</v>
      </c>
      <c r="F519" s="267">
        <v>34.805</v>
      </c>
      <c r="G519" s="267">
        <v>2.7890000000000001</v>
      </c>
      <c r="H519" s="267">
        <v>6.4</v>
      </c>
      <c r="I519" s="267">
        <v>25.616</v>
      </c>
      <c r="J519" s="267">
        <v>1895.27</v>
      </c>
      <c r="K519" s="267">
        <v>25.616</v>
      </c>
      <c r="L519" s="267">
        <v>1895.27</v>
      </c>
      <c r="M519" s="265">
        <f>K519/L519</f>
        <v>1.3515752373012816E-2</v>
      </c>
      <c r="N519" s="111">
        <v>68.599999999999994</v>
      </c>
      <c r="O519" s="112">
        <f>M519*N519</f>
        <v>0.92718061278867914</v>
      </c>
      <c r="P519" s="112">
        <f>M519*60*1000</f>
        <v>810.94514238076897</v>
      </c>
      <c r="Q519" s="132">
        <f>P519*N519/1000</f>
        <v>55.630836767320744</v>
      </c>
    </row>
    <row r="520" spans="1:17" ht="12.75" customHeight="1" x14ac:dyDescent="0.2">
      <c r="A520" s="137"/>
      <c r="B520" s="176" t="s">
        <v>151</v>
      </c>
      <c r="C520" s="268" t="s">
        <v>135</v>
      </c>
      <c r="D520" s="117">
        <v>12</v>
      </c>
      <c r="E520" s="117">
        <v>1991</v>
      </c>
      <c r="F520" s="269">
        <v>15.375</v>
      </c>
      <c r="G520" s="269">
        <v>2.287452</v>
      </c>
      <c r="H520" s="269">
        <v>2</v>
      </c>
      <c r="I520" s="269">
        <v>11.087548999999999</v>
      </c>
      <c r="J520" s="269">
        <v>818.44</v>
      </c>
      <c r="K520" s="269">
        <f>I520</f>
        <v>11.087548999999999</v>
      </c>
      <c r="L520" s="269">
        <v>818.44</v>
      </c>
      <c r="M520" s="270">
        <f>K520/L520</f>
        <v>1.3547173891794143E-2</v>
      </c>
      <c r="N520" s="109">
        <v>79.569999999999993</v>
      </c>
      <c r="O520" s="109">
        <f>M520*N520</f>
        <v>1.07794862657006</v>
      </c>
      <c r="P520" s="109">
        <f>M520*60*1000</f>
        <v>812.83043350764865</v>
      </c>
      <c r="Q520" s="131">
        <f>P520*N520/1000</f>
        <v>64.676917594203601</v>
      </c>
    </row>
    <row r="521" spans="1:17" ht="12.75" customHeight="1" x14ac:dyDescent="0.2">
      <c r="A521" s="137"/>
      <c r="B521" s="176" t="s">
        <v>429</v>
      </c>
      <c r="C521" s="168" t="s">
        <v>918</v>
      </c>
      <c r="D521" s="30">
        <v>12</v>
      </c>
      <c r="E521" s="30">
        <v>1995</v>
      </c>
      <c r="F521" s="267">
        <f>G521+H521+I521</f>
        <v>12.052</v>
      </c>
      <c r="G521" s="267">
        <v>0.73373999999999995</v>
      </c>
      <c r="H521" s="267">
        <v>1.92</v>
      </c>
      <c r="I521" s="267">
        <v>9.3982600000000005</v>
      </c>
      <c r="J521" s="267">
        <v>693.74</v>
      </c>
      <c r="K521" s="267">
        <f>I521</f>
        <v>9.3982600000000005</v>
      </c>
      <c r="L521" s="267">
        <f>J521</f>
        <v>693.74</v>
      </c>
      <c r="M521" s="265">
        <f>K521/L521</f>
        <v>1.354723671692565E-2</v>
      </c>
      <c r="N521" s="111">
        <v>51.884</v>
      </c>
      <c r="O521" s="112">
        <f>M521*N521</f>
        <v>0.70288482982097045</v>
      </c>
      <c r="P521" s="112">
        <f>M521*60*1000</f>
        <v>812.83420301553895</v>
      </c>
      <c r="Q521" s="132">
        <f>P521*N521/1000</f>
        <v>42.173089789258221</v>
      </c>
    </row>
    <row r="522" spans="1:17" ht="12.75" customHeight="1" x14ac:dyDescent="0.2">
      <c r="A522" s="137"/>
      <c r="B522" s="177" t="s">
        <v>242</v>
      </c>
      <c r="C522" s="168" t="s">
        <v>696</v>
      </c>
      <c r="D522" s="30">
        <v>35</v>
      </c>
      <c r="E522" s="30" t="s">
        <v>57</v>
      </c>
      <c r="F522" s="267">
        <f>G522+H522+I522</f>
        <v>28.581000000000003</v>
      </c>
      <c r="G522" s="267">
        <v>4.3628200000000001</v>
      </c>
      <c r="H522" s="267">
        <v>0.33</v>
      </c>
      <c r="I522" s="267">
        <v>23.888180000000002</v>
      </c>
      <c r="J522" s="267">
        <v>1762.94</v>
      </c>
      <c r="K522" s="267">
        <v>23.888180000000002</v>
      </c>
      <c r="L522" s="267">
        <v>1762.94</v>
      </c>
      <c r="M522" s="265">
        <f>K522/L522</f>
        <v>1.3550194561357733E-2</v>
      </c>
      <c r="N522" s="111">
        <v>53.518999999999998</v>
      </c>
      <c r="O522" s="112">
        <f>M522*N522</f>
        <v>0.7251928627293045</v>
      </c>
      <c r="P522" s="112">
        <f>M522*60*1000</f>
        <v>813.011673681464</v>
      </c>
      <c r="Q522" s="132">
        <f>P522*N522/1000</f>
        <v>43.511571763758269</v>
      </c>
    </row>
    <row r="523" spans="1:17" ht="12.75" customHeight="1" x14ac:dyDescent="0.2">
      <c r="A523" s="137"/>
      <c r="B523" s="176" t="s">
        <v>429</v>
      </c>
      <c r="C523" s="168" t="s">
        <v>919</v>
      </c>
      <c r="D523" s="30">
        <v>50</v>
      </c>
      <c r="E523" s="30">
        <v>1979</v>
      </c>
      <c r="F523" s="267">
        <f>G523+H523+I523</f>
        <v>53.326002000000003</v>
      </c>
      <c r="G523" s="267">
        <v>5.0313600000000003</v>
      </c>
      <c r="H523" s="267">
        <v>8</v>
      </c>
      <c r="I523" s="267">
        <v>40.294642000000003</v>
      </c>
      <c r="J523" s="267">
        <v>2967.15</v>
      </c>
      <c r="K523" s="267">
        <f>I523</f>
        <v>40.294642000000003</v>
      </c>
      <c r="L523" s="267">
        <f>J523</f>
        <v>2967.15</v>
      </c>
      <c r="M523" s="265">
        <f>K523/L523</f>
        <v>1.3580251082688776E-2</v>
      </c>
      <c r="N523" s="111">
        <v>51.884</v>
      </c>
      <c r="O523" s="112">
        <f>M523*N523</f>
        <v>0.70459774717422441</v>
      </c>
      <c r="P523" s="112">
        <f>M523*60*1000</f>
        <v>814.81506496132647</v>
      </c>
      <c r="Q523" s="132">
        <f>P523*N523/1000</f>
        <v>42.275864830453465</v>
      </c>
    </row>
    <row r="524" spans="1:17" ht="12.75" customHeight="1" x14ac:dyDescent="0.2">
      <c r="A524" s="137"/>
      <c r="B524" s="177" t="s">
        <v>490</v>
      </c>
      <c r="C524" s="266" t="s">
        <v>925</v>
      </c>
      <c r="D524" s="110">
        <v>30</v>
      </c>
      <c r="E524" s="110">
        <v>1989</v>
      </c>
      <c r="F524" s="267">
        <v>29.35</v>
      </c>
      <c r="G524" s="267">
        <v>2.78</v>
      </c>
      <c r="H524" s="267">
        <v>4.8</v>
      </c>
      <c r="I524" s="267">
        <v>21.77</v>
      </c>
      <c r="J524" s="267">
        <v>1601.08</v>
      </c>
      <c r="K524" s="267">
        <v>21.77</v>
      </c>
      <c r="L524" s="267">
        <v>1601.08</v>
      </c>
      <c r="M524" s="265">
        <f>K524/L524</f>
        <v>1.3597071976415919E-2</v>
      </c>
      <c r="N524" s="111">
        <v>65.509</v>
      </c>
      <c r="O524" s="112">
        <f>M524*N524</f>
        <v>0.89073058810303041</v>
      </c>
      <c r="P524" s="112">
        <f>M524*60*1000</f>
        <v>815.82431858495522</v>
      </c>
      <c r="Q524" s="132">
        <f>P524*N524/1000</f>
        <v>53.443835286181837</v>
      </c>
    </row>
    <row r="525" spans="1:17" ht="12.75" customHeight="1" x14ac:dyDescent="0.2">
      <c r="A525" s="137"/>
      <c r="B525" s="177" t="s">
        <v>242</v>
      </c>
      <c r="C525" s="168" t="s">
        <v>697</v>
      </c>
      <c r="D525" s="30">
        <v>45</v>
      </c>
      <c r="E525" s="30">
        <v>1976</v>
      </c>
      <c r="F525" s="267">
        <f>G525+H525+I525</f>
        <v>43.576999999999998</v>
      </c>
      <c r="G525" s="267">
        <v>4.7027800000000006</v>
      </c>
      <c r="H525" s="267">
        <v>7.2</v>
      </c>
      <c r="I525" s="267">
        <v>31.674220000000002</v>
      </c>
      <c r="J525" s="267">
        <v>2326.9299999999998</v>
      </c>
      <c r="K525" s="267">
        <v>31.674220000000002</v>
      </c>
      <c r="L525" s="267">
        <v>2326.9299999999998</v>
      </c>
      <c r="M525" s="265">
        <f>K525/L525</f>
        <v>1.3612020989028464E-2</v>
      </c>
      <c r="N525" s="111">
        <v>53.518999999999998</v>
      </c>
      <c r="O525" s="112">
        <f>M525*N525</f>
        <v>0.72850175131181438</v>
      </c>
      <c r="P525" s="112">
        <f>M525*60*1000</f>
        <v>816.72125934170776</v>
      </c>
      <c r="Q525" s="132">
        <f>P525*N525/1000</f>
        <v>43.710105078708857</v>
      </c>
    </row>
    <row r="526" spans="1:17" ht="12.75" customHeight="1" x14ac:dyDescent="0.2">
      <c r="A526" s="137"/>
      <c r="B526" s="177" t="s">
        <v>242</v>
      </c>
      <c r="C526" s="168" t="s">
        <v>698</v>
      </c>
      <c r="D526" s="30">
        <v>54</v>
      </c>
      <c r="E526" s="30">
        <v>1985</v>
      </c>
      <c r="F526" s="267">
        <f>G526+H526+I526</f>
        <v>55.580000000000005</v>
      </c>
      <c r="G526" s="267">
        <v>6.4025800000000004</v>
      </c>
      <c r="H526" s="267">
        <v>8.64</v>
      </c>
      <c r="I526" s="267">
        <v>40.537420000000004</v>
      </c>
      <c r="J526" s="267">
        <v>2976.21</v>
      </c>
      <c r="K526" s="267">
        <v>40.537420000000004</v>
      </c>
      <c r="L526" s="267">
        <v>2976.21</v>
      </c>
      <c r="M526" s="265">
        <f>K526/L526</f>
        <v>1.3620483769626473E-2</v>
      </c>
      <c r="N526" s="111">
        <v>53.518999999999998</v>
      </c>
      <c r="O526" s="112">
        <f>M526*N526</f>
        <v>0.72895467086663923</v>
      </c>
      <c r="P526" s="112">
        <f>M526*60*1000</f>
        <v>817.22902617758837</v>
      </c>
      <c r="Q526" s="132">
        <f>P526*N526/1000</f>
        <v>43.737280251998349</v>
      </c>
    </row>
    <row r="527" spans="1:17" ht="12.75" customHeight="1" x14ac:dyDescent="0.2">
      <c r="A527" s="137"/>
      <c r="B527" s="177" t="s">
        <v>242</v>
      </c>
      <c r="C527" s="168" t="s">
        <v>699</v>
      </c>
      <c r="D527" s="30">
        <v>45</v>
      </c>
      <c r="E527" s="30">
        <v>1977</v>
      </c>
      <c r="F527" s="267">
        <f>G527+H527+I527</f>
        <v>42.617000000000004</v>
      </c>
      <c r="G527" s="267">
        <v>3.5129199999999998</v>
      </c>
      <c r="H527" s="267">
        <v>7.2</v>
      </c>
      <c r="I527" s="267">
        <v>31.90408</v>
      </c>
      <c r="J527" s="267">
        <v>2335.0500000000002</v>
      </c>
      <c r="K527" s="267">
        <v>31.90408</v>
      </c>
      <c r="L527" s="267">
        <v>2335.0500000000002</v>
      </c>
      <c r="M527" s="265">
        <f>K527/L527</f>
        <v>1.3663124986616988E-2</v>
      </c>
      <c r="N527" s="111">
        <v>53.518999999999998</v>
      </c>
      <c r="O527" s="112">
        <f>M527*N527</f>
        <v>0.73123678615875454</v>
      </c>
      <c r="P527" s="112">
        <f>M527*60*1000</f>
        <v>819.78749919701932</v>
      </c>
      <c r="Q527" s="132">
        <f>P527*N527/1000</f>
        <v>43.874207169525278</v>
      </c>
    </row>
    <row r="528" spans="1:17" ht="12.75" customHeight="1" x14ac:dyDescent="0.2">
      <c r="A528" s="137"/>
      <c r="B528" s="176" t="s">
        <v>175</v>
      </c>
      <c r="C528" s="275" t="s">
        <v>168</v>
      </c>
      <c r="D528" s="113">
        <v>55</v>
      </c>
      <c r="E528" s="113">
        <v>1968</v>
      </c>
      <c r="F528" s="276">
        <v>43.280999999999999</v>
      </c>
      <c r="G528" s="276">
        <v>2.7029999999999998</v>
      </c>
      <c r="H528" s="276">
        <v>6.4</v>
      </c>
      <c r="I528" s="276">
        <v>34.177999999999997</v>
      </c>
      <c r="J528" s="276">
        <v>2493.39</v>
      </c>
      <c r="K528" s="276">
        <f>I528</f>
        <v>34.177999999999997</v>
      </c>
      <c r="L528" s="276">
        <v>2493.39</v>
      </c>
      <c r="M528" s="277">
        <f>K528/L528</f>
        <v>1.3707442477911598E-2</v>
      </c>
      <c r="N528" s="114">
        <v>93.85</v>
      </c>
      <c r="O528" s="114">
        <f>M528*N528</f>
        <v>1.2864434765520034</v>
      </c>
      <c r="P528" s="114">
        <f>M528*60*1000</f>
        <v>822.44654867469592</v>
      </c>
      <c r="Q528" s="133">
        <f>P528*N528/1000</f>
        <v>77.186608593120212</v>
      </c>
    </row>
    <row r="529" spans="1:17" ht="12.75" customHeight="1" x14ac:dyDescent="0.2">
      <c r="A529" s="137"/>
      <c r="B529" s="177" t="s">
        <v>490</v>
      </c>
      <c r="C529" s="266" t="s">
        <v>479</v>
      </c>
      <c r="D529" s="110">
        <v>30</v>
      </c>
      <c r="E529" s="110">
        <v>1990</v>
      </c>
      <c r="F529" s="267">
        <v>29.164999999999999</v>
      </c>
      <c r="G529" s="267">
        <v>3.06</v>
      </c>
      <c r="H529" s="267">
        <v>4.8</v>
      </c>
      <c r="I529" s="267">
        <v>21.3</v>
      </c>
      <c r="J529" s="267">
        <v>1550.85</v>
      </c>
      <c r="K529" s="267">
        <v>21.3</v>
      </c>
      <c r="L529" s="267">
        <v>1550.85</v>
      </c>
      <c r="M529" s="265">
        <f>K529/L529</f>
        <v>1.3734403714092274E-2</v>
      </c>
      <c r="N529" s="111">
        <v>65.509</v>
      </c>
      <c r="O529" s="112">
        <f>M529*N529</f>
        <v>0.89972705290647081</v>
      </c>
      <c r="P529" s="112">
        <f>M529*60*1000</f>
        <v>824.06422284553651</v>
      </c>
      <c r="Q529" s="132">
        <f>P529*N529/1000</f>
        <v>53.983623174388249</v>
      </c>
    </row>
    <row r="530" spans="1:17" ht="12.75" customHeight="1" x14ac:dyDescent="0.2">
      <c r="A530" s="137"/>
      <c r="B530" s="176" t="s">
        <v>429</v>
      </c>
      <c r="C530" s="168" t="s">
        <v>920</v>
      </c>
      <c r="D530" s="30">
        <v>60</v>
      </c>
      <c r="E530" s="30">
        <v>1986</v>
      </c>
      <c r="F530" s="267">
        <f>G530+H530+I530</f>
        <v>45.535999000000004</v>
      </c>
      <c r="G530" s="267">
        <v>3.9150269999999998</v>
      </c>
      <c r="H530" s="267">
        <v>9.3989999999999991</v>
      </c>
      <c r="I530" s="267">
        <v>32.221972000000001</v>
      </c>
      <c r="J530" s="267">
        <v>2341.37</v>
      </c>
      <c r="K530" s="267">
        <f>I530</f>
        <v>32.221972000000001</v>
      </c>
      <c r="L530" s="267">
        <f>J530</f>
        <v>2341.37</v>
      </c>
      <c r="M530" s="265">
        <f>K530/L530</f>
        <v>1.3762016255440192E-2</v>
      </c>
      <c r="N530" s="111">
        <v>51.884</v>
      </c>
      <c r="O530" s="112">
        <f>M530*N530</f>
        <v>0.7140284513972589</v>
      </c>
      <c r="P530" s="112">
        <f>M530*60*1000</f>
        <v>825.72097532641158</v>
      </c>
      <c r="Q530" s="132">
        <f>P530*N530/1000</f>
        <v>42.841707083835537</v>
      </c>
    </row>
    <row r="531" spans="1:17" ht="12.75" customHeight="1" x14ac:dyDescent="0.2">
      <c r="A531" s="137"/>
      <c r="B531" s="176" t="s">
        <v>429</v>
      </c>
      <c r="C531" s="168" t="s">
        <v>921</v>
      </c>
      <c r="D531" s="30">
        <v>30</v>
      </c>
      <c r="E531" s="30">
        <v>1989</v>
      </c>
      <c r="F531" s="267">
        <f>G531+H531+I531</f>
        <v>30.086998999999999</v>
      </c>
      <c r="G531" s="267">
        <v>3.0135749999999999</v>
      </c>
      <c r="H531" s="267">
        <v>4.8</v>
      </c>
      <c r="I531" s="267">
        <v>22.273423999999999</v>
      </c>
      <c r="J531" s="267">
        <v>1616.71</v>
      </c>
      <c r="K531" s="267">
        <f>I531</f>
        <v>22.273423999999999</v>
      </c>
      <c r="L531" s="267">
        <f>J531</f>
        <v>1616.71</v>
      </c>
      <c r="M531" s="265">
        <f>K531/L531</f>
        <v>1.3777006389519455E-2</v>
      </c>
      <c r="N531" s="111">
        <v>51.884</v>
      </c>
      <c r="O531" s="112">
        <f>M531*N531</f>
        <v>0.7148061995138274</v>
      </c>
      <c r="P531" s="112">
        <f>M531*60*1000</f>
        <v>826.62038337116724</v>
      </c>
      <c r="Q531" s="132">
        <f>P531*N531/1000</f>
        <v>42.888371970829638</v>
      </c>
    </row>
    <row r="532" spans="1:17" ht="12.75" customHeight="1" x14ac:dyDescent="0.2">
      <c r="A532" s="137"/>
      <c r="B532" s="177" t="s">
        <v>774</v>
      </c>
      <c r="C532" s="168" t="s">
        <v>765</v>
      </c>
      <c r="D532" s="30">
        <v>50</v>
      </c>
      <c r="E532" s="30">
        <v>1970</v>
      </c>
      <c r="F532" s="267">
        <v>46.360999999999997</v>
      </c>
      <c r="G532" s="267">
        <v>2.3660000000000001</v>
      </c>
      <c r="H532" s="267">
        <v>7.68</v>
      </c>
      <c r="I532" s="267">
        <v>36.314999999999998</v>
      </c>
      <c r="J532" s="267">
        <v>2631.75</v>
      </c>
      <c r="K532" s="267">
        <v>36.314999999999998</v>
      </c>
      <c r="L532" s="267">
        <v>2631.75</v>
      </c>
      <c r="M532" s="265">
        <f>K532/L532</f>
        <v>1.3798803077799942E-2</v>
      </c>
      <c r="N532" s="111">
        <v>67.58</v>
      </c>
      <c r="O532" s="112">
        <f>M532*N532</f>
        <v>0.93252311199772009</v>
      </c>
      <c r="P532" s="112">
        <f>M532*60*1000</f>
        <v>827.92818466799656</v>
      </c>
      <c r="Q532" s="132">
        <f>P532*N532/1000</f>
        <v>55.951386719863208</v>
      </c>
    </row>
    <row r="533" spans="1:17" ht="12.75" customHeight="1" x14ac:dyDescent="0.2">
      <c r="A533" s="137"/>
      <c r="B533" s="177" t="s">
        <v>242</v>
      </c>
      <c r="C533" s="168" t="s">
        <v>570</v>
      </c>
      <c r="D533" s="30">
        <v>45</v>
      </c>
      <c r="E533" s="30">
        <v>1982</v>
      </c>
      <c r="F533" s="267">
        <f>G533+H533+I533</f>
        <v>44.254999999999995</v>
      </c>
      <c r="G533" s="267">
        <v>4.9860800000000003</v>
      </c>
      <c r="H533" s="267">
        <v>7.2</v>
      </c>
      <c r="I533" s="267">
        <v>32.068919999999999</v>
      </c>
      <c r="J533" s="267">
        <v>2313.9900000000002</v>
      </c>
      <c r="K533" s="267">
        <v>32.068919999999999</v>
      </c>
      <c r="L533" s="267">
        <v>2313.9900000000002</v>
      </c>
      <c r="M533" s="265">
        <f>K533/L533</f>
        <v>1.3858711576108797E-2</v>
      </c>
      <c r="N533" s="111">
        <v>53.518999999999998</v>
      </c>
      <c r="O533" s="112">
        <f>M533*N533</f>
        <v>0.74170438484176671</v>
      </c>
      <c r="P533" s="112">
        <f>M533*60*1000</f>
        <v>831.52269456652778</v>
      </c>
      <c r="Q533" s="132">
        <f>P533*N533/1000</f>
        <v>44.502263090505998</v>
      </c>
    </row>
    <row r="534" spans="1:17" ht="12.75" customHeight="1" x14ac:dyDescent="0.2">
      <c r="A534" s="137"/>
      <c r="B534" s="177" t="s">
        <v>490</v>
      </c>
      <c r="C534" s="266" t="s">
        <v>473</v>
      </c>
      <c r="D534" s="110">
        <v>50</v>
      </c>
      <c r="E534" s="110">
        <v>1974</v>
      </c>
      <c r="F534" s="267">
        <v>47.018999999999998</v>
      </c>
      <c r="G534" s="267">
        <v>4.7300000000000004</v>
      </c>
      <c r="H534" s="267">
        <v>7.84</v>
      </c>
      <c r="I534" s="267">
        <v>34.450000000000003</v>
      </c>
      <c r="J534" s="267">
        <v>2478.85</v>
      </c>
      <c r="K534" s="267">
        <v>34.450000000000003</v>
      </c>
      <c r="L534" s="267">
        <v>2478.85</v>
      </c>
      <c r="M534" s="265">
        <f>K534/L534</f>
        <v>1.389757347156948E-2</v>
      </c>
      <c r="N534" s="111">
        <v>65.509</v>
      </c>
      <c r="O534" s="112">
        <f>M534*N534</f>
        <v>0.91041614054904507</v>
      </c>
      <c r="P534" s="112">
        <f>M534*60*1000</f>
        <v>833.85440829416882</v>
      </c>
      <c r="Q534" s="132">
        <f>P534*N534/1000</f>
        <v>54.624968432942701</v>
      </c>
    </row>
    <row r="535" spans="1:17" ht="12.75" customHeight="1" x14ac:dyDescent="0.2">
      <c r="A535" s="137"/>
      <c r="B535" s="177" t="s">
        <v>242</v>
      </c>
      <c r="C535" s="168" t="s">
        <v>700</v>
      </c>
      <c r="D535" s="30">
        <v>45</v>
      </c>
      <c r="E535" s="30">
        <v>1975</v>
      </c>
      <c r="F535" s="267">
        <f>G535+H535+I535</f>
        <v>45.132000000000005</v>
      </c>
      <c r="G535" s="267">
        <v>5.3260400000000008</v>
      </c>
      <c r="H535" s="267">
        <v>7.2</v>
      </c>
      <c r="I535" s="267">
        <v>32.605960000000003</v>
      </c>
      <c r="J535" s="267">
        <v>2343.69</v>
      </c>
      <c r="K535" s="267">
        <v>32.605960000000003</v>
      </c>
      <c r="L535" s="267">
        <v>2343.69</v>
      </c>
      <c r="M535" s="265">
        <f>K535/L535</f>
        <v>1.3912232419816616E-2</v>
      </c>
      <c r="N535" s="111">
        <v>53.518999999999998</v>
      </c>
      <c r="O535" s="112">
        <f>M535*N535</f>
        <v>0.74456876687616547</v>
      </c>
      <c r="P535" s="112">
        <f>M535*60*1000</f>
        <v>834.73394518899693</v>
      </c>
      <c r="Q535" s="132">
        <f>P535*N535/1000</f>
        <v>44.674126012569928</v>
      </c>
    </row>
    <row r="536" spans="1:17" ht="12.75" customHeight="1" x14ac:dyDescent="0.2">
      <c r="A536" s="137"/>
      <c r="B536" s="177" t="s">
        <v>866</v>
      </c>
      <c r="C536" s="168" t="s">
        <v>854</v>
      </c>
      <c r="D536" s="30">
        <v>6</v>
      </c>
      <c r="E536" s="30">
        <v>1970</v>
      </c>
      <c r="F536" s="267">
        <v>5.3</v>
      </c>
      <c r="G536" s="267">
        <v>0</v>
      </c>
      <c r="H536" s="267">
        <v>0</v>
      </c>
      <c r="I536" s="267">
        <v>5.3</v>
      </c>
      <c r="J536" s="267">
        <v>379.1</v>
      </c>
      <c r="K536" s="267">
        <v>5.3</v>
      </c>
      <c r="L536" s="267">
        <v>379.1</v>
      </c>
      <c r="M536" s="265">
        <v>1.3980480084410444E-2</v>
      </c>
      <c r="N536" s="111">
        <v>64.5</v>
      </c>
      <c r="O536" s="112">
        <v>0.90174096544447369</v>
      </c>
      <c r="P536" s="112">
        <v>838.82880506462664</v>
      </c>
      <c r="Q536" s="132">
        <v>54.104457926668417</v>
      </c>
    </row>
    <row r="537" spans="1:17" ht="12.75" customHeight="1" x14ac:dyDescent="0.2">
      <c r="A537" s="137"/>
      <c r="B537" s="177" t="s">
        <v>92</v>
      </c>
      <c r="C537" s="115" t="s">
        <v>67</v>
      </c>
      <c r="D537" s="108">
        <v>88</v>
      </c>
      <c r="E537" s="108">
        <v>1986</v>
      </c>
      <c r="F537" s="269">
        <v>103.501</v>
      </c>
      <c r="G537" s="269">
        <v>12.381406</v>
      </c>
      <c r="H537" s="269">
        <v>18.260628000000001</v>
      </c>
      <c r="I537" s="269">
        <v>72.858973000000006</v>
      </c>
      <c r="J537" s="269">
        <v>5195.53</v>
      </c>
      <c r="K537" s="269">
        <f>I537</f>
        <v>72.858973000000006</v>
      </c>
      <c r="L537" s="269">
        <v>5195.53</v>
      </c>
      <c r="M537" s="270">
        <f>K537/L537</f>
        <v>1.4023395688216603E-2</v>
      </c>
      <c r="N537" s="109">
        <v>46.7</v>
      </c>
      <c r="O537" s="109">
        <f>M537*N537</f>
        <v>0.65489257863971539</v>
      </c>
      <c r="P537" s="109">
        <f>M537*60*1000</f>
        <v>841.40374129299619</v>
      </c>
      <c r="Q537" s="131">
        <f>P537*N537/1000</f>
        <v>39.293554718382929</v>
      </c>
    </row>
    <row r="538" spans="1:17" ht="12.75" customHeight="1" x14ac:dyDescent="0.2">
      <c r="A538" s="137"/>
      <c r="B538" s="176" t="s">
        <v>228</v>
      </c>
      <c r="C538" s="275" t="s">
        <v>222</v>
      </c>
      <c r="D538" s="113">
        <v>16</v>
      </c>
      <c r="E538" s="113">
        <v>1989</v>
      </c>
      <c r="F538" s="276">
        <v>15.047000000000001</v>
      </c>
      <c r="G538" s="276">
        <v>0</v>
      </c>
      <c r="H538" s="276">
        <v>0</v>
      </c>
      <c r="I538" s="276">
        <v>15.046999999999999</v>
      </c>
      <c r="J538" s="276">
        <v>1072.46</v>
      </c>
      <c r="K538" s="276">
        <f>I538</f>
        <v>15.046999999999999</v>
      </c>
      <c r="L538" s="276">
        <v>1072.46</v>
      </c>
      <c r="M538" s="277">
        <f>K538/L538</f>
        <v>1.4030360106670643E-2</v>
      </c>
      <c r="N538" s="114">
        <v>78.150000000000006</v>
      </c>
      <c r="O538" s="114">
        <f>M538*N538</f>
        <v>1.0964726423363109</v>
      </c>
      <c r="P538" s="114">
        <f>M538*60*1000</f>
        <v>841.82160640023858</v>
      </c>
      <c r="Q538" s="133">
        <f>P538*N538/1000</f>
        <v>65.788358540178649</v>
      </c>
    </row>
    <row r="539" spans="1:17" ht="12.75" customHeight="1" x14ac:dyDescent="0.2">
      <c r="A539" s="137"/>
      <c r="B539" s="177" t="s">
        <v>242</v>
      </c>
      <c r="C539" s="168" t="s">
        <v>701</v>
      </c>
      <c r="D539" s="30">
        <v>45</v>
      </c>
      <c r="E539" s="30">
        <v>1989</v>
      </c>
      <c r="F539" s="267">
        <f>G539+H539+I539</f>
        <v>45.538000000000004</v>
      </c>
      <c r="G539" s="267">
        <v>5.7226599999999994</v>
      </c>
      <c r="H539" s="267">
        <v>7.2</v>
      </c>
      <c r="I539" s="267">
        <v>32.615340000000003</v>
      </c>
      <c r="J539" s="267">
        <v>2323.35</v>
      </c>
      <c r="K539" s="267">
        <v>32.615340000000003</v>
      </c>
      <c r="L539" s="267">
        <v>2323.35</v>
      </c>
      <c r="M539" s="265">
        <f>K539/L539</f>
        <v>1.403806572406224E-2</v>
      </c>
      <c r="N539" s="111">
        <v>53.518999999999998</v>
      </c>
      <c r="O539" s="112">
        <f>M539*N539</f>
        <v>0.75130323948608702</v>
      </c>
      <c r="P539" s="112">
        <f>M539*60*1000</f>
        <v>842.28394344373442</v>
      </c>
      <c r="Q539" s="132">
        <f>P539*N539/1000</f>
        <v>45.078194369165217</v>
      </c>
    </row>
    <row r="540" spans="1:17" ht="12.75" customHeight="1" x14ac:dyDescent="0.2">
      <c r="A540" s="137"/>
      <c r="B540" s="177" t="s">
        <v>774</v>
      </c>
      <c r="C540" s="168" t="s">
        <v>761</v>
      </c>
      <c r="D540" s="30">
        <v>50</v>
      </c>
      <c r="E540" s="30">
        <v>1968</v>
      </c>
      <c r="F540" s="267">
        <v>47.46</v>
      </c>
      <c r="G540" s="267">
        <v>3.2120000000000002</v>
      </c>
      <c r="H540" s="267">
        <v>8.01</v>
      </c>
      <c r="I540" s="267">
        <v>36.238</v>
      </c>
      <c r="J540" s="267">
        <v>2579.2399999999998</v>
      </c>
      <c r="K540" s="267">
        <v>36.238</v>
      </c>
      <c r="L540" s="267">
        <v>2579.2399999999998</v>
      </c>
      <c r="M540" s="265">
        <f>K540/L540</f>
        <v>1.4049875157023E-2</v>
      </c>
      <c r="N540" s="111">
        <v>67.58</v>
      </c>
      <c r="O540" s="112">
        <f>M540*N540</f>
        <v>0.94949056311161439</v>
      </c>
      <c r="P540" s="112">
        <f>M540*60*1000</f>
        <v>842.99250942138008</v>
      </c>
      <c r="Q540" s="132">
        <f>P540*N540/1000</f>
        <v>56.969433786696861</v>
      </c>
    </row>
    <row r="541" spans="1:17" ht="12.75" customHeight="1" x14ac:dyDescent="0.2">
      <c r="A541" s="137"/>
      <c r="B541" s="177" t="s">
        <v>866</v>
      </c>
      <c r="C541" s="168" t="s">
        <v>853</v>
      </c>
      <c r="D541" s="30">
        <v>18</v>
      </c>
      <c r="E541" s="30">
        <v>1977</v>
      </c>
      <c r="F541" s="267">
        <v>13.4</v>
      </c>
      <c r="G541" s="267">
        <v>1.954</v>
      </c>
      <c r="H541" s="267">
        <v>0</v>
      </c>
      <c r="I541" s="267">
        <v>11.385</v>
      </c>
      <c r="J541" s="267">
        <v>808.66</v>
      </c>
      <c r="K541" s="267">
        <v>11.4</v>
      </c>
      <c r="L541" s="267">
        <v>808.7</v>
      </c>
      <c r="M541" s="265">
        <v>1.4096698404847285E-2</v>
      </c>
      <c r="N541" s="111">
        <v>64.5</v>
      </c>
      <c r="O541" s="112">
        <v>0.90923704711264985</v>
      </c>
      <c r="P541" s="112">
        <v>845.80190429083711</v>
      </c>
      <c r="Q541" s="132">
        <v>54.554222826758995</v>
      </c>
    </row>
    <row r="542" spans="1:17" ht="12.75" customHeight="1" x14ac:dyDescent="0.2">
      <c r="A542" s="137"/>
      <c r="B542" s="176" t="s">
        <v>286</v>
      </c>
      <c r="C542" s="161" t="s">
        <v>281</v>
      </c>
      <c r="D542" s="35">
        <v>55</v>
      </c>
      <c r="E542" s="35">
        <v>1977</v>
      </c>
      <c r="F542" s="272">
        <v>48.67</v>
      </c>
      <c r="G542" s="273">
        <v>4.38</v>
      </c>
      <c r="H542" s="273">
        <v>13</v>
      </c>
      <c r="I542" s="272">
        <v>31.29</v>
      </c>
      <c r="J542" s="272">
        <v>2217.3200000000002</v>
      </c>
      <c r="K542" s="272">
        <v>31.29</v>
      </c>
      <c r="L542" s="272">
        <v>2217.3200000000002</v>
      </c>
      <c r="M542" s="274">
        <v>1.4111630256345497E-2</v>
      </c>
      <c r="N542" s="36">
        <v>53.85</v>
      </c>
      <c r="O542" s="36">
        <v>0.76</v>
      </c>
      <c r="P542" s="36">
        <v>846.7</v>
      </c>
      <c r="Q542" s="134">
        <v>45.59</v>
      </c>
    </row>
    <row r="543" spans="1:17" ht="12.75" customHeight="1" x14ac:dyDescent="0.2">
      <c r="A543" s="137"/>
      <c r="B543" s="177" t="s">
        <v>866</v>
      </c>
      <c r="C543" s="168" t="s">
        <v>850</v>
      </c>
      <c r="D543" s="30">
        <v>34</v>
      </c>
      <c r="E543" s="30"/>
      <c r="F543" s="267">
        <v>28.8</v>
      </c>
      <c r="G543" s="267">
        <v>1.7</v>
      </c>
      <c r="H543" s="267">
        <v>5.44</v>
      </c>
      <c r="I543" s="267">
        <v>21.7</v>
      </c>
      <c r="J543" s="267">
        <v>1523.06</v>
      </c>
      <c r="K543" s="267">
        <v>21.7</v>
      </c>
      <c r="L543" s="267">
        <v>1523.1</v>
      </c>
      <c r="M543" s="265">
        <v>1.4247258879915962E-2</v>
      </c>
      <c r="N543" s="111">
        <v>64.5</v>
      </c>
      <c r="O543" s="112">
        <v>0.91894819775457959</v>
      </c>
      <c r="P543" s="112">
        <v>854.83553279495777</v>
      </c>
      <c r="Q543" s="132">
        <v>55.136891865274777</v>
      </c>
    </row>
    <row r="544" spans="1:17" ht="12.75" customHeight="1" x14ac:dyDescent="0.2">
      <c r="A544" s="137"/>
      <c r="B544" s="177" t="s">
        <v>242</v>
      </c>
      <c r="C544" s="168" t="s">
        <v>571</v>
      </c>
      <c r="D544" s="30">
        <v>65</v>
      </c>
      <c r="E544" s="30">
        <v>1989</v>
      </c>
      <c r="F544" s="267">
        <f>G544+H544+I544</f>
        <v>48.991</v>
      </c>
      <c r="G544" s="267">
        <v>5.1560600000000001</v>
      </c>
      <c r="H544" s="267">
        <v>10.16</v>
      </c>
      <c r="I544" s="267">
        <v>33.674939999999999</v>
      </c>
      <c r="J544" s="267">
        <v>2358.29</v>
      </c>
      <c r="K544" s="267">
        <v>33.674939999999999</v>
      </c>
      <c r="L544" s="267">
        <v>2358.29</v>
      </c>
      <c r="M544" s="265">
        <f>K544/L544</f>
        <v>1.427938887923029E-2</v>
      </c>
      <c r="N544" s="111">
        <v>53.518999999999998</v>
      </c>
      <c r="O544" s="112">
        <f>M544*N544</f>
        <v>0.76421861342752584</v>
      </c>
      <c r="P544" s="112">
        <f>M544*60*1000</f>
        <v>856.76333275381728</v>
      </c>
      <c r="Q544" s="132">
        <f>P544*N544/1000</f>
        <v>45.853116805651545</v>
      </c>
    </row>
    <row r="545" spans="1:17" ht="12.75" customHeight="1" x14ac:dyDescent="0.2">
      <c r="A545" s="137"/>
      <c r="B545" s="176" t="s">
        <v>238</v>
      </c>
      <c r="C545" s="168" t="s">
        <v>676</v>
      </c>
      <c r="D545" s="30">
        <v>30</v>
      </c>
      <c r="E545" s="30">
        <v>1992</v>
      </c>
      <c r="F545" s="267">
        <v>29.602</v>
      </c>
      <c r="G545" s="267">
        <v>1.3160000000000001</v>
      </c>
      <c r="H545" s="267">
        <v>4.8</v>
      </c>
      <c r="I545" s="267">
        <v>23.486000000000001</v>
      </c>
      <c r="J545" s="267">
        <v>1636.64</v>
      </c>
      <c r="K545" s="267">
        <v>23.486000000000001</v>
      </c>
      <c r="L545" s="267">
        <v>1636.64</v>
      </c>
      <c r="M545" s="265">
        <f>K545/L545</f>
        <v>1.435013197771043E-2</v>
      </c>
      <c r="N545" s="111">
        <v>68.599999999999994</v>
      </c>
      <c r="O545" s="112">
        <f>M545*N545</f>
        <v>0.98441905367093541</v>
      </c>
      <c r="P545" s="112">
        <f>M545*60*1000</f>
        <v>861.0079186626258</v>
      </c>
      <c r="Q545" s="132">
        <f>P545*N545/1000</f>
        <v>59.065143220256125</v>
      </c>
    </row>
    <row r="546" spans="1:17" ht="12.75" customHeight="1" x14ac:dyDescent="0.2">
      <c r="A546" s="137"/>
      <c r="B546" s="177" t="s">
        <v>92</v>
      </c>
      <c r="C546" s="115" t="s">
        <v>68</v>
      </c>
      <c r="D546" s="108">
        <v>32</v>
      </c>
      <c r="E546" s="108">
        <v>1986</v>
      </c>
      <c r="F546" s="269">
        <v>39.478000000000002</v>
      </c>
      <c r="G546" s="269">
        <v>4.5308070000000003</v>
      </c>
      <c r="H546" s="269">
        <v>7.1845119999999998</v>
      </c>
      <c r="I546" s="269">
        <v>27.762682000000002</v>
      </c>
      <c r="J546" s="269">
        <v>1927.93</v>
      </c>
      <c r="K546" s="269">
        <f>I546</f>
        <v>27.762682000000002</v>
      </c>
      <c r="L546" s="269">
        <v>1927.93</v>
      </c>
      <c r="M546" s="270">
        <f>K546/L546</f>
        <v>1.4400254158605344E-2</v>
      </c>
      <c r="N546" s="109">
        <v>46.7</v>
      </c>
      <c r="O546" s="109">
        <f>M546*N546</f>
        <v>0.67249186920686954</v>
      </c>
      <c r="P546" s="109">
        <f>M546*60*1000</f>
        <v>864.01524951632064</v>
      </c>
      <c r="Q546" s="131">
        <f>P546*N546/1000</f>
        <v>40.349512152412181</v>
      </c>
    </row>
    <row r="547" spans="1:17" ht="12.75" customHeight="1" x14ac:dyDescent="0.2">
      <c r="A547" s="137"/>
      <c r="B547" s="176" t="s">
        <v>326</v>
      </c>
      <c r="C547" s="168" t="s">
        <v>308</v>
      </c>
      <c r="D547" s="278">
        <v>6</v>
      </c>
      <c r="E547" s="278" t="s">
        <v>57</v>
      </c>
      <c r="F547" s="279">
        <v>5.4829999999999997</v>
      </c>
      <c r="G547" s="279">
        <v>0.71399999999999997</v>
      </c>
      <c r="H547" s="279">
        <v>0.06</v>
      </c>
      <c r="I547" s="279">
        <v>4.7089999999999996</v>
      </c>
      <c r="J547" s="279">
        <v>325.38</v>
      </c>
      <c r="K547" s="279">
        <v>4.7089999999999996</v>
      </c>
      <c r="L547" s="279">
        <v>325.38</v>
      </c>
      <c r="M547" s="265">
        <f>K547/L547</f>
        <v>1.4472309299895505E-2</v>
      </c>
      <c r="N547" s="111">
        <v>77.7</v>
      </c>
      <c r="O547" s="112">
        <f>M547*N547</f>
        <v>1.1244984326018808</v>
      </c>
      <c r="P547" s="112">
        <f>M547*60*1000</f>
        <v>868.33855799373032</v>
      </c>
      <c r="Q547" s="132">
        <f>P547*N547/1000</f>
        <v>67.469905956112854</v>
      </c>
    </row>
    <row r="548" spans="1:17" ht="12.75" customHeight="1" x14ac:dyDescent="0.2">
      <c r="A548" s="137"/>
      <c r="B548" s="176" t="s">
        <v>286</v>
      </c>
      <c r="C548" s="161" t="s">
        <v>274</v>
      </c>
      <c r="D548" s="35">
        <v>47</v>
      </c>
      <c r="E548" s="35">
        <v>1981</v>
      </c>
      <c r="F548" s="272">
        <v>62.95</v>
      </c>
      <c r="G548" s="273">
        <v>5.95</v>
      </c>
      <c r="H548" s="273">
        <v>13.73</v>
      </c>
      <c r="I548" s="272">
        <v>43.27</v>
      </c>
      <c r="J548" s="272">
        <v>2980.63</v>
      </c>
      <c r="K548" s="272">
        <v>41.429961987901891</v>
      </c>
      <c r="L548" s="272">
        <v>2853.88</v>
      </c>
      <c r="M548" s="274">
        <v>1.4517065184206025E-2</v>
      </c>
      <c r="N548" s="36">
        <v>53.85</v>
      </c>
      <c r="O548" s="36">
        <v>0.78</v>
      </c>
      <c r="P548" s="36">
        <v>871.02</v>
      </c>
      <c r="Q548" s="134">
        <v>46.9</v>
      </c>
    </row>
    <row r="549" spans="1:17" ht="12.75" customHeight="1" x14ac:dyDescent="0.2">
      <c r="A549" s="137"/>
      <c r="B549" s="176" t="s">
        <v>175</v>
      </c>
      <c r="C549" s="275" t="s">
        <v>167</v>
      </c>
      <c r="D549" s="113">
        <v>40</v>
      </c>
      <c r="E549" s="113">
        <v>1972</v>
      </c>
      <c r="F549" s="276">
        <v>43.430999999999997</v>
      </c>
      <c r="G549" s="276">
        <v>3.7410540000000001</v>
      </c>
      <c r="H549" s="276">
        <v>7.2</v>
      </c>
      <c r="I549" s="276">
        <v>32.489939</v>
      </c>
      <c r="J549" s="276">
        <v>2236.87</v>
      </c>
      <c r="K549" s="276">
        <f>I549</f>
        <v>32.489939</v>
      </c>
      <c r="L549" s="276">
        <v>2236.87</v>
      </c>
      <c r="M549" s="277">
        <f>K549/L549</f>
        <v>1.4524732773920702E-2</v>
      </c>
      <c r="N549" s="114">
        <v>93.85</v>
      </c>
      <c r="O549" s="114">
        <f>M549*N549</f>
        <v>1.3631461708324577</v>
      </c>
      <c r="P549" s="114">
        <f>M549*60*1000</f>
        <v>871.48396643524222</v>
      </c>
      <c r="Q549" s="133">
        <f>P549*N549/1000</f>
        <v>81.78877024994749</v>
      </c>
    </row>
    <row r="550" spans="1:17" ht="12.75" customHeight="1" x14ac:dyDescent="0.2">
      <c r="A550" s="137"/>
      <c r="B550" s="176" t="s">
        <v>460</v>
      </c>
      <c r="C550" s="280" t="s">
        <v>452</v>
      </c>
      <c r="D550" s="126">
        <v>50</v>
      </c>
      <c r="E550" s="126">
        <v>1973</v>
      </c>
      <c r="F550" s="281">
        <f>SUM(G550+H550+I550)</f>
        <v>47.47</v>
      </c>
      <c r="G550" s="281">
        <v>3.2</v>
      </c>
      <c r="H550" s="281">
        <v>7.8</v>
      </c>
      <c r="I550" s="281">
        <v>36.47</v>
      </c>
      <c r="J550" s="281">
        <v>2510.2199999999998</v>
      </c>
      <c r="K550" s="281">
        <v>36.47</v>
      </c>
      <c r="L550" s="281">
        <v>2510.1999999999998</v>
      </c>
      <c r="M550" s="265">
        <f>K550/L550</f>
        <v>1.4528722810931401E-2</v>
      </c>
      <c r="N550" s="111">
        <v>62.1</v>
      </c>
      <c r="O550" s="112">
        <f>M550*N550</f>
        <v>0.90223368655884006</v>
      </c>
      <c r="P550" s="112">
        <f>M550*60*1000</f>
        <v>871.72336865588409</v>
      </c>
      <c r="Q550" s="132">
        <f>P550*N550/1000</f>
        <v>54.134021193530401</v>
      </c>
    </row>
    <row r="551" spans="1:17" ht="12.75" customHeight="1" x14ac:dyDescent="0.2">
      <c r="A551" s="137"/>
      <c r="B551" s="177" t="s">
        <v>371</v>
      </c>
      <c r="C551" s="282" t="s">
        <v>349</v>
      </c>
      <c r="D551" s="120">
        <v>45</v>
      </c>
      <c r="E551" s="121" t="s">
        <v>57</v>
      </c>
      <c r="F551" s="262">
        <v>45.2</v>
      </c>
      <c r="G551" s="262">
        <v>3.62</v>
      </c>
      <c r="H551" s="263">
        <v>7.2</v>
      </c>
      <c r="I551" s="262">
        <v>34.380000000000003</v>
      </c>
      <c r="J551" s="271">
        <v>2350.1</v>
      </c>
      <c r="K551" s="262">
        <v>34.380000000000003</v>
      </c>
      <c r="L551" s="271">
        <v>2350.1</v>
      </c>
      <c r="M551" s="265">
        <f>K551/L551</f>
        <v>1.4629164716395049E-2</v>
      </c>
      <c r="N551" s="111">
        <v>58.8</v>
      </c>
      <c r="O551" s="112">
        <f>M551*N551</f>
        <v>0.86019488532402888</v>
      </c>
      <c r="P551" s="112">
        <f>M551*60*1000</f>
        <v>877.74988298370295</v>
      </c>
      <c r="Q551" s="132">
        <f>P551*N551/1000</f>
        <v>51.611693119441732</v>
      </c>
    </row>
    <row r="552" spans="1:17" ht="12.75" customHeight="1" x14ac:dyDescent="0.2">
      <c r="A552" s="137"/>
      <c r="B552" s="176" t="s">
        <v>175</v>
      </c>
      <c r="C552" s="275" t="s">
        <v>170</v>
      </c>
      <c r="D552" s="113">
        <v>40</v>
      </c>
      <c r="E552" s="113">
        <v>1973</v>
      </c>
      <c r="F552" s="276">
        <v>43.500999999999998</v>
      </c>
      <c r="G552" s="276">
        <v>3.4169999999999998</v>
      </c>
      <c r="H552" s="276">
        <v>7.2</v>
      </c>
      <c r="I552" s="276">
        <v>32.884002000000002</v>
      </c>
      <c r="J552" s="276">
        <v>2247.54</v>
      </c>
      <c r="K552" s="276">
        <f>I552</f>
        <v>32.884002000000002</v>
      </c>
      <c r="L552" s="276">
        <v>2247.54</v>
      </c>
      <c r="M552" s="277">
        <f>K552/L552</f>
        <v>1.4631108678822181E-2</v>
      </c>
      <c r="N552" s="114">
        <v>93.85</v>
      </c>
      <c r="O552" s="114">
        <f>M552*N552</f>
        <v>1.3731295495074616</v>
      </c>
      <c r="P552" s="114">
        <f>M552*60*1000</f>
        <v>877.86652072933089</v>
      </c>
      <c r="Q552" s="133">
        <f>P552*N552/1000</f>
        <v>82.387772970447699</v>
      </c>
    </row>
    <row r="553" spans="1:17" ht="12.75" customHeight="1" x14ac:dyDescent="0.2">
      <c r="A553" s="137"/>
      <c r="B553" s="177" t="s">
        <v>92</v>
      </c>
      <c r="C553" s="115" t="s">
        <v>60</v>
      </c>
      <c r="D553" s="108">
        <v>20</v>
      </c>
      <c r="E553" s="108">
        <v>1991</v>
      </c>
      <c r="F553" s="269">
        <v>21.574000000000002</v>
      </c>
      <c r="G553" s="269">
        <v>2.8093430000000001</v>
      </c>
      <c r="H553" s="269">
        <v>2.9935399999999999</v>
      </c>
      <c r="I553" s="269">
        <v>15.771114000000001</v>
      </c>
      <c r="J553" s="269">
        <v>1071.33</v>
      </c>
      <c r="K553" s="269">
        <f>I553</f>
        <v>15.771114000000001</v>
      </c>
      <c r="L553" s="269">
        <v>1071.33</v>
      </c>
      <c r="M553" s="270">
        <f>K553/L553</f>
        <v>1.472106073758786E-2</v>
      </c>
      <c r="N553" s="109">
        <v>46.7</v>
      </c>
      <c r="O553" s="109">
        <f>M553*N553</f>
        <v>0.68747353644535314</v>
      </c>
      <c r="P553" s="109">
        <f>M553*60*1000</f>
        <v>883.26364425527163</v>
      </c>
      <c r="Q553" s="131">
        <f>P553*N553/1000</f>
        <v>41.24841218672119</v>
      </c>
    </row>
    <row r="554" spans="1:17" ht="12.75" customHeight="1" x14ac:dyDescent="0.2">
      <c r="A554" s="137"/>
      <c r="B554" s="177" t="s">
        <v>413</v>
      </c>
      <c r="C554" s="161" t="s">
        <v>399</v>
      </c>
      <c r="D554" s="35">
        <v>50</v>
      </c>
      <c r="E554" s="35">
        <v>1988</v>
      </c>
      <c r="F554" s="272">
        <v>47.92</v>
      </c>
      <c r="G554" s="272">
        <v>4.7713739999999998</v>
      </c>
      <c r="H554" s="272">
        <v>7.84</v>
      </c>
      <c r="I554" s="272">
        <v>35.308630000000001</v>
      </c>
      <c r="J554" s="272">
        <v>2389.81</v>
      </c>
      <c r="K554" s="272">
        <v>35.308630000000001</v>
      </c>
      <c r="L554" s="272">
        <v>2389.81</v>
      </c>
      <c r="M554" s="274">
        <f>K554/L554</f>
        <v>1.4774659910202067E-2</v>
      </c>
      <c r="N554" s="36">
        <v>55.481000000000002</v>
      </c>
      <c r="O554" s="36">
        <f>M554*N554</f>
        <v>0.81971290647792094</v>
      </c>
      <c r="P554" s="36">
        <f>M554*1000*60</f>
        <v>886.47959461212395</v>
      </c>
      <c r="Q554" s="134">
        <f>O554*60</f>
        <v>49.182774388675256</v>
      </c>
    </row>
    <row r="555" spans="1:17" ht="12.75" customHeight="1" x14ac:dyDescent="0.2">
      <c r="A555" s="137"/>
      <c r="B555" s="177" t="s">
        <v>490</v>
      </c>
      <c r="C555" s="266" t="s">
        <v>478</v>
      </c>
      <c r="D555" s="110">
        <v>30</v>
      </c>
      <c r="E555" s="110">
        <v>1990</v>
      </c>
      <c r="F555" s="267">
        <v>30.145</v>
      </c>
      <c r="G555" s="267">
        <v>2.4929999999999999</v>
      </c>
      <c r="H555" s="267">
        <v>4.4800000000000004</v>
      </c>
      <c r="I555" s="267">
        <v>23.172000000000001</v>
      </c>
      <c r="J555" s="267">
        <v>1563.68</v>
      </c>
      <c r="K555" s="267">
        <v>23.172000000000001</v>
      </c>
      <c r="L555" s="267">
        <v>1563.68</v>
      </c>
      <c r="M555" s="265">
        <f>K555/L555</f>
        <v>1.4818888775196971E-2</v>
      </c>
      <c r="N555" s="111">
        <v>65.509</v>
      </c>
      <c r="O555" s="112">
        <f>M555*N555</f>
        <v>0.97077058477437839</v>
      </c>
      <c r="P555" s="112">
        <f>M555*60*1000</f>
        <v>889.13332651181827</v>
      </c>
      <c r="Q555" s="132">
        <f>P555*N555/1000</f>
        <v>58.246235086462704</v>
      </c>
    </row>
    <row r="556" spans="1:17" ht="12.75" customHeight="1" x14ac:dyDescent="0.2">
      <c r="A556" s="137"/>
      <c r="B556" s="177" t="s">
        <v>866</v>
      </c>
      <c r="C556" s="168" t="s">
        <v>856</v>
      </c>
      <c r="D556" s="30">
        <v>39</v>
      </c>
      <c r="E556" s="30">
        <v>1988</v>
      </c>
      <c r="F556" s="267">
        <v>42.6</v>
      </c>
      <c r="G556" s="267">
        <v>2.6</v>
      </c>
      <c r="H556" s="267">
        <v>6.2</v>
      </c>
      <c r="I556" s="267">
        <v>33.799999999999997</v>
      </c>
      <c r="J556" s="267">
        <v>2275.1999999999998</v>
      </c>
      <c r="K556" s="267">
        <v>33.799999999999997</v>
      </c>
      <c r="L556" s="267">
        <v>2275.1999999999998</v>
      </c>
      <c r="M556" s="265">
        <v>1.4855836849507736E-2</v>
      </c>
      <c r="N556" s="111">
        <v>64.5</v>
      </c>
      <c r="O556" s="112">
        <v>0.95820147679324896</v>
      </c>
      <c r="P556" s="112">
        <v>891.35021097046422</v>
      </c>
      <c r="Q556" s="132">
        <v>57.492088607594944</v>
      </c>
    </row>
    <row r="557" spans="1:17" ht="12.75" customHeight="1" x14ac:dyDescent="0.2">
      <c r="A557" s="137"/>
      <c r="B557" s="177" t="s">
        <v>866</v>
      </c>
      <c r="C557" s="168" t="s">
        <v>851</v>
      </c>
      <c r="D557" s="30">
        <v>12</v>
      </c>
      <c r="E557" s="30"/>
      <c r="F557" s="267">
        <v>5.8</v>
      </c>
      <c r="G557" s="267">
        <v>1.7</v>
      </c>
      <c r="H557" s="267">
        <v>0.11</v>
      </c>
      <c r="I557" s="267">
        <v>3.98</v>
      </c>
      <c r="J557" s="267">
        <v>269.16000000000003</v>
      </c>
      <c r="K557" s="267">
        <v>4</v>
      </c>
      <c r="L557" s="267">
        <v>269.2</v>
      </c>
      <c r="M557" s="265">
        <v>1.485884101040119E-2</v>
      </c>
      <c r="N557" s="111">
        <v>64.5</v>
      </c>
      <c r="O557" s="112">
        <v>0.95839524517087671</v>
      </c>
      <c r="P557" s="112">
        <v>891.53046062407134</v>
      </c>
      <c r="Q557" s="132">
        <v>57.503714710252602</v>
      </c>
    </row>
    <row r="558" spans="1:17" ht="12.75" customHeight="1" x14ac:dyDescent="0.2">
      <c r="A558" s="137"/>
      <c r="B558" s="176" t="s">
        <v>286</v>
      </c>
      <c r="C558" s="161" t="s">
        <v>270</v>
      </c>
      <c r="D558" s="35">
        <v>54</v>
      </c>
      <c r="E558" s="35">
        <v>1987</v>
      </c>
      <c r="F558" s="272">
        <v>49.25</v>
      </c>
      <c r="G558" s="273">
        <v>5.36</v>
      </c>
      <c r="H558" s="273">
        <v>11.47</v>
      </c>
      <c r="I558" s="272">
        <v>32.42</v>
      </c>
      <c r="J558" s="272">
        <v>2179.62</v>
      </c>
      <c r="K558" s="272">
        <v>32.387425606298343</v>
      </c>
      <c r="L558" s="272">
        <v>2177.4299999999998</v>
      </c>
      <c r="M558" s="274">
        <v>1.4874152375184666E-2</v>
      </c>
      <c r="N558" s="36">
        <v>53.85</v>
      </c>
      <c r="O558" s="36">
        <v>0.8</v>
      </c>
      <c r="P558" s="36">
        <v>892.45</v>
      </c>
      <c r="Q558" s="134">
        <v>48.06</v>
      </c>
    </row>
    <row r="559" spans="1:17" ht="12.75" customHeight="1" x14ac:dyDescent="0.2">
      <c r="A559" s="137"/>
      <c r="B559" s="176" t="s">
        <v>522</v>
      </c>
      <c r="C559" s="168" t="s">
        <v>609</v>
      </c>
      <c r="D559" s="30">
        <v>22</v>
      </c>
      <c r="E559" s="30">
        <v>1983</v>
      </c>
      <c r="F559" s="267">
        <v>23.48</v>
      </c>
      <c r="G559" s="267">
        <v>2.16</v>
      </c>
      <c r="H559" s="267">
        <v>3.52</v>
      </c>
      <c r="I559" s="267">
        <v>17.79</v>
      </c>
      <c r="J559" s="267">
        <v>1194.5999999999999</v>
      </c>
      <c r="K559" s="267">
        <v>17.79</v>
      </c>
      <c r="L559" s="267">
        <v>1194.5999999999999</v>
      </c>
      <c r="M559" s="265">
        <f>K559/L559</f>
        <v>1.4892014063284782E-2</v>
      </c>
      <c r="N559" s="111">
        <v>74.5</v>
      </c>
      <c r="O559" s="112">
        <f>M559*N559</f>
        <v>1.1094550477147163</v>
      </c>
      <c r="P559" s="112">
        <f>M559*60*1000</f>
        <v>893.52084379708697</v>
      </c>
      <c r="Q559" s="132">
        <f>P559*N559/1000</f>
        <v>66.567302862882983</v>
      </c>
    </row>
    <row r="560" spans="1:17" ht="12.75" customHeight="1" x14ac:dyDescent="0.2">
      <c r="A560" s="137"/>
      <c r="B560" s="177" t="s">
        <v>490</v>
      </c>
      <c r="C560" s="266" t="s">
        <v>485</v>
      </c>
      <c r="D560" s="110">
        <v>32</v>
      </c>
      <c r="E560" s="110">
        <v>1978</v>
      </c>
      <c r="F560" s="267">
        <v>34.594000000000001</v>
      </c>
      <c r="G560" s="267">
        <v>2.66</v>
      </c>
      <c r="H560" s="267">
        <v>5.2</v>
      </c>
      <c r="I560" s="267">
        <v>26.73</v>
      </c>
      <c r="J560" s="267">
        <v>1793.96</v>
      </c>
      <c r="K560" s="267">
        <v>26.73</v>
      </c>
      <c r="L560" s="267">
        <v>1793.96</v>
      </c>
      <c r="M560" s="265">
        <f>K560/L560</f>
        <v>1.4899997770295883E-2</v>
      </c>
      <c r="N560" s="111">
        <v>65.509</v>
      </c>
      <c r="O560" s="112">
        <f>M560*N560</f>
        <v>0.97608395393431302</v>
      </c>
      <c r="P560" s="112">
        <f>M560*60*1000</f>
        <v>893.99986621775292</v>
      </c>
      <c r="Q560" s="132">
        <f>P560*N560/1000</f>
        <v>58.565037236058778</v>
      </c>
    </row>
    <row r="561" spans="1:17" ht="12.75" customHeight="1" x14ac:dyDescent="0.2">
      <c r="A561" s="137"/>
      <c r="B561" s="177" t="s">
        <v>413</v>
      </c>
      <c r="C561" s="161" t="s">
        <v>402</v>
      </c>
      <c r="D561" s="35">
        <v>85</v>
      </c>
      <c r="E561" s="35">
        <v>1970</v>
      </c>
      <c r="F561" s="272">
        <v>75.38</v>
      </c>
      <c r="G561" s="272">
        <v>5.6933049999999996</v>
      </c>
      <c r="H561" s="272">
        <v>12.283860000000001</v>
      </c>
      <c r="I561" s="272">
        <v>57.402839999999998</v>
      </c>
      <c r="J561" s="272">
        <v>3839.76</v>
      </c>
      <c r="K561" s="272">
        <v>57.402839999999998</v>
      </c>
      <c r="L561" s="272">
        <v>3839.76</v>
      </c>
      <c r="M561" s="274">
        <f>K561/L561</f>
        <v>1.4949590599412461E-2</v>
      </c>
      <c r="N561" s="36">
        <v>55.481000000000002</v>
      </c>
      <c r="O561" s="36">
        <f>M561*N561</f>
        <v>0.82941823604600273</v>
      </c>
      <c r="P561" s="36">
        <f>M561*1000*60</f>
        <v>896.9754359647477</v>
      </c>
      <c r="Q561" s="134">
        <f>O561*60</f>
        <v>49.765094162760164</v>
      </c>
    </row>
    <row r="562" spans="1:17" ht="12.75" customHeight="1" x14ac:dyDescent="0.2">
      <c r="A562" s="137"/>
      <c r="B562" s="176" t="s">
        <v>515</v>
      </c>
      <c r="C562" s="168" t="s">
        <v>632</v>
      </c>
      <c r="D562" s="30">
        <v>79</v>
      </c>
      <c r="E562" s="30" t="s">
        <v>554</v>
      </c>
      <c r="F562" s="267">
        <f>+G562+H562+I562</f>
        <v>75.640006</v>
      </c>
      <c r="G562" s="267">
        <v>4.7950419999999996</v>
      </c>
      <c r="H562" s="267">
        <v>10.397068000000001</v>
      </c>
      <c r="I562" s="267">
        <v>60.447896</v>
      </c>
      <c r="J562" s="267">
        <v>4029.26</v>
      </c>
      <c r="K562" s="267">
        <v>60.447899999999997</v>
      </c>
      <c r="L562" s="267">
        <v>4029.26</v>
      </c>
      <c r="M562" s="265">
        <f>K562/L562</f>
        <v>1.5002233660771455E-2</v>
      </c>
      <c r="N562" s="111">
        <v>64.091999999999999</v>
      </c>
      <c r="O562" s="112">
        <f>M562*N562</f>
        <v>0.96152315978616409</v>
      </c>
      <c r="P562" s="112">
        <f>M562*60*1000</f>
        <v>900.13401964628724</v>
      </c>
      <c r="Q562" s="132">
        <f>P562*N562/1000</f>
        <v>57.691389587169837</v>
      </c>
    </row>
    <row r="563" spans="1:17" ht="12.75" customHeight="1" x14ac:dyDescent="0.2">
      <c r="A563" s="137"/>
      <c r="B563" s="176" t="s">
        <v>522</v>
      </c>
      <c r="C563" s="168" t="s">
        <v>610</v>
      </c>
      <c r="D563" s="30">
        <v>22</v>
      </c>
      <c r="E563" s="30">
        <v>1981</v>
      </c>
      <c r="F563" s="267">
        <v>23.09</v>
      </c>
      <c r="G563" s="267">
        <v>1.86</v>
      </c>
      <c r="H563" s="267">
        <v>3.52</v>
      </c>
      <c r="I563" s="267">
        <v>17.706</v>
      </c>
      <c r="J563" s="267">
        <v>1177.79</v>
      </c>
      <c r="K563" s="267">
        <v>17.706</v>
      </c>
      <c r="L563" s="267">
        <v>1177.79</v>
      </c>
      <c r="M563" s="265">
        <f>K563/L563</f>
        <v>1.5033240221092046E-2</v>
      </c>
      <c r="N563" s="111">
        <v>74.5</v>
      </c>
      <c r="O563" s="112">
        <f>M563*N563</f>
        <v>1.1199763964713574</v>
      </c>
      <c r="P563" s="112">
        <f>M563*60*1000</f>
        <v>901.99441326552278</v>
      </c>
      <c r="Q563" s="132">
        <f>P563*N563/1000</f>
        <v>67.198583788281454</v>
      </c>
    </row>
    <row r="564" spans="1:17" ht="12.75" customHeight="1" x14ac:dyDescent="0.2">
      <c r="A564" s="137"/>
      <c r="B564" s="176" t="s">
        <v>515</v>
      </c>
      <c r="C564" s="168" t="s">
        <v>631</v>
      </c>
      <c r="D564" s="30">
        <v>90</v>
      </c>
      <c r="E564" s="30" t="s">
        <v>554</v>
      </c>
      <c r="F564" s="267">
        <f>+G564+H564+I564</f>
        <v>85.859994999999998</v>
      </c>
      <c r="G564" s="267">
        <v>6.309965</v>
      </c>
      <c r="H564" s="267">
        <v>11.19</v>
      </c>
      <c r="I564" s="267">
        <v>68.360029999999995</v>
      </c>
      <c r="J564" s="267">
        <v>4545.32</v>
      </c>
      <c r="K564" s="267">
        <v>68.360029999999995</v>
      </c>
      <c r="L564" s="267">
        <v>4545.32</v>
      </c>
      <c r="M564" s="265">
        <f>K564/L564</f>
        <v>1.5039651773692502E-2</v>
      </c>
      <c r="N564" s="111">
        <v>64.091999999999999</v>
      </c>
      <c r="O564" s="112">
        <f>M564*N564</f>
        <v>0.96392136147949981</v>
      </c>
      <c r="P564" s="112">
        <f>M564*60*1000</f>
        <v>902.37910642155009</v>
      </c>
      <c r="Q564" s="132">
        <f>P564*N564/1000</f>
        <v>57.835281688769989</v>
      </c>
    </row>
    <row r="565" spans="1:17" ht="12.75" customHeight="1" x14ac:dyDescent="0.2">
      <c r="A565" s="137"/>
      <c r="B565" s="176" t="s">
        <v>286</v>
      </c>
      <c r="C565" s="161" t="s">
        <v>268</v>
      </c>
      <c r="D565" s="35">
        <v>57</v>
      </c>
      <c r="E565" s="35">
        <v>1982</v>
      </c>
      <c r="F565" s="272">
        <v>72.819999999999993</v>
      </c>
      <c r="G565" s="273">
        <v>7.29</v>
      </c>
      <c r="H565" s="273">
        <v>12.96</v>
      </c>
      <c r="I565" s="272">
        <v>52.57</v>
      </c>
      <c r="J565" s="272">
        <v>3486.09</v>
      </c>
      <c r="K565" s="272">
        <v>52.57</v>
      </c>
      <c r="L565" s="272">
        <v>3486.09</v>
      </c>
      <c r="M565" s="274">
        <v>1.507993195815369E-2</v>
      </c>
      <c r="N565" s="36">
        <v>53.85</v>
      </c>
      <c r="O565" s="36">
        <v>0.81</v>
      </c>
      <c r="P565" s="36">
        <v>904.8</v>
      </c>
      <c r="Q565" s="134">
        <v>48.72</v>
      </c>
    </row>
    <row r="566" spans="1:17" ht="12.75" customHeight="1" x14ac:dyDescent="0.2">
      <c r="A566" s="137"/>
      <c r="B566" s="176" t="s">
        <v>522</v>
      </c>
      <c r="C566" s="168" t="s">
        <v>957</v>
      </c>
      <c r="D566" s="30">
        <v>22</v>
      </c>
      <c r="E566" s="30">
        <v>1983</v>
      </c>
      <c r="F566" s="267">
        <v>22.8</v>
      </c>
      <c r="G566" s="267">
        <v>2.4700000000000002</v>
      </c>
      <c r="H566" s="267">
        <v>2.62</v>
      </c>
      <c r="I566" s="267">
        <v>17.7</v>
      </c>
      <c r="J566" s="267">
        <v>1173.49</v>
      </c>
      <c r="K566" s="267">
        <v>17.707999999999998</v>
      </c>
      <c r="L566" s="267">
        <v>1173.49</v>
      </c>
      <c r="M566" s="265">
        <f>K566/L566</f>
        <v>1.5090030592506113E-2</v>
      </c>
      <c r="N566" s="111">
        <v>74.5</v>
      </c>
      <c r="O566" s="112">
        <f>M566*N566</f>
        <v>1.1242072791417055</v>
      </c>
      <c r="P566" s="112">
        <f>M566*60*1000</f>
        <v>905.40183555036674</v>
      </c>
      <c r="Q566" s="132">
        <f>P566*N566/1000</f>
        <v>67.452436748502322</v>
      </c>
    </row>
    <row r="567" spans="1:17" ht="12.75" customHeight="1" x14ac:dyDescent="0.2">
      <c r="A567" s="137"/>
      <c r="B567" s="177" t="s">
        <v>368</v>
      </c>
      <c r="C567" s="261" t="s">
        <v>361</v>
      </c>
      <c r="D567" s="118">
        <v>20</v>
      </c>
      <c r="E567" s="119" t="s">
        <v>57</v>
      </c>
      <c r="F567" s="262">
        <v>21.43</v>
      </c>
      <c r="G567" s="262">
        <v>1.93</v>
      </c>
      <c r="H567" s="263">
        <v>3.2</v>
      </c>
      <c r="I567" s="262">
        <v>16.3</v>
      </c>
      <c r="J567" s="271">
        <v>1079.8800000000001</v>
      </c>
      <c r="K567" s="262">
        <v>16.3</v>
      </c>
      <c r="L567" s="271">
        <v>1079.8800000000001</v>
      </c>
      <c r="M567" s="265">
        <f>K567/L567</f>
        <v>1.5094269733674111E-2</v>
      </c>
      <c r="N567" s="111">
        <v>58.8</v>
      </c>
      <c r="O567" s="112">
        <f>M567*N567</f>
        <v>0.88754306034003771</v>
      </c>
      <c r="P567" s="112">
        <f>M567*60*1000</f>
        <v>905.65618402044663</v>
      </c>
      <c r="Q567" s="132">
        <f>P567*N567/1000</f>
        <v>53.252583620402255</v>
      </c>
    </row>
    <row r="568" spans="1:17" ht="12.75" customHeight="1" x14ac:dyDescent="0.2">
      <c r="A568" s="137"/>
      <c r="B568" s="177" t="s">
        <v>237</v>
      </c>
      <c r="C568" s="168" t="s">
        <v>564</v>
      </c>
      <c r="D568" s="30">
        <v>27</v>
      </c>
      <c r="E568" s="30">
        <v>1992</v>
      </c>
      <c r="F568" s="267">
        <v>40.451000000000001</v>
      </c>
      <c r="G568" s="267">
        <v>3.129</v>
      </c>
      <c r="H568" s="267">
        <v>6.48</v>
      </c>
      <c r="I568" s="267">
        <v>30.841000000000001</v>
      </c>
      <c r="J568" s="267">
        <v>2043.2</v>
      </c>
      <c r="K568" s="267">
        <f>I568</f>
        <v>30.841000000000001</v>
      </c>
      <c r="L568" s="267">
        <v>2043.2</v>
      </c>
      <c r="M568" s="265">
        <f>K568/L568</f>
        <v>1.5094459671104151E-2</v>
      </c>
      <c r="N568" s="111">
        <v>52.8</v>
      </c>
      <c r="O568" s="112">
        <f>M568*N568</f>
        <v>0.79698747063429909</v>
      </c>
      <c r="P568" s="112">
        <f>M568*60*1000</f>
        <v>905.66758026624905</v>
      </c>
      <c r="Q568" s="132">
        <f>P568*N568/1000</f>
        <v>47.819248238057945</v>
      </c>
    </row>
    <row r="569" spans="1:17" ht="12.75" customHeight="1" x14ac:dyDescent="0.2">
      <c r="A569" s="137"/>
      <c r="B569" s="176" t="s">
        <v>522</v>
      </c>
      <c r="C569" s="168" t="s">
        <v>958</v>
      </c>
      <c r="D569" s="30">
        <v>25</v>
      </c>
      <c r="E569" s="30">
        <v>1990</v>
      </c>
      <c r="F569" s="267">
        <v>24.37</v>
      </c>
      <c r="G569" s="267">
        <v>2.0499999999999998</v>
      </c>
      <c r="H569" s="267">
        <v>3.85</v>
      </c>
      <c r="I569" s="267">
        <v>18.46</v>
      </c>
      <c r="J569" s="267">
        <v>1221.9000000000001</v>
      </c>
      <c r="K569" s="267">
        <v>18.46</v>
      </c>
      <c r="L569" s="267">
        <v>1221.9000000000001</v>
      </c>
      <c r="M569" s="265">
        <f>K569/L569</f>
        <v>1.5107619281446926E-2</v>
      </c>
      <c r="N569" s="111">
        <v>74.5</v>
      </c>
      <c r="O569" s="112">
        <f>M569*N569</f>
        <v>1.1255176364677959</v>
      </c>
      <c r="P569" s="112">
        <f>M569*60*1000</f>
        <v>906.45715688681548</v>
      </c>
      <c r="Q569" s="132">
        <f>P569*N569/1000</f>
        <v>67.531058188067746</v>
      </c>
    </row>
    <row r="570" spans="1:17" ht="12.75" customHeight="1" x14ac:dyDescent="0.2">
      <c r="A570" s="137"/>
      <c r="B570" s="176" t="s">
        <v>522</v>
      </c>
      <c r="C570" s="168" t="s">
        <v>959</v>
      </c>
      <c r="D570" s="30">
        <v>24</v>
      </c>
      <c r="E570" s="30">
        <v>1967</v>
      </c>
      <c r="F570" s="267">
        <v>21.3</v>
      </c>
      <c r="G570" s="267">
        <v>1.98</v>
      </c>
      <c r="H570" s="267">
        <v>3.84</v>
      </c>
      <c r="I570" s="267">
        <v>15.47</v>
      </c>
      <c r="J570" s="267">
        <v>1022.77</v>
      </c>
      <c r="K570" s="267">
        <v>15.47</v>
      </c>
      <c r="L570" s="267">
        <v>1022.77</v>
      </c>
      <c r="M570" s="265">
        <f>K570/L570</f>
        <v>1.512559030867155E-2</v>
      </c>
      <c r="N570" s="111">
        <v>74.5</v>
      </c>
      <c r="O570" s="112">
        <f>M570*N570</f>
        <v>1.1268564779960304</v>
      </c>
      <c r="P570" s="112">
        <f>M570*60*1000</f>
        <v>907.53541852029298</v>
      </c>
      <c r="Q570" s="132">
        <f>P570*N570/1000</f>
        <v>67.611388679761831</v>
      </c>
    </row>
    <row r="571" spans="1:17" ht="12.75" customHeight="1" x14ac:dyDescent="0.2">
      <c r="A571" s="137"/>
      <c r="B571" s="176" t="s">
        <v>522</v>
      </c>
      <c r="C571" s="168" t="s">
        <v>960</v>
      </c>
      <c r="D571" s="30">
        <v>20</v>
      </c>
      <c r="E571" s="30">
        <v>1975</v>
      </c>
      <c r="F571" s="267">
        <v>21.65</v>
      </c>
      <c r="G571" s="267">
        <v>2.73</v>
      </c>
      <c r="H571" s="267">
        <v>2.96</v>
      </c>
      <c r="I571" s="267">
        <v>15.95</v>
      </c>
      <c r="J571" s="267">
        <v>1053.8699999999999</v>
      </c>
      <c r="K571" s="267">
        <v>15.95</v>
      </c>
      <c r="L571" s="267">
        <v>1053.8699999999999</v>
      </c>
      <c r="M571" s="265">
        <f>K571/L571</f>
        <v>1.5134694032470799E-2</v>
      </c>
      <c r="N571" s="111">
        <v>74.5</v>
      </c>
      <c r="O571" s="112">
        <f>M571*N571</f>
        <v>1.1275347054190745</v>
      </c>
      <c r="P571" s="112">
        <f>M571*60*1000</f>
        <v>908.08164194824792</v>
      </c>
      <c r="Q571" s="132">
        <f>P571*N571/1000</f>
        <v>67.652082325144463</v>
      </c>
    </row>
    <row r="572" spans="1:17" ht="12.75" customHeight="1" x14ac:dyDescent="0.2">
      <c r="A572" s="137"/>
      <c r="B572" s="177" t="s">
        <v>92</v>
      </c>
      <c r="C572" s="115" t="s">
        <v>66</v>
      </c>
      <c r="D572" s="108">
        <v>40</v>
      </c>
      <c r="E572" s="108">
        <v>1987</v>
      </c>
      <c r="F572" s="269">
        <v>43.067999999999998</v>
      </c>
      <c r="G572" s="269">
        <v>4.4605220000000001</v>
      </c>
      <c r="H572" s="269">
        <v>5.9870799999999997</v>
      </c>
      <c r="I572" s="269">
        <v>32.620398999999999</v>
      </c>
      <c r="J572" s="269">
        <v>2155.0100000000002</v>
      </c>
      <c r="K572" s="269">
        <f>I572</f>
        <v>32.620398999999999</v>
      </c>
      <c r="L572" s="269">
        <v>2155.0100000000002</v>
      </c>
      <c r="M572" s="270">
        <f>K572/L572</f>
        <v>1.5137005860761665E-2</v>
      </c>
      <c r="N572" s="109">
        <v>46.7</v>
      </c>
      <c r="O572" s="109">
        <f>M572*N572</f>
        <v>0.7068981736975698</v>
      </c>
      <c r="P572" s="109">
        <f>M572*60*1000</f>
        <v>908.22035164569991</v>
      </c>
      <c r="Q572" s="131">
        <f>P572*N572/1000</f>
        <v>42.413890421854184</v>
      </c>
    </row>
    <row r="573" spans="1:17" ht="12.75" customHeight="1" x14ac:dyDescent="0.2">
      <c r="A573" s="137"/>
      <c r="B573" s="176" t="s">
        <v>522</v>
      </c>
      <c r="C573" s="168" t="s">
        <v>607</v>
      </c>
      <c r="D573" s="30">
        <v>32</v>
      </c>
      <c r="E573" s="30">
        <v>1989</v>
      </c>
      <c r="F573" s="267">
        <v>27.34</v>
      </c>
      <c r="G573" s="267">
        <v>0</v>
      </c>
      <c r="H573" s="267">
        <v>0</v>
      </c>
      <c r="I573" s="267">
        <v>27.34</v>
      </c>
      <c r="J573" s="267">
        <v>1806.04</v>
      </c>
      <c r="K573" s="267">
        <v>27.34</v>
      </c>
      <c r="L573" s="267">
        <v>1806.04</v>
      </c>
      <c r="M573" s="265">
        <f>K573/L573</f>
        <v>1.5138092179575204E-2</v>
      </c>
      <c r="N573" s="111">
        <v>74.5</v>
      </c>
      <c r="O573" s="112">
        <f>M573*N573</f>
        <v>1.1277878673783528</v>
      </c>
      <c r="P573" s="112">
        <f>M573*60*1000</f>
        <v>908.28553077451227</v>
      </c>
      <c r="Q573" s="132">
        <f>P573*N573/1000</f>
        <v>67.667272042701171</v>
      </c>
    </row>
    <row r="574" spans="1:17" ht="12.75" customHeight="1" x14ac:dyDescent="0.2">
      <c r="A574" s="137"/>
      <c r="B574" s="176" t="s">
        <v>522</v>
      </c>
      <c r="C574" s="168" t="s">
        <v>961</v>
      </c>
      <c r="D574" s="30">
        <v>20</v>
      </c>
      <c r="E574" s="30">
        <v>1983</v>
      </c>
      <c r="F574" s="267">
        <v>21.3</v>
      </c>
      <c r="G574" s="267">
        <v>1.88</v>
      </c>
      <c r="H574" s="267">
        <v>3.2</v>
      </c>
      <c r="I574" s="267">
        <v>16.21</v>
      </c>
      <c r="J574" s="267">
        <v>1070.76</v>
      </c>
      <c r="K574" s="267">
        <v>16.21</v>
      </c>
      <c r="L574" s="267">
        <v>1070.76</v>
      </c>
      <c r="M574" s="265">
        <f>K574/L574</f>
        <v>1.5138779932010909E-2</v>
      </c>
      <c r="N574" s="111">
        <v>74.5</v>
      </c>
      <c r="O574" s="112">
        <f>M574*N574</f>
        <v>1.1278391049348127</v>
      </c>
      <c r="P574" s="112">
        <f>M574*60*1000</f>
        <v>908.3267959206546</v>
      </c>
      <c r="Q574" s="132">
        <f>P574*N574/1000</f>
        <v>67.670346296088766</v>
      </c>
    </row>
    <row r="575" spans="1:17" ht="12.75" customHeight="1" x14ac:dyDescent="0.2">
      <c r="A575" s="137"/>
      <c r="B575" s="176" t="s">
        <v>625</v>
      </c>
      <c r="C575" s="283" t="s">
        <v>200</v>
      </c>
      <c r="D575" s="122">
        <v>43</v>
      </c>
      <c r="E575" s="122">
        <v>1971</v>
      </c>
      <c r="F575" s="276">
        <v>26.725000000000001</v>
      </c>
      <c r="G575" s="276">
        <v>0</v>
      </c>
      <c r="H575" s="276">
        <v>0</v>
      </c>
      <c r="I575" s="276">
        <v>26.725002</v>
      </c>
      <c r="J575" s="276">
        <v>1764.69</v>
      </c>
      <c r="K575" s="276">
        <f>I575</f>
        <v>26.725002</v>
      </c>
      <c r="L575" s="276">
        <v>1764.69</v>
      </c>
      <c r="M575" s="277">
        <f>K575/L575</f>
        <v>1.5144304098736888E-2</v>
      </c>
      <c r="N575" s="114">
        <v>77.61</v>
      </c>
      <c r="O575" s="114">
        <f>M575*N575</f>
        <v>1.1753494411029699</v>
      </c>
      <c r="P575" s="114">
        <f>M575*60*1000</f>
        <v>908.65824592421325</v>
      </c>
      <c r="Q575" s="133">
        <f>P575*N575/1000</f>
        <v>70.52096646617818</v>
      </c>
    </row>
    <row r="576" spans="1:17" ht="12.75" customHeight="1" x14ac:dyDescent="0.2">
      <c r="A576" s="137"/>
      <c r="B576" s="176" t="s">
        <v>460</v>
      </c>
      <c r="C576" s="280" t="s">
        <v>444</v>
      </c>
      <c r="D576" s="126">
        <v>40</v>
      </c>
      <c r="E576" s="126">
        <v>1986</v>
      </c>
      <c r="F576" s="281">
        <f>SUM(G576+H576+I576)</f>
        <v>44.2</v>
      </c>
      <c r="G576" s="281">
        <v>3.7</v>
      </c>
      <c r="H576" s="281">
        <v>6.4</v>
      </c>
      <c r="I576" s="281">
        <v>34.1</v>
      </c>
      <c r="J576" s="281">
        <v>2246.36</v>
      </c>
      <c r="K576" s="281">
        <v>34.1</v>
      </c>
      <c r="L576" s="281">
        <v>2246.4</v>
      </c>
      <c r="M576" s="265">
        <f>K576/L576</f>
        <v>1.5179843304843305E-2</v>
      </c>
      <c r="N576" s="111">
        <v>62.1</v>
      </c>
      <c r="O576" s="112">
        <f>M576*N576</f>
        <v>0.9426682692307693</v>
      </c>
      <c r="P576" s="112">
        <f>M576*60*1000</f>
        <v>910.79059829059827</v>
      </c>
      <c r="Q576" s="132">
        <f>P576*N576/1000</f>
        <v>56.560096153846153</v>
      </c>
    </row>
    <row r="577" spans="1:17" ht="12.75" customHeight="1" x14ac:dyDescent="0.2">
      <c r="A577" s="137"/>
      <c r="B577" s="176" t="s">
        <v>460</v>
      </c>
      <c r="C577" s="280" t="s">
        <v>450</v>
      </c>
      <c r="D577" s="126">
        <v>45</v>
      </c>
      <c r="E577" s="126">
        <v>1971</v>
      </c>
      <c r="F577" s="281">
        <f>SUM(G577+H577+I577)</f>
        <v>39.200000000000003</v>
      </c>
      <c r="G577" s="281">
        <v>3</v>
      </c>
      <c r="H577" s="281">
        <v>7.2</v>
      </c>
      <c r="I577" s="281">
        <v>29</v>
      </c>
      <c r="J577" s="281">
        <v>1906.15</v>
      </c>
      <c r="K577" s="281">
        <v>29</v>
      </c>
      <c r="L577" s="281">
        <v>1906.2</v>
      </c>
      <c r="M577" s="265">
        <f>K577/L577</f>
        <v>1.5213513797083201E-2</v>
      </c>
      <c r="N577" s="111">
        <v>62.1</v>
      </c>
      <c r="O577" s="112">
        <f>M577*N577</f>
        <v>0.94475920679886682</v>
      </c>
      <c r="P577" s="112">
        <f>M577*60*1000</f>
        <v>912.81082782499209</v>
      </c>
      <c r="Q577" s="132">
        <f>P577*N577/1000</f>
        <v>56.685552407932008</v>
      </c>
    </row>
    <row r="578" spans="1:17" ht="12.75" customHeight="1" x14ac:dyDescent="0.2">
      <c r="A578" s="137"/>
      <c r="B578" s="176" t="s">
        <v>522</v>
      </c>
      <c r="C578" s="168" t="s">
        <v>606</v>
      </c>
      <c r="D578" s="30">
        <v>12</v>
      </c>
      <c r="E578" s="30">
        <v>1985</v>
      </c>
      <c r="F578" s="267">
        <v>14.14</v>
      </c>
      <c r="G578" s="267">
        <v>1.79</v>
      </c>
      <c r="H578" s="267">
        <v>1.92</v>
      </c>
      <c r="I578" s="267">
        <v>10.42</v>
      </c>
      <c r="J578" s="267">
        <v>684.9</v>
      </c>
      <c r="K578" s="267">
        <v>10.42</v>
      </c>
      <c r="L578" s="267">
        <v>684.9</v>
      </c>
      <c r="M578" s="265">
        <f>K578/L578</f>
        <v>1.5213899839392612E-2</v>
      </c>
      <c r="N578" s="111">
        <v>74.5</v>
      </c>
      <c r="O578" s="112">
        <f>M578*N578</f>
        <v>1.1334355380347496</v>
      </c>
      <c r="P578" s="112">
        <f>M578*60*1000</f>
        <v>912.83399036355672</v>
      </c>
      <c r="Q578" s="132">
        <f>P578*N578/1000</f>
        <v>68.006132282084977</v>
      </c>
    </row>
    <row r="579" spans="1:17" ht="12.75" customHeight="1" x14ac:dyDescent="0.2">
      <c r="A579" s="137"/>
      <c r="B579" s="176" t="s">
        <v>326</v>
      </c>
      <c r="C579" s="168" t="s">
        <v>316</v>
      </c>
      <c r="D579" s="278">
        <v>8</v>
      </c>
      <c r="E579" s="278" t="s">
        <v>57</v>
      </c>
      <c r="F579" s="279">
        <v>6.798</v>
      </c>
      <c r="G579" s="279">
        <v>0.40799999999999997</v>
      </c>
      <c r="H579" s="279">
        <v>0.08</v>
      </c>
      <c r="I579" s="279">
        <v>6.31</v>
      </c>
      <c r="J579" s="279">
        <v>414.27</v>
      </c>
      <c r="K579" s="279">
        <v>6.31</v>
      </c>
      <c r="L579" s="279">
        <v>414.27</v>
      </c>
      <c r="M579" s="265">
        <f>K579/L579</f>
        <v>1.523161223356748E-2</v>
      </c>
      <c r="N579" s="111">
        <v>77.7</v>
      </c>
      <c r="O579" s="112">
        <f>M579*N579</f>
        <v>1.1834962705481933</v>
      </c>
      <c r="P579" s="112">
        <f>M579*60*1000</f>
        <v>913.89673401404877</v>
      </c>
      <c r="Q579" s="132">
        <f>P579*N579/1000</f>
        <v>71.009776232891596</v>
      </c>
    </row>
    <row r="580" spans="1:17" ht="12.75" customHeight="1" x14ac:dyDescent="0.2">
      <c r="A580" s="137"/>
      <c r="B580" s="176" t="s">
        <v>286</v>
      </c>
      <c r="C580" s="161" t="s">
        <v>272</v>
      </c>
      <c r="D580" s="35">
        <v>47</v>
      </c>
      <c r="E580" s="35">
        <v>1979</v>
      </c>
      <c r="F580" s="272">
        <v>63.52</v>
      </c>
      <c r="G580" s="273">
        <v>6.57</v>
      </c>
      <c r="H580" s="273">
        <v>11.62</v>
      </c>
      <c r="I580" s="272">
        <v>45.33</v>
      </c>
      <c r="J580" s="272">
        <v>2974.87</v>
      </c>
      <c r="K580" s="272">
        <v>44.467397163573537</v>
      </c>
      <c r="L580" s="272">
        <v>2918.26</v>
      </c>
      <c r="M580" s="274">
        <v>1.5237640636397556E-2</v>
      </c>
      <c r="N580" s="36">
        <v>53.85</v>
      </c>
      <c r="O580" s="36">
        <v>0.82</v>
      </c>
      <c r="P580" s="36">
        <v>914.26</v>
      </c>
      <c r="Q580" s="134">
        <v>49.23</v>
      </c>
    </row>
    <row r="581" spans="1:17" ht="12.75" customHeight="1" x14ac:dyDescent="0.2">
      <c r="A581" s="137"/>
      <c r="B581" s="177" t="s">
        <v>92</v>
      </c>
      <c r="C581" s="115" t="s">
        <v>62</v>
      </c>
      <c r="D581" s="108">
        <v>70</v>
      </c>
      <c r="E581" s="108" t="s">
        <v>57</v>
      </c>
      <c r="F581" s="269">
        <v>38.802999999999997</v>
      </c>
      <c r="G581" s="269">
        <v>6.7619619999999996</v>
      </c>
      <c r="H581" s="269">
        <v>0.44901799999999997</v>
      </c>
      <c r="I581" s="269">
        <v>31.592020000000002</v>
      </c>
      <c r="J581" s="269">
        <v>2072.2600000000002</v>
      </c>
      <c r="K581" s="269">
        <f>I581</f>
        <v>31.592020000000002</v>
      </c>
      <c r="L581" s="269">
        <v>2072.2600000000002</v>
      </c>
      <c r="M581" s="270">
        <f>K581/L581</f>
        <v>1.5245200891779989E-2</v>
      </c>
      <c r="N581" s="109">
        <v>46.7</v>
      </c>
      <c r="O581" s="109">
        <f>M581*N581</f>
        <v>0.71195088164612552</v>
      </c>
      <c r="P581" s="109">
        <f>M581*60*1000</f>
        <v>914.71205350679929</v>
      </c>
      <c r="Q581" s="131">
        <f>P581*N581/1000</f>
        <v>42.717052898767527</v>
      </c>
    </row>
    <row r="582" spans="1:17" ht="12.75" customHeight="1" x14ac:dyDescent="0.2">
      <c r="A582" s="137"/>
      <c r="B582" s="177" t="s">
        <v>490</v>
      </c>
      <c r="C582" s="266" t="s">
        <v>482</v>
      </c>
      <c r="D582" s="110">
        <v>20</v>
      </c>
      <c r="E582" s="110">
        <v>1984</v>
      </c>
      <c r="F582" s="267">
        <v>20.92</v>
      </c>
      <c r="G582" s="267">
        <v>1.3</v>
      </c>
      <c r="H582" s="267">
        <v>3.2</v>
      </c>
      <c r="I582" s="267">
        <v>16.420000000000002</v>
      </c>
      <c r="J582" s="267">
        <v>1075.26</v>
      </c>
      <c r="K582" s="267">
        <v>16.420000000000002</v>
      </c>
      <c r="L582" s="267">
        <v>1075.26</v>
      </c>
      <c r="M582" s="265">
        <f>K582/L582</f>
        <v>1.5270725219946804E-2</v>
      </c>
      <c r="N582" s="111">
        <v>65.509</v>
      </c>
      <c r="O582" s="112">
        <f>M582*N582</f>
        <v>1.0003699384334952</v>
      </c>
      <c r="P582" s="112">
        <f>M582*60*1000</f>
        <v>916.24351319680829</v>
      </c>
      <c r="Q582" s="132">
        <f>P582*N582/1000</f>
        <v>60.022196306009711</v>
      </c>
    </row>
    <row r="583" spans="1:17" ht="12.75" customHeight="1" x14ac:dyDescent="0.2">
      <c r="A583" s="137"/>
      <c r="B583" s="177" t="s">
        <v>490</v>
      </c>
      <c r="C583" s="266" t="s">
        <v>481</v>
      </c>
      <c r="D583" s="110">
        <v>24</v>
      </c>
      <c r="E583" s="110">
        <v>1985</v>
      </c>
      <c r="F583" s="267">
        <v>29.285</v>
      </c>
      <c r="G583" s="267">
        <v>2.48</v>
      </c>
      <c r="H583" s="267">
        <v>3.84</v>
      </c>
      <c r="I583" s="267">
        <v>22.97</v>
      </c>
      <c r="J583" s="267">
        <v>1503.04</v>
      </c>
      <c r="K583" s="267">
        <v>22.97</v>
      </c>
      <c r="L583" s="267">
        <v>1503.04</v>
      </c>
      <c r="M583" s="265">
        <f>K583/L583</f>
        <v>1.5282361081541409E-2</v>
      </c>
      <c r="N583" s="111">
        <v>65.509</v>
      </c>
      <c r="O583" s="112">
        <f>M583*N583</f>
        <v>1.0011321920906961</v>
      </c>
      <c r="P583" s="112">
        <f>M583*60*1000</f>
        <v>916.94166489248448</v>
      </c>
      <c r="Q583" s="132">
        <f>P583*N583/1000</f>
        <v>60.067931525441765</v>
      </c>
    </row>
    <row r="584" spans="1:17" ht="12.75" customHeight="1" x14ac:dyDescent="0.2">
      <c r="A584" s="137"/>
      <c r="B584" s="176" t="s">
        <v>175</v>
      </c>
      <c r="C584" s="275" t="s">
        <v>166</v>
      </c>
      <c r="D584" s="113">
        <v>22</v>
      </c>
      <c r="E584" s="113">
        <v>1991</v>
      </c>
      <c r="F584" s="276">
        <v>23.684000000000001</v>
      </c>
      <c r="G584" s="276">
        <v>2.3446739999999999</v>
      </c>
      <c r="H584" s="276">
        <v>3.52</v>
      </c>
      <c r="I584" s="276">
        <v>17.819326</v>
      </c>
      <c r="J584" s="276">
        <v>1164.8399999999999</v>
      </c>
      <c r="K584" s="276">
        <f>I584</f>
        <v>17.819326</v>
      </c>
      <c r="L584" s="276">
        <v>1164.8399999999999</v>
      </c>
      <c r="M584" s="277">
        <f>K584/L584</f>
        <v>1.5297659764431168E-2</v>
      </c>
      <c r="N584" s="114">
        <v>93.85</v>
      </c>
      <c r="O584" s="114">
        <f>M584*N584</f>
        <v>1.4356853688918649</v>
      </c>
      <c r="P584" s="114">
        <f>M584*60*1000</f>
        <v>917.85958586587003</v>
      </c>
      <c r="Q584" s="133">
        <f>P584*N584/1000</f>
        <v>86.1411221335119</v>
      </c>
    </row>
    <row r="585" spans="1:17" ht="12.75" customHeight="1" x14ac:dyDescent="0.2">
      <c r="A585" s="137"/>
      <c r="B585" s="176" t="s">
        <v>151</v>
      </c>
      <c r="C585" s="268" t="s">
        <v>138</v>
      </c>
      <c r="D585" s="117">
        <v>9</v>
      </c>
      <c r="E585" s="117">
        <v>1986</v>
      </c>
      <c r="F585" s="269">
        <v>9.9551999999999996</v>
      </c>
      <c r="G585" s="269">
        <v>0.47083199999999997</v>
      </c>
      <c r="H585" s="269">
        <v>1.28</v>
      </c>
      <c r="I585" s="269">
        <v>8.2043669999999995</v>
      </c>
      <c r="J585" s="269">
        <v>536.30999999999995</v>
      </c>
      <c r="K585" s="269">
        <f>I585</f>
        <v>8.2043669999999995</v>
      </c>
      <c r="L585" s="269">
        <v>536.30999999999995</v>
      </c>
      <c r="M585" s="270">
        <f>K585/L585</f>
        <v>1.5297807238350954E-2</v>
      </c>
      <c r="N585" s="109">
        <v>79.569999999999993</v>
      </c>
      <c r="O585" s="109">
        <f>M585*N585</f>
        <v>1.2172465219555852</v>
      </c>
      <c r="P585" s="109">
        <f>M585*60*1000</f>
        <v>917.86843430105728</v>
      </c>
      <c r="Q585" s="131">
        <f>P585*N585/1000</f>
        <v>73.03479131733512</v>
      </c>
    </row>
    <row r="586" spans="1:17" ht="12.75" customHeight="1" x14ac:dyDescent="0.2">
      <c r="A586" s="137"/>
      <c r="B586" s="177" t="s">
        <v>368</v>
      </c>
      <c r="C586" s="261" t="s">
        <v>352</v>
      </c>
      <c r="D586" s="120">
        <v>107</v>
      </c>
      <c r="E586" s="121" t="s">
        <v>57</v>
      </c>
      <c r="F586" s="262">
        <v>63.55</v>
      </c>
      <c r="G586" s="262">
        <v>5.61</v>
      </c>
      <c r="H586" s="263">
        <v>16.96</v>
      </c>
      <c r="I586" s="262">
        <v>40</v>
      </c>
      <c r="J586" s="264">
        <v>2633.85</v>
      </c>
      <c r="K586" s="262">
        <v>40</v>
      </c>
      <c r="L586" s="264">
        <v>2613.5100000000002</v>
      </c>
      <c r="M586" s="265">
        <f>K586/L586</f>
        <v>1.5305087793809857E-2</v>
      </c>
      <c r="N586" s="111">
        <v>58.8</v>
      </c>
      <c r="O586" s="112">
        <f>M586*N586</f>
        <v>0.89993916227601956</v>
      </c>
      <c r="P586" s="112">
        <f>M586*60*1000</f>
        <v>918.30526762859142</v>
      </c>
      <c r="Q586" s="132">
        <f>P586*N586/1000</f>
        <v>53.996349736561179</v>
      </c>
    </row>
    <row r="587" spans="1:17" ht="12.75" customHeight="1" x14ac:dyDescent="0.2">
      <c r="A587" s="137"/>
      <c r="B587" s="177" t="s">
        <v>368</v>
      </c>
      <c r="C587" s="261" t="s">
        <v>359</v>
      </c>
      <c r="D587" s="120">
        <v>6</v>
      </c>
      <c r="E587" s="119" t="s">
        <v>57</v>
      </c>
      <c r="F587" s="262">
        <v>6.13</v>
      </c>
      <c r="G587" s="262">
        <v>0.49</v>
      </c>
      <c r="H587" s="263">
        <v>0.96</v>
      </c>
      <c r="I587" s="262">
        <v>4.68</v>
      </c>
      <c r="J587" s="271">
        <v>305.61</v>
      </c>
      <c r="K587" s="262">
        <v>4.68</v>
      </c>
      <c r="L587" s="271">
        <v>305.61</v>
      </c>
      <c r="M587" s="265">
        <f>K587/L587</f>
        <v>1.5313635025031901E-2</v>
      </c>
      <c r="N587" s="111">
        <v>58.8</v>
      </c>
      <c r="O587" s="112">
        <f>M587*N587</f>
        <v>0.90044173947187578</v>
      </c>
      <c r="P587" s="112">
        <f>M587*60*1000</f>
        <v>918.81810150191404</v>
      </c>
      <c r="Q587" s="132">
        <f>P587*N587/1000</f>
        <v>54.026504368312537</v>
      </c>
    </row>
    <row r="588" spans="1:17" ht="12.75" customHeight="1" x14ac:dyDescent="0.2">
      <c r="A588" s="137"/>
      <c r="B588" s="177" t="s">
        <v>774</v>
      </c>
      <c r="C588" s="168" t="s">
        <v>763</v>
      </c>
      <c r="D588" s="30">
        <v>6</v>
      </c>
      <c r="E588" s="30">
        <v>1986</v>
      </c>
      <c r="F588" s="267">
        <v>9.0850000000000009</v>
      </c>
      <c r="G588" s="267">
        <v>0.2999</v>
      </c>
      <c r="H588" s="267">
        <v>0.96</v>
      </c>
      <c r="I588" s="267">
        <v>7.8259999999999996</v>
      </c>
      <c r="J588" s="267">
        <v>511.03</v>
      </c>
      <c r="K588" s="267">
        <v>7.8259999999999996</v>
      </c>
      <c r="L588" s="267">
        <v>511.03</v>
      </c>
      <c r="M588" s="265">
        <f>K588/L588</f>
        <v>1.5314169422538795E-2</v>
      </c>
      <c r="N588" s="111">
        <v>67.58</v>
      </c>
      <c r="O588" s="112">
        <f>M588*N588</f>
        <v>1.0349315695751717</v>
      </c>
      <c r="P588" s="112">
        <f>M588*60*1000</f>
        <v>918.85016535232762</v>
      </c>
      <c r="Q588" s="132">
        <f>P588*N588/1000</f>
        <v>62.095894174510299</v>
      </c>
    </row>
    <row r="589" spans="1:17" ht="12.75" customHeight="1" x14ac:dyDescent="0.2">
      <c r="A589" s="137"/>
      <c r="B589" s="176" t="s">
        <v>522</v>
      </c>
      <c r="C589" s="168" t="s">
        <v>962</v>
      </c>
      <c r="D589" s="30">
        <v>40</v>
      </c>
      <c r="E589" s="30">
        <v>1981</v>
      </c>
      <c r="F589" s="267">
        <v>46.6</v>
      </c>
      <c r="G589" s="267">
        <v>5.38</v>
      </c>
      <c r="H589" s="267">
        <v>6.4</v>
      </c>
      <c r="I589" s="267">
        <v>34.81</v>
      </c>
      <c r="J589" s="267">
        <v>2259.15</v>
      </c>
      <c r="K589" s="267">
        <v>34.81</v>
      </c>
      <c r="L589" s="267">
        <v>2259.15</v>
      </c>
      <c r="M589" s="265">
        <f>K589/L589</f>
        <v>1.5408450080782595E-2</v>
      </c>
      <c r="N589" s="111">
        <v>74.5</v>
      </c>
      <c r="O589" s="112">
        <f>M589*N589</f>
        <v>1.1479295310183033</v>
      </c>
      <c r="P589" s="112">
        <f>M589*60*1000</f>
        <v>924.50700484695574</v>
      </c>
      <c r="Q589" s="132">
        <f>P589*N589/1000</f>
        <v>68.875771861098201</v>
      </c>
    </row>
    <row r="590" spans="1:17" ht="12.75" customHeight="1" x14ac:dyDescent="0.2">
      <c r="A590" s="137"/>
      <c r="B590" s="176" t="s">
        <v>175</v>
      </c>
      <c r="C590" s="275" t="s">
        <v>163</v>
      </c>
      <c r="D590" s="113">
        <v>22</v>
      </c>
      <c r="E590" s="113">
        <v>1989</v>
      </c>
      <c r="F590" s="276">
        <v>23.021999999999998</v>
      </c>
      <c r="G590" s="276">
        <v>1.8003</v>
      </c>
      <c r="H590" s="276">
        <v>3.52</v>
      </c>
      <c r="I590" s="276">
        <v>17.701701</v>
      </c>
      <c r="J590" s="276">
        <v>1148.3</v>
      </c>
      <c r="K590" s="276">
        <f>I590</f>
        <v>17.701701</v>
      </c>
      <c r="L590" s="276">
        <v>1148.3</v>
      </c>
      <c r="M590" s="277">
        <f>K590/L590</f>
        <v>1.54155717147087E-2</v>
      </c>
      <c r="N590" s="114">
        <v>93.85</v>
      </c>
      <c r="O590" s="114">
        <f>M590*N590</f>
        <v>1.4467514054254114</v>
      </c>
      <c r="P590" s="114">
        <f>M590*60*1000</f>
        <v>924.93430288252193</v>
      </c>
      <c r="Q590" s="133">
        <f>P590*N590/1000</f>
        <v>86.805084325524675</v>
      </c>
    </row>
    <row r="591" spans="1:17" ht="12.75" customHeight="1" x14ac:dyDescent="0.2">
      <c r="A591" s="137"/>
      <c r="B591" s="176" t="s">
        <v>460</v>
      </c>
      <c r="C591" s="280" t="s">
        <v>447</v>
      </c>
      <c r="D591" s="126">
        <v>40</v>
      </c>
      <c r="E591" s="126">
        <v>1975</v>
      </c>
      <c r="F591" s="281">
        <f>SUM(G591+H591+I591)</f>
        <v>42.6</v>
      </c>
      <c r="G591" s="281">
        <v>1.2</v>
      </c>
      <c r="H591" s="281">
        <v>6.4</v>
      </c>
      <c r="I591" s="281">
        <v>35</v>
      </c>
      <c r="J591" s="281">
        <v>2260.9299999999998</v>
      </c>
      <c r="K591" s="281">
        <v>35</v>
      </c>
      <c r="L591" s="281">
        <v>2260.9</v>
      </c>
      <c r="M591" s="265">
        <f>K591/L591</f>
        <v>1.5480560838604095E-2</v>
      </c>
      <c r="N591" s="111">
        <v>62.1</v>
      </c>
      <c r="O591" s="112">
        <f>M591*N591</f>
        <v>0.9613428280773143</v>
      </c>
      <c r="P591" s="112">
        <f>M591*60*1000</f>
        <v>928.83365031624567</v>
      </c>
      <c r="Q591" s="132">
        <f>P591*N591/1000</f>
        <v>57.680569684638861</v>
      </c>
    </row>
    <row r="592" spans="1:17" ht="12.75" customHeight="1" x14ac:dyDescent="0.2">
      <c r="A592" s="137"/>
      <c r="B592" s="177" t="s">
        <v>368</v>
      </c>
      <c r="C592" s="261" t="s">
        <v>351</v>
      </c>
      <c r="D592" s="120">
        <v>108</v>
      </c>
      <c r="E592" s="121" t="s">
        <v>57</v>
      </c>
      <c r="F592" s="262">
        <v>60.8</v>
      </c>
      <c r="G592" s="262">
        <v>3.85</v>
      </c>
      <c r="H592" s="263">
        <v>17.28</v>
      </c>
      <c r="I592" s="262">
        <v>39.67</v>
      </c>
      <c r="J592" s="271">
        <v>2561.06</v>
      </c>
      <c r="K592" s="262">
        <v>39.67</v>
      </c>
      <c r="L592" s="271">
        <v>2561.06</v>
      </c>
      <c r="M592" s="265">
        <f>K592/L592</f>
        <v>1.5489680054352495E-2</v>
      </c>
      <c r="N592" s="111">
        <v>58.8</v>
      </c>
      <c r="O592" s="112">
        <f>M592*N592</f>
        <v>0.91079318719592672</v>
      </c>
      <c r="P592" s="112">
        <f>M592*60*1000</f>
        <v>929.38080326114971</v>
      </c>
      <c r="Q592" s="132">
        <f>P592*N592/1000</f>
        <v>54.647591231755598</v>
      </c>
    </row>
    <row r="593" spans="1:17" ht="12.75" customHeight="1" x14ac:dyDescent="0.2">
      <c r="A593" s="137"/>
      <c r="B593" s="177" t="s">
        <v>490</v>
      </c>
      <c r="C593" s="266" t="s">
        <v>480</v>
      </c>
      <c r="D593" s="110">
        <v>40</v>
      </c>
      <c r="E593" s="110">
        <v>1972</v>
      </c>
      <c r="F593" s="267">
        <v>35.651000000000003</v>
      </c>
      <c r="G593" s="267">
        <v>2.66</v>
      </c>
      <c r="H593" s="267">
        <v>5.92</v>
      </c>
      <c r="I593" s="267">
        <v>27.07</v>
      </c>
      <c r="J593" s="267">
        <v>1745.13</v>
      </c>
      <c r="K593" s="267">
        <v>27.07</v>
      </c>
      <c r="L593" s="267">
        <v>1745.13</v>
      </c>
      <c r="M593" s="265">
        <f>K593/L593</f>
        <v>1.5511738380521794E-2</v>
      </c>
      <c r="N593" s="111">
        <v>65.509</v>
      </c>
      <c r="O593" s="112">
        <f>M593*N593</f>
        <v>1.0161584695696022</v>
      </c>
      <c r="P593" s="112">
        <f>M593*60*1000</f>
        <v>930.70430283130759</v>
      </c>
      <c r="Q593" s="132">
        <f>P593*N593/1000</f>
        <v>60.969508174176134</v>
      </c>
    </row>
    <row r="594" spans="1:17" ht="12.75" customHeight="1" x14ac:dyDescent="0.2">
      <c r="A594" s="137"/>
      <c r="B594" s="176" t="s">
        <v>625</v>
      </c>
      <c r="C594" s="283" t="s">
        <v>201</v>
      </c>
      <c r="D594" s="122">
        <v>44</v>
      </c>
      <c r="E594" s="122">
        <v>1964</v>
      </c>
      <c r="F594" s="276">
        <v>28.992000000000001</v>
      </c>
      <c r="G594" s="276">
        <v>0</v>
      </c>
      <c r="H594" s="276">
        <v>0</v>
      </c>
      <c r="I594" s="276">
        <v>28.991999</v>
      </c>
      <c r="J594" s="276">
        <v>1865.95</v>
      </c>
      <c r="K594" s="276">
        <f>I594</f>
        <v>28.991999</v>
      </c>
      <c r="L594" s="276">
        <v>1865.95</v>
      </c>
      <c r="M594" s="277">
        <f>K594/L594</f>
        <v>1.553739328492189E-2</v>
      </c>
      <c r="N594" s="114">
        <v>77.61</v>
      </c>
      <c r="O594" s="114">
        <f>M594*N594</f>
        <v>1.2058570928427879</v>
      </c>
      <c r="P594" s="114">
        <f>M594*60*1000</f>
        <v>932.24359709531336</v>
      </c>
      <c r="Q594" s="133">
        <f>P594*N594/1000</f>
        <v>72.351425570567272</v>
      </c>
    </row>
    <row r="595" spans="1:17" ht="12.75" customHeight="1" x14ac:dyDescent="0.2">
      <c r="A595" s="137"/>
      <c r="B595" s="177" t="s">
        <v>413</v>
      </c>
      <c r="C595" s="161" t="s">
        <v>396</v>
      </c>
      <c r="D595" s="35">
        <v>60</v>
      </c>
      <c r="E595" s="35">
        <v>1974</v>
      </c>
      <c r="F595" s="272">
        <v>63.39</v>
      </c>
      <c r="G595" s="272">
        <v>5.3331299999999997</v>
      </c>
      <c r="H595" s="272">
        <v>9.6</v>
      </c>
      <c r="I595" s="272">
        <v>48.456870000000002</v>
      </c>
      <c r="J595" s="272">
        <v>3118.24</v>
      </c>
      <c r="K595" s="272">
        <v>48.456870000000002</v>
      </c>
      <c r="L595" s="272">
        <v>3118.24</v>
      </c>
      <c r="M595" s="274">
        <f>K595/L595</f>
        <v>1.5539814125917185E-2</v>
      </c>
      <c r="N595" s="36">
        <v>55.481000000000002</v>
      </c>
      <c r="O595" s="36">
        <f>M595*N595</f>
        <v>0.86216442752001143</v>
      </c>
      <c r="P595" s="36">
        <f>M595*1000*60</f>
        <v>932.38884755503113</v>
      </c>
      <c r="Q595" s="134">
        <f>O595*60</f>
        <v>51.729865651200683</v>
      </c>
    </row>
    <row r="596" spans="1:17" ht="12.75" customHeight="1" x14ac:dyDescent="0.2">
      <c r="A596" s="137"/>
      <c r="B596" s="177" t="s">
        <v>237</v>
      </c>
      <c r="C596" s="168" t="s">
        <v>663</v>
      </c>
      <c r="D596" s="30">
        <v>36</v>
      </c>
      <c r="E596" s="30">
        <v>1990</v>
      </c>
      <c r="F596" s="267">
        <v>48.604999999999997</v>
      </c>
      <c r="G596" s="267">
        <v>3.4079999999999999</v>
      </c>
      <c r="H596" s="267">
        <v>8.64</v>
      </c>
      <c r="I596" s="267">
        <f>F596-G596-H596</f>
        <v>36.556999999999995</v>
      </c>
      <c r="J596" s="267">
        <v>2325.87</v>
      </c>
      <c r="K596" s="267">
        <f>I596</f>
        <v>36.556999999999995</v>
      </c>
      <c r="L596" s="267">
        <v>2325.87</v>
      </c>
      <c r="M596" s="265">
        <f>K596/L596</f>
        <v>1.5717559450872144E-2</v>
      </c>
      <c r="N596" s="111">
        <v>52.8</v>
      </c>
      <c r="O596" s="112">
        <f>M596*N596</f>
        <v>0.82988713900604916</v>
      </c>
      <c r="P596" s="112">
        <f>M596*60*1000</f>
        <v>943.05356705232873</v>
      </c>
      <c r="Q596" s="132">
        <f>P596*N596/1000</f>
        <v>49.793228340362958</v>
      </c>
    </row>
    <row r="597" spans="1:17" ht="12.75" customHeight="1" x14ac:dyDescent="0.2">
      <c r="A597" s="137"/>
      <c r="B597" s="176" t="s">
        <v>586</v>
      </c>
      <c r="C597" s="168" t="s">
        <v>809</v>
      </c>
      <c r="D597" s="30">
        <v>142</v>
      </c>
      <c r="E597" s="30">
        <v>1975</v>
      </c>
      <c r="F597" s="267">
        <v>160.30760000000001</v>
      </c>
      <c r="G597" s="267">
        <v>27.183900000000001</v>
      </c>
      <c r="H597" s="267">
        <v>14.34</v>
      </c>
      <c r="I597" s="267">
        <f>F597-G597-H597</f>
        <v>118.78370000000001</v>
      </c>
      <c r="J597" s="267">
        <v>7551.02</v>
      </c>
      <c r="K597" s="267">
        <f>I597</f>
        <v>118.78370000000001</v>
      </c>
      <c r="L597" s="267">
        <f>J597</f>
        <v>7551.02</v>
      </c>
      <c r="M597" s="265">
        <f>K597/L597</f>
        <v>1.573081517463866E-2</v>
      </c>
      <c r="N597" s="111">
        <v>55</v>
      </c>
      <c r="O597" s="112">
        <f>M597*N597</f>
        <v>0.86519483460512625</v>
      </c>
      <c r="P597" s="112">
        <f>M597*60*1000</f>
        <v>943.84891047831968</v>
      </c>
      <c r="Q597" s="132">
        <f>P597*N597/1000</f>
        <v>51.911690076307586</v>
      </c>
    </row>
    <row r="598" spans="1:17" ht="12.75" customHeight="1" x14ac:dyDescent="0.2">
      <c r="A598" s="137"/>
      <c r="B598" s="177" t="s">
        <v>368</v>
      </c>
      <c r="C598" s="261" t="s">
        <v>348</v>
      </c>
      <c r="D598" s="120">
        <v>76</v>
      </c>
      <c r="E598" s="121" t="s">
        <v>57</v>
      </c>
      <c r="F598" s="262">
        <v>35.119999999999997</v>
      </c>
      <c r="G598" s="262">
        <v>3.85</v>
      </c>
      <c r="H598" s="263">
        <v>0.69</v>
      </c>
      <c r="I598" s="262">
        <v>30.58</v>
      </c>
      <c r="J598" s="271">
        <v>1931.61</v>
      </c>
      <c r="K598" s="262">
        <v>30.58</v>
      </c>
      <c r="L598" s="271">
        <v>1931.61</v>
      </c>
      <c r="M598" s="265">
        <f>K598/L598</f>
        <v>1.583135311993622E-2</v>
      </c>
      <c r="N598" s="111">
        <v>58.8</v>
      </c>
      <c r="O598" s="112">
        <f>M598*N598</f>
        <v>0.93088356345224965</v>
      </c>
      <c r="P598" s="112">
        <f>M598*60*1000</f>
        <v>949.88118719617319</v>
      </c>
      <c r="Q598" s="132">
        <f>P598*N598/1000</f>
        <v>55.853013807134978</v>
      </c>
    </row>
    <row r="599" spans="1:17" ht="12.75" customHeight="1" x14ac:dyDescent="0.2">
      <c r="A599" s="137"/>
      <c r="B599" s="177" t="s">
        <v>866</v>
      </c>
      <c r="C599" s="168" t="s">
        <v>847</v>
      </c>
      <c r="D599" s="30">
        <v>4</v>
      </c>
      <c r="E599" s="30"/>
      <c r="F599" s="267">
        <v>5.5</v>
      </c>
      <c r="G599" s="267">
        <v>0.2</v>
      </c>
      <c r="H599" s="267">
        <v>0.6</v>
      </c>
      <c r="I599" s="267">
        <v>4.7</v>
      </c>
      <c r="J599" s="267">
        <v>296.60000000000002</v>
      </c>
      <c r="K599" s="267">
        <v>4.7</v>
      </c>
      <c r="L599" s="267">
        <v>296.60000000000002</v>
      </c>
      <c r="M599" s="265">
        <v>1.5846257585974376E-2</v>
      </c>
      <c r="N599" s="111">
        <v>64.5</v>
      </c>
      <c r="O599" s="112">
        <v>1.0220836142953473</v>
      </c>
      <c r="P599" s="112">
        <v>950.77545515846248</v>
      </c>
      <c r="Q599" s="132">
        <v>61.325016857720833</v>
      </c>
    </row>
    <row r="600" spans="1:17" ht="12.75" customHeight="1" x14ac:dyDescent="0.2">
      <c r="A600" s="137"/>
      <c r="B600" s="177" t="s">
        <v>413</v>
      </c>
      <c r="C600" s="161" t="s">
        <v>394</v>
      </c>
      <c r="D600" s="35">
        <v>30</v>
      </c>
      <c r="E600" s="35">
        <v>1992</v>
      </c>
      <c r="F600" s="272">
        <v>32.06</v>
      </c>
      <c r="G600" s="272">
        <v>3.3316979999999998</v>
      </c>
      <c r="H600" s="272">
        <v>4.6399999999999997</v>
      </c>
      <c r="I600" s="272">
        <v>24.0883</v>
      </c>
      <c r="J600" s="272">
        <v>1519.17</v>
      </c>
      <c r="K600" s="272">
        <v>24.0883</v>
      </c>
      <c r="L600" s="272">
        <v>1519.17</v>
      </c>
      <c r="M600" s="274">
        <f>K600/L600</f>
        <v>1.5856224122382617E-2</v>
      </c>
      <c r="N600" s="36">
        <v>55.481000000000002</v>
      </c>
      <c r="O600" s="36">
        <f>M600*N600</f>
        <v>0.87971917053391002</v>
      </c>
      <c r="P600" s="36">
        <f>M600*1000*60</f>
        <v>951.37344734295698</v>
      </c>
      <c r="Q600" s="134">
        <f>O600*60</f>
        <v>52.7831502320346</v>
      </c>
    </row>
    <row r="601" spans="1:17" ht="12.75" customHeight="1" x14ac:dyDescent="0.2">
      <c r="A601" s="137"/>
      <c r="B601" s="176" t="s">
        <v>175</v>
      </c>
      <c r="C601" s="275" t="s">
        <v>164</v>
      </c>
      <c r="D601" s="113">
        <v>46</v>
      </c>
      <c r="E601" s="113">
        <v>1981</v>
      </c>
      <c r="F601" s="276">
        <v>46.372999999999998</v>
      </c>
      <c r="G601" s="276">
        <v>3.1110000000000002</v>
      </c>
      <c r="H601" s="276">
        <v>7.2</v>
      </c>
      <c r="I601" s="276">
        <v>36.062004000000002</v>
      </c>
      <c r="J601" s="276">
        <v>2273.52</v>
      </c>
      <c r="K601" s="276">
        <f>I601</f>
        <v>36.062004000000002</v>
      </c>
      <c r="L601" s="276">
        <v>2273.52</v>
      </c>
      <c r="M601" s="277">
        <f>K601/L601</f>
        <v>1.5861749181885359E-2</v>
      </c>
      <c r="N601" s="114">
        <v>93.85</v>
      </c>
      <c r="O601" s="114">
        <f>M601*N601</f>
        <v>1.4886251607199408</v>
      </c>
      <c r="P601" s="114">
        <f>M601*60*1000</f>
        <v>951.70495091312159</v>
      </c>
      <c r="Q601" s="133">
        <f>P601*N601/1000</f>
        <v>89.317509643196459</v>
      </c>
    </row>
    <row r="602" spans="1:17" ht="12.75" customHeight="1" x14ac:dyDescent="0.2">
      <c r="A602" s="137"/>
      <c r="B602" s="176" t="s">
        <v>326</v>
      </c>
      <c r="C602" s="168" t="s">
        <v>898</v>
      </c>
      <c r="D602" s="278">
        <v>36</v>
      </c>
      <c r="E602" s="278" t="s">
        <v>57</v>
      </c>
      <c r="F602" s="279">
        <v>32.224999999999994</v>
      </c>
      <c r="G602" s="279">
        <v>2.1589999999999998</v>
      </c>
      <c r="H602" s="279">
        <v>5.76</v>
      </c>
      <c r="I602" s="279">
        <v>24.303999999999998</v>
      </c>
      <c r="J602" s="279">
        <v>1527.82</v>
      </c>
      <c r="K602" s="279">
        <v>24.303999999999998</v>
      </c>
      <c r="L602" s="279">
        <v>1527.82</v>
      </c>
      <c r="M602" s="265">
        <f>K602/L602</f>
        <v>1.5907633098139834E-2</v>
      </c>
      <c r="N602" s="111">
        <v>77.7</v>
      </c>
      <c r="O602" s="112">
        <f>M602*N602</f>
        <v>1.2360230917254651</v>
      </c>
      <c r="P602" s="112">
        <f>M602*60*1000</f>
        <v>954.45798588839</v>
      </c>
      <c r="Q602" s="132">
        <f>P602*N602/1000</f>
        <v>74.16138550352791</v>
      </c>
    </row>
    <row r="603" spans="1:17" ht="12.75" customHeight="1" x14ac:dyDescent="0.2">
      <c r="A603" s="137"/>
      <c r="B603" s="176" t="s">
        <v>286</v>
      </c>
      <c r="C603" s="161" t="s">
        <v>269</v>
      </c>
      <c r="D603" s="35">
        <v>107</v>
      </c>
      <c r="E603" s="35">
        <v>1974</v>
      </c>
      <c r="F603" s="272">
        <v>67.400000000000006</v>
      </c>
      <c r="G603" s="273">
        <v>9.08</v>
      </c>
      <c r="H603" s="273">
        <v>17.12</v>
      </c>
      <c r="I603" s="272">
        <v>41.2</v>
      </c>
      <c r="J603" s="272">
        <v>2586.63</v>
      </c>
      <c r="K603" s="272">
        <v>39.869210517159395</v>
      </c>
      <c r="L603" s="272">
        <v>2503.08</v>
      </c>
      <c r="M603" s="274">
        <v>1.5928060835913912E-2</v>
      </c>
      <c r="N603" s="36">
        <v>53.85</v>
      </c>
      <c r="O603" s="36">
        <v>0.86</v>
      </c>
      <c r="P603" s="36">
        <v>955.68</v>
      </c>
      <c r="Q603" s="134">
        <v>51.46</v>
      </c>
    </row>
    <row r="604" spans="1:17" ht="12.75" customHeight="1" x14ac:dyDescent="0.2">
      <c r="A604" s="137"/>
      <c r="B604" s="176" t="s">
        <v>175</v>
      </c>
      <c r="C604" s="275" t="s">
        <v>161</v>
      </c>
      <c r="D604" s="113">
        <v>46</v>
      </c>
      <c r="E604" s="113">
        <v>1988</v>
      </c>
      <c r="F604" s="276">
        <v>37.432000000000002</v>
      </c>
      <c r="G604" s="276">
        <v>2.1277200000000001</v>
      </c>
      <c r="H604" s="276">
        <v>0.46</v>
      </c>
      <c r="I604" s="276">
        <v>34.844279999999998</v>
      </c>
      <c r="J604" s="276">
        <v>2184.25</v>
      </c>
      <c r="K604" s="276">
        <f>I604</f>
        <v>34.844279999999998</v>
      </c>
      <c r="L604" s="276">
        <v>2184.25</v>
      </c>
      <c r="M604" s="277">
        <f>K604/L604</f>
        <v>1.5952514593109764E-2</v>
      </c>
      <c r="N604" s="114">
        <v>93.85</v>
      </c>
      <c r="O604" s="114">
        <f>M604*N604</f>
        <v>1.4971434945633513</v>
      </c>
      <c r="P604" s="114">
        <f>M604*60*1000</f>
        <v>957.15087558658581</v>
      </c>
      <c r="Q604" s="133">
        <f>P604*N604/1000</f>
        <v>89.828609673801068</v>
      </c>
    </row>
    <row r="605" spans="1:17" ht="12.75" customHeight="1" x14ac:dyDescent="0.2">
      <c r="A605" s="137"/>
      <c r="B605" s="176" t="s">
        <v>460</v>
      </c>
      <c r="C605" s="280" t="s">
        <v>448</v>
      </c>
      <c r="D605" s="126">
        <v>50</v>
      </c>
      <c r="E605" s="126">
        <v>1969</v>
      </c>
      <c r="F605" s="281">
        <f>SUM(G605+H605+I605)</f>
        <v>52.1</v>
      </c>
      <c r="G605" s="281">
        <v>3</v>
      </c>
      <c r="H605" s="281">
        <v>7.9</v>
      </c>
      <c r="I605" s="281">
        <v>41.2</v>
      </c>
      <c r="J605" s="281">
        <v>2582.6</v>
      </c>
      <c r="K605" s="281">
        <v>41.2</v>
      </c>
      <c r="L605" s="281">
        <v>2582.6</v>
      </c>
      <c r="M605" s="265">
        <f>K605/L605</f>
        <v>1.5952915666382718E-2</v>
      </c>
      <c r="N605" s="111">
        <v>62.1</v>
      </c>
      <c r="O605" s="112">
        <f>M605*N605</f>
        <v>0.99067606288236676</v>
      </c>
      <c r="P605" s="112">
        <f>M605*60*1000</f>
        <v>957.17493998296311</v>
      </c>
      <c r="Q605" s="132">
        <f>P605*N605/1000</f>
        <v>59.440563772942014</v>
      </c>
    </row>
    <row r="606" spans="1:17" ht="12.75" customHeight="1" x14ac:dyDescent="0.2">
      <c r="A606" s="137"/>
      <c r="B606" s="176" t="s">
        <v>537</v>
      </c>
      <c r="C606" s="284" t="s">
        <v>617</v>
      </c>
      <c r="D606" s="127">
        <v>50</v>
      </c>
      <c r="E606" s="127" t="s">
        <v>57</v>
      </c>
      <c r="F606" s="285">
        <f>G606+H606+I606</f>
        <v>35.619999999999997</v>
      </c>
      <c r="G606" s="285">
        <v>4.8220000000000001</v>
      </c>
      <c r="H606" s="285">
        <v>0.5</v>
      </c>
      <c r="I606" s="285">
        <v>30.297999999999998</v>
      </c>
      <c r="J606" s="285">
        <v>1898.73</v>
      </c>
      <c r="K606" s="285">
        <f>I606</f>
        <v>30.297999999999998</v>
      </c>
      <c r="L606" s="285">
        <f>J606</f>
        <v>1898.73</v>
      </c>
      <c r="M606" s="286">
        <f>K606/L606</f>
        <v>1.5956981772026563E-2</v>
      </c>
      <c r="N606" s="128">
        <v>41.4</v>
      </c>
      <c r="O606" s="129">
        <f>M606*N606</f>
        <v>0.66061904536189964</v>
      </c>
      <c r="P606" s="129">
        <f>M606*60*1000</f>
        <v>957.41890632159379</v>
      </c>
      <c r="Q606" s="135">
        <f>P606*N606/1000</f>
        <v>39.637142721713978</v>
      </c>
    </row>
    <row r="607" spans="1:17" ht="12.75" customHeight="1" x14ac:dyDescent="0.2">
      <c r="A607" s="137"/>
      <c r="B607" s="176" t="s">
        <v>228</v>
      </c>
      <c r="C607" s="275" t="s">
        <v>223</v>
      </c>
      <c r="D607" s="113">
        <v>26</v>
      </c>
      <c r="E607" s="113">
        <v>1985</v>
      </c>
      <c r="F607" s="276">
        <v>22.626999999999999</v>
      </c>
      <c r="G607" s="276">
        <v>0</v>
      </c>
      <c r="H607" s="276">
        <v>0</v>
      </c>
      <c r="I607" s="276">
        <v>22.626998</v>
      </c>
      <c r="J607" s="276">
        <v>1415.92</v>
      </c>
      <c r="K607" s="276">
        <f>I607</f>
        <v>22.626998</v>
      </c>
      <c r="L607" s="276">
        <v>1415.92</v>
      </c>
      <c r="M607" s="277">
        <f>K607/L607</f>
        <v>1.5980421210237867E-2</v>
      </c>
      <c r="N607" s="114">
        <v>78.150000000000006</v>
      </c>
      <c r="O607" s="114">
        <f>M607*N607</f>
        <v>1.2488699175800895</v>
      </c>
      <c r="P607" s="114">
        <f>M607*60*1000</f>
        <v>958.82527261427197</v>
      </c>
      <c r="Q607" s="133">
        <f>P607*N607/1000</f>
        <v>74.932195054805362</v>
      </c>
    </row>
    <row r="608" spans="1:17" ht="12.75" customHeight="1" x14ac:dyDescent="0.2">
      <c r="A608" s="137"/>
      <c r="B608" s="177" t="s">
        <v>92</v>
      </c>
      <c r="C608" s="115" t="s">
        <v>69</v>
      </c>
      <c r="D608" s="108">
        <v>71</v>
      </c>
      <c r="E608" s="108">
        <v>1985</v>
      </c>
      <c r="F608" s="269">
        <v>94.846999999999994</v>
      </c>
      <c r="G608" s="269">
        <v>9.4521370000000005</v>
      </c>
      <c r="H608" s="269">
        <v>16.165151999999999</v>
      </c>
      <c r="I608" s="269">
        <v>69.229701000000006</v>
      </c>
      <c r="J608" s="269">
        <v>4324.5</v>
      </c>
      <c r="K608" s="269">
        <f>I608</f>
        <v>69.229701000000006</v>
      </c>
      <c r="L608" s="269">
        <v>4324.5</v>
      </c>
      <c r="M608" s="270">
        <f>K608/L608</f>
        <v>1.6008718002081167E-2</v>
      </c>
      <c r="N608" s="109">
        <v>46.7</v>
      </c>
      <c r="O608" s="109">
        <f>M608*N608</f>
        <v>0.74760713069719054</v>
      </c>
      <c r="P608" s="109">
        <f>M608*60*1000</f>
        <v>960.52308012486992</v>
      </c>
      <c r="Q608" s="131">
        <f>P608*N608/1000</f>
        <v>44.856427841831426</v>
      </c>
    </row>
    <row r="609" spans="1:17" ht="12.75" customHeight="1" x14ac:dyDescent="0.2">
      <c r="A609" s="137"/>
      <c r="B609" s="176" t="s">
        <v>625</v>
      </c>
      <c r="C609" s="275" t="s">
        <v>202</v>
      </c>
      <c r="D609" s="113">
        <v>45</v>
      </c>
      <c r="E609" s="113">
        <v>1982</v>
      </c>
      <c r="F609" s="276">
        <v>28.684000000000001</v>
      </c>
      <c r="G609" s="276">
        <v>3.1899479999999998</v>
      </c>
      <c r="H609" s="276">
        <v>0.44</v>
      </c>
      <c r="I609" s="276">
        <v>25.054051000000001</v>
      </c>
      <c r="J609" s="276">
        <v>1563.22</v>
      </c>
      <c r="K609" s="276">
        <f>I609</f>
        <v>25.054051000000001</v>
      </c>
      <c r="L609" s="276">
        <v>1563.22</v>
      </c>
      <c r="M609" s="277">
        <f>K609/L609</f>
        <v>1.6027207302874834E-2</v>
      </c>
      <c r="N609" s="114">
        <v>77.61</v>
      </c>
      <c r="O609" s="114">
        <f>M609*N609</f>
        <v>1.243871558776116</v>
      </c>
      <c r="P609" s="114">
        <f>M609*60*1000</f>
        <v>961.63243817249008</v>
      </c>
      <c r="Q609" s="133">
        <f>P609*N609/1000</f>
        <v>74.632293526566954</v>
      </c>
    </row>
    <row r="610" spans="1:17" ht="12.75" customHeight="1" x14ac:dyDescent="0.2">
      <c r="A610" s="137"/>
      <c r="B610" s="177" t="s">
        <v>413</v>
      </c>
      <c r="C610" s="161" t="s">
        <v>389</v>
      </c>
      <c r="D610" s="35">
        <v>45</v>
      </c>
      <c r="E610" s="35">
        <v>1992</v>
      </c>
      <c r="F610" s="272">
        <v>56.51</v>
      </c>
      <c r="G610" s="272">
        <v>3.660628</v>
      </c>
      <c r="H610" s="272">
        <v>7.2</v>
      </c>
      <c r="I610" s="272">
        <v>45.649369999999998</v>
      </c>
      <c r="J610" s="272">
        <v>2843.99</v>
      </c>
      <c r="K610" s="272">
        <v>45.649369999999998</v>
      </c>
      <c r="L610" s="272">
        <v>2843.99</v>
      </c>
      <c r="M610" s="274">
        <f>K610/L610</f>
        <v>1.6051171066002342E-2</v>
      </c>
      <c r="N610" s="36">
        <v>55.481000000000002</v>
      </c>
      <c r="O610" s="36">
        <f>M610*N610</f>
        <v>0.89053502191287592</v>
      </c>
      <c r="P610" s="36">
        <f>M610*1000*60</f>
        <v>963.07026396014055</v>
      </c>
      <c r="Q610" s="134">
        <f>O610*60</f>
        <v>53.432101314772552</v>
      </c>
    </row>
    <row r="611" spans="1:17" ht="12.75" customHeight="1" x14ac:dyDescent="0.2">
      <c r="A611" s="137"/>
      <c r="B611" s="176" t="s">
        <v>175</v>
      </c>
      <c r="C611" s="275" t="s">
        <v>165</v>
      </c>
      <c r="D611" s="113">
        <v>45</v>
      </c>
      <c r="E611" s="113">
        <v>1979</v>
      </c>
      <c r="F611" s="276">
        <v>49.21</v>
      </c>
      <c r="G611" s="276">
        <v>2.7029999999999998</v>
      </c>
      <c r="H611" s="276">
        <v>8.8000000000000007</v>
      </c>
      <c r="I611" s="276">
        <v>37.707000999999998</v>
      </c>
      <c r="J611" s="276">
        <v>2335.3000000000002</v>
      </c>
      <c r="K611" s="276">
        <f>I611</f>
        <v>37.707000999999998</v>
      </c>
      <c r="L611" s="276">
        <v>2335.3000000000002</v>
      </c>
      <c r="M611" s="277">
        <f>K611/L611</f>
        <v>1.6146534064145932E-2</v>
      </c>
      <c r="N611" s="114">
        <v>93.85</v>
      </c>
      <c r="O611" s="114">
        <f>M611*N611</f>
        <v>1.5153522219200957</v>
      </c>
      <c r="P611" s="114">
        <f>M611*60*1000</f>
        <v>968.79204384875595</v>
      </c>
      <c r="Q611" s="133">
        <f>P611*N611/1000</f>
        <v>90.921133315205736</v>
      </c>
    </row>
    <row r="612" spans="1:17" ht="12.75" customHeight="1" x14ac:dyDescent="0.2">
      <c r="A612" s="137"/>
      <c r="B612" s="176" t="s">
        <v>247</v>
      </c>
      <c r="C612" s="168" t="s">
        <v>783</v>
      </c>
      <c r="D612" s="30">
        <v>18</v>
      </c>
      <c r="E612" s="30" t="s">
        <v>779</v>
      </c>
      <c r="F612" s="267">
        <v>20.449000000000002</v>
      </c>
      <c r="G612" s="267">
        <v>1.0720000000000001</v>
      </c>
      <c r="H612" s="267">
        <v>2.2599999999999998</v>
      </c>
      <c r="I612" s="267">
        <v>17.117000000000001</v>
      </c>
      <c r="J612" s="267">
        <v>1058.2</v>
      </c>
      <c r="K612" s="267">
        <v>17.117000000000001</v>
      </c>
      <c r="L612" s="267">
        <v>1058.2</v>
      </c>
      <c r="M612" s="265">
        <f>K612/L612</f>
        <v>1.6175581175581176E-2</v>
      </c>
      <c r="N612" s="111">
        <v>67.040000000000006</v>
      </c>
      <c r="O612" s="112">
        <f>M612*N612</f>
        <v>1.0844109620109621</v>
      </c>
      <c r="P612" s="112">
        <f>M612*60*1000</f>
        <v>970.53487053487049</v>
      </c>
      <c r="Q612" s="132">
        <f>P612*N612/1000</f>
        <v>65.064657720657721</v>
      </c>
    </row>
    <row r="613" spans="1:17" ht="12.75" customHeight="1" x14ac:dyDescent="0.2">
      <c r="A613" s="137"/>
      <c r="B613" s="177" t="s">
        <v>490</v>
      </c>
      <c r="C613" s="287" t="s">
        <v>487</v>
      </c>
      <c r="D613" s="110">
        <v>19</v>
      </c>
      <c r="E613" s="110">
        <v>1974</v>
      </c>
      <c r="F613" s="267">
        <v>18.809999999999999</v>
      </c>
      <c r="G613" s="267">
        <v>1.1299999999999999</v>
      </c>
      <c r="H613" s="267">
        <v>3.12</v>
      </c>
      <c r="I613" s="267">
        <v>14.56</v>
      </c>
      <c r="J613" s="267">
        <v>899.46</v>
      </c>
      <c r="K613" s="267">
        <v>14.56</v>
      </c>
      <c r="L613" s="267">
        <v>899.46</v>
      </c>
      <c r="M613" s="265">
        <f>K613/L613</f>
        <v>1.6187490271940941E-2</v>
      </c>
      <c r="N613" s="111">
        <v>65.509</v>
      </c>
      <c r="O613" s="112">
        <f>M613*N613</f>
        <v>1.0604263002245791</v>
      </c>
      <c r="P613" s="112">
        <f>M613*60*1000</f>
        <v>971.2494163164564</v>
      </c>
      <c r="Q613" s="132">
        <f>P613*N613/1000</f>
        <v>63.625578013474737</v>
      </c>
    </row>
    <row r="614" spans="1:17" ht="12.75" customHeight="1" x14ac:dyDescent="0.2">
      <c r="A614" s="137"/>
      <c r="B614" s="177" t="s">
        <v>866</v>
      </c>
      <c r="C614" s="168" t="s">
        <v>848</v>
      </c>
      <c r="D614" s="30">
        <v>20</v>
      </c>
      <c r="E614" s="30"/>
      <c r="F614" s="267">
        <v>20</v>
      </c>
      <c r="G614" s="267">
        <v>1.286</v>
      </c>
      <c r="H614" s="267">
        <v>3.2</v>
      </c>
      <c r="I614" s="267">
        <v>15.5</v>
      </c>
      <c r="J614" s="267">
        <v>957.46</v>
      </c>
      <c r="K614" s="267">
        <v>15.5</v>
      </c>
      <c r="L614" s="267">
        <v>957.5</v>
      </c>
      <c r="M614" s="265">
        <v>1.6187989556135769E-2</v>
      </c>
      <c r="N614" s="111">
        <v>64.5</v>
      </c>
      <c r="O614" s="112">
        <v>1.0441253263707571</v>
      </c>
      <c r="P614" s="112">
        <v>971.27937336814614</v>
      </c>
      <c r="Q614" s="132">
        <v>62.64751958224543</v>
      </c>
    </row>
    <row r="615" spans="1:17" ht="12.75" customHeight="1" x14ac:dyDescent="0.2">
      <c r="A615" s="137"/>
      <c r="B615" s="176" t="s">
        <v>326</v>
      </c>
      <c r="C615" s="168" t="s">
        <v>899</v>
      </c>
      <c r="D615" s="278">
        <v>5</v>
      </c>
      <c r="E615" s="278" t="s">
        <v>57</v>
      </c>
      <c r="F615" s="279">
        <v>5.8509999999999991</v>
      </c>
      <c r="G615" s="279">
        <v>0.35699999999999998</v>
      </c>
      <c r="H615" s="279">
        <v>1.2</v>
      </c>
      <c r="I615" s="279">
        <v>4.2939999999999996</v>
      </c>
      <c r="J615" s="279">
        <v>265.25</v>
      </c>
      <c r="K615" s="279">
        <v>4.2939999999999996</v>
      </c>
      <c r="L615" s="279">
        <v>265.25</v>
      </c>
      <c r="M615" s="265">
        <f>K615/L615</f>
        <v>1.6188501413760603E-2</v>
      </c>
      <c r="N615" s="111">
        <v>77.7</v>
      </c>
      <c r="O615" s="112">
        <f>M615*N615</f>
        <v>1.257846559849199</v>
      </c>
      <c r="P615" s="112">
        <f>M615*60*1000</f>
        <v>971.31008482563618</v>
      </c>
      <c r="Q615" s="132">
        <f>P615*N615/1000</f>
        <v>75.470793590951928</v>
      </c>
    </row>
    <row r="616" spans="1:17" ht="12.75" customHeight="1" x14ac:dyDescent="0.2">
      <c r="A616" s="137"/>
      <c r="B616" s="176" t="s">
        <v>247</v>
      </c>
      <c r="C616" s="168" t="s">
        <v>780</v>
      </c>
      <c r="D616" s="30">
        <v>45</v>
      </c>
      <c r="E616" s="30" t="s">
        <v>779</v>
      </c>
      <c r="F616" s="267">
        <v>34.72</v>
      </c>
      <c r="G616" s="267">
        <v>3.9489999999999998</v>
      </c>
      <c r="H616" s="267">
        <v>0.45</v>
      </c>
      <c r="I616" s="267">
        <v>30.321000000000002</v>
      </c>
      <c r="J616" s="267">
        <v>1871.32</v>
      </c>
      <c r="K616" s="267">
        <v>30.321000000000002</v>
      </c>
      <c r="L616" s="267">
        <v>1871.32</v>
      </c>
      <c r="M616" s="265">
        <f>K616/L616</f>
        <v>1.6203001090139581E-2</v>
      </c>
      <c r="N616" s="111">
        <v>67.040000000000006</v>
      </c>
      <c r="O616" s="112">
        <f>M616*N616</f>
        <v>1.0862491930829576</v>
      </c>
      <c r="P616" s="112">
        <f>M616*60*1000</f>
        <v>972.18006540837484</v>
      </c>
      <c r="Q616" s="132">
        <f>P616*N616/1000</f>
        <v>65.17495158497745</v>
      </c>
    </row>
    <row r="617" spans="1:17" ht="12.75" customHeight="1" x14ac:dyDescent="0.2">
      <c r="A617" s="137"/>
      <c r="B617" s="176" t="s">
        <v>460</v>
      </c>
      <c r="C617" s="280" t="s">
        <v>449</v>
      </c>
      <c r="D617" s="126">
        <v>40</v>
      </c>
      <c r="E617" s="126">
        <v>1980</v>
      </c>
      <c r="F617" s="281">
        <f>SUM(G617+H617+I617)</f>
        <v>45.199999999999996</v>
      </c>
      <c r="G617" s="281">
        <v>3</v>
      </c>
      <c r="H617" s="281">
        <v>6.4</v>
      </c>
      <c r="I617" s="281">
        <v>35.799999999999997</v>
      </c>
      <c r="J617" s="281">
        <v>2208.7600000000002</v>
      </c>
      <c r="K617" s="281">
        <v>35.799999999999997</v>
      </c>
      <c r="L617" s="281">
        <v>2208.8000000000002</v>
      </c>
      <c r="M617" s="265">
        <f>K617/L617</f>
        <v>1.6207895689967399E-2</v>
      </c>
      <c r="N617" s="111">
        <v>62.1</v>
      </c>
      <c r="O617" s="112">
        <f>M617*N617</f>
        <v>1.0065103223469756</v>
      </c>
      <c r="P617" s="112">
        <f>M617*60*1000</f>
        <v>972.47374139804401</v>
      </c>
      <c r="Q617" s="132">
        <f>P617*N617/1000</f>
        <v>60.390619340818539</v>
      </c>
    </row>
    <row r="618" spans="1:17" ht="12.75" customHeight="1" x14ac:dyDescent="0.2">
      <c r="A618" s="137"/>
      <c r="B618" s="176" t="s">
        <v>247</v>
      </c>
      <c r="C618" s="168" t="s">
        <v>781</v>
      </c>
      <c r="D618" s="30">
        <v>25</v>
      </c>
      <c r="E618" s="30" t="s">
        <v>779</v>
      </c>
      <c r="F618" s="267">
        <v>28.824999999999999</v>
      </c>
      <c r="G618" s="267">
        <v>2.2410000000000001</v>
      </c>
      <c r="H618" s="267">
        <v>4</v>
      </c>
      <c r="I618" s="267">
        <v>22.584</v>
      </c>
      <c r="J618" s="267">
        <v>1389.64</v>
      </c>
      <c r="K618" s="267">
        <v>22.584</v>
      </c>
      <c r="L618" s="267">
        <v>1389.64</v>
      </c>
      <c r="M618" s="265">
        <f>K618/L618</f>
        <v>1.6251691085460981E-2</v>
      </c>
      <c r="N618" s="111">
        <v>67.040000000000006</v>
      </c>
      <c r="O618" s="112">
        <f>M618*N618</f>
        <v>1.0895133703693043</v>
      </c>
      <c r="P618" s="112">
        <f>M618*60*1000</f>
        <v>975.1014651276588</v>
      </c>
      <c r="Q618" s="132">
        <f>P618*N618/1000</f>
        <v>65.370802222158247</v>
      </c>
    </row>
    <row r="619" spans="1:17" ht="12.75" customHeight="1" x14ac:dyDescent="0.2">
      <c r="A619" s="137"/>
      <c r="B619" s="177" t="s">
        <v>237</v>
      </c>
      <c r="C619" s="168" t="s">
        <v>664</v>
      </c>
      <c r="D619" s="30">
        <v>64</v>
      </c>
      <c r="E619" s="30">
        <v>1961</v>
      </c>
      <c r="F619" s="267">
        <v>63.436999999999998</v>
      </c>
      <c r="G619" s="267">
        <v>4.9169999999999998</v>
      </c>
      <c r="H619" s="267">
        <v>10.24</v>
      </c>
      <c r="I619" s="267">
        <f>F619-G619-H619</f>
        <v>48.279999999999994</v>
      </c>
      <c r="J619" s="267">
        <v>2954.78</v>
      </c>
      <c r="K619" s="267">
        <f>I619</f>
        <v>48.279999999999994</v>
      </c>
      <c r="L619" s="267">
        <v>2954.78</v>
      </c>
      <c r="M619" s="265">
        <f>K619/L619</f>
        <v>1.6339625962000552E-2</v>
      </c>
      <c r="N619" s="111">
        <v>52.8</v>
      </c>
      <c r="O619" s="112">
        <f>M619*N619</f>
        <v>0.86273225079362914</v>
      </c>
      <c r="P619" s="112">
        <f>M619*60*1000</f>
        <v>980.37755772003311</v>
      </c>
      <c r="Q619" s="132">
        <f>P619*N619/1000</f>
        <v>51.763935047617743</v>
      </c>
    </row>
    <row r="620" spans="1:17" ht="12.75" customHeight="1" x14ac:dyDescent="0.2">
      <c r="A620" s="137"/>
      <c r="B620" s="176" t="s">
        <v>151</v>
      </c>
      <c r="C620" s="115" t="s">
        <v>145</v>
      </c>
      <c r="D620" s="108">
        <v>8</v>
      </c>
      <c r="E620" s="108">
        <v>1956</v>
      </c>
      <c r="F620" s="269">
        <v>7.6849999999999996</v>
      </c>
      <c r="G620" s="269">
        <v>0</v>
      </c>
      <c r="H620" s="269">
        <v>0</v>
      </c>
      <c r="I620" s="269">
        <v>7.6849999999999996</v>
      </c>
      <c r="J620" s="269">
        <v>469.85</v>
      </c>
      <c r="K620" s="269">
        <f>I620</f>
        <v>7.6849999999999996</v>
      </c>
      <c r="L620" s="269">
        <v>469.85</v>
      </c>
      <c r="M620" s="270">
        <f>K620/L620</f>
        <v>1.6356283920400127E-2</v>
      </c>
      <c r="N620" s="109">
        <v>79.569999999999993</v>
      </c>
      <c r="O620" s="109">
        <f>M620*N620</f>
        <v>1.301469511546238</v>
      </c>
      <c r="P620" s="109">
        <f>M620*60*1000</f>
        <v>981.37703522400761</v>
      </c>
      <c r="Q620" s="131">
        <f>P620*N620/1000</f>
        <v>78.088170692774284</v>
      </c>
    </row>
    <row r="621" spans="1:17" ht="12.75" customHeight="1" x14ac:dyDescent="0.2">
      <c r="A621" s="137"/>
      <c r="B621" s="176" t="s">
        <v>247</v>
      </c>
      <c r="C621" s="168" t="s">
        <v>778</v>
      </c>
      <c r="D621" s="30">
        <v>24</v>
      </c>
      <c r="E621" s="30" t="s">
        <v>779</v>
      </c>
      <c r="F621" s="267">
        <v>29.047999999999998</v>
      </c>
      <c r="G621" s="267">
        <v>2.7120000000000002</v>
      </c>
      <c r="H621" s="267">
        <v>4.2229999999999999</v>
      </c>
      <c r="I621" s="267">
        <v>22.113</v>
      </c>
      <c r="J621" s="267">
        <v>1349.82</v>
      </c>
      <c r="K621" s="267">
        <v>22.113</v>
      </c>
      <c r="L621" s="267">
        <v>1349.82</v>
      </c>
      <c r="M621" s="265">
        <f>K621/L621</f>
        <v>1.6382184291238833E-2</v>
      </c>
      <c r="N621" s="111">
        <v>67.040000000000006</v>
      </c>
      <c r="O621" s="112">
        <f>M621*N621</f>
        <v>1.0982616348846514</v>
      </c>
      <c r="P621" s="112">
        <f>M621*60*1000</f>
        <v>982.93105747432992</v>
      </c>
      <c r="Q621" s="132">
        <f>P621*N621/1000</f>
        <v>65.895698093079091</v>
      </c>
    </row>
    <row r="622" spans="1:17" ht="12.75" customHeight="1" x14ac:dyDescent="0.2">
      <c r="A622" s="137"/>
      <c r="B622" s="176" t="s">
        <v>586</v>
      </c>
      <c r="C622" s="168" t="s">
        <v>810</v>
      </c>
      <c r="D622" s="30">
        <v>90</v>
      </c>
      <c r="E622" s="30">
        <v>1967</v>
      </c>
      <c r="F622" s="267">
        <v>78.461500000000001</v>
      </c>
      <c r="G622" s="267">
        <v>7.3384</v>
      </c>
      <c r="H622" s="267">
        <v>8.9700000000000006</v>
      </c>
      <c r="I622" s="267">
        <f>F622-G622-H622</f>
        <v>62.153099999999995</v>
      </c>
      <c r="J622" s="267">
        <v>3790.57</v>
      </c>
      <c r="K622" s="267">
        <f>I622</f>
        <v>62.153099999999995</v>
      </c>
      <c r="L622" s="267">
        <f>J622</f>
        <v>3790.57</v>
      </c>
      <c r="M622" s="265">
        <f>K622/L622</f>
        <v>1.6396768823686146E-2</v>
      </c>
      <c r="N622" s="111">
        <v>55</v>
      </c>
      <c r="O622" s="112">
        <f>M622*N622</f>
        <v>0.901822285302738</v>
      </c>
      <c r="P622" s="112">
        <f>M622*60*1000</f>
        <v>983.80612942116875</v>
      </c>
      <c r="Q622" s="132">
        <f>P622*N622/1000</f>
        <v>54.109337118164277</v>
      </c>
    </row>
    <row r="623" spans="1:17" ht="12.75" customHeight="1" x14ac:dyDescent="0.2">
      <c r="A623" s="137"/>
      <c r="B623" s="177" t="s">
        <v>368</v>
      </c>
      <c r="C623" s="261" t="s">
        <v>354</v>
      </c>
      <c r="D623" s="120">
        <v>33</v>
      </c>
      <c r="E623" s="121" t="s">
        <v>57</v>
      </c>
      <c r="F623" s="262">
        <v>31.02</v>
      </c>
      <c r="G623" s="262">
        <v>2.58</v>
      </c>
      <c r="H623" s="263">
        <v>5.12</v>
      </c>
      <c r="I623" s="262">
        <v>23.32</v>
      </c>
      <c r="J623" s="271">
        <v>1419.26</v>
      </c>
      <c r="K623" s="262">
        <v>23.32</v>
      </c>
      <c r="L623" s="271">
        <v>1419.26</v>
      </c>
      <c r="M623" s="265">
        <f>K623/L623</f>
        <v>1.6431097896086693E-2</v>
      </c>
      <c r="N623" s="111">
        <v>58.8</v>
      </c>
      <c r="O623" s="112">
        <f>M623*N623</f>
        <v>0.96614855628989749</v>
      </c>
      <c r="P623" s="112">
        <f>M623*60*1000</f>
        <v>985.86587376520163</v>
      </c>
      <c r="Q623" s="132">
        <f>P623*N623/1000</f>
        <v>57.968913377393854</v>
      </c>
    </row>
    <row r="624" spans="1:17" ht="12.75" customHeight="1" x14ac:dyDescent="0.2">
      <c r="A624" s="137"/>
      <c r="B624" s="177" t="s">
        <v>774</v>
      </c>
      <c r="C624" s="168" t="s">
        <v>764</v>
      </c>
      <c r="D624" s="30">
        <v>4</v>
      </c>
      <c r="E624" s="30">
        <v>1989</v>
      </c>
      <c r="F624" s="267">
        <v>7.3929999999999998</v>
      </c>
      <c r="G624" s="267">
        <v>0.56299999999999994</v>
      </c>
      <c r="H624" s="267">
        <v>0.65</v>
      </c>
      <c r="I624" s="267">
        <v>6.1790000000000003</v>
      </c>
      <c r="J624" s="267">
        <v>375.99</v>
      </c>
      <c r="K624" s="267">
        <v>6.1790000000000003</v>
      </c>
      <c r="L624" s="267">
        <v>375.99</v>
      </c>
      <c r="M624" s="265">
        <f>K624/L624</f>
        <v>1.6433947711375303E-2</v>
      </c>
      <c r="N624" s="111">
        <v>67.58</v>
      </c>
      <c r="O624" s="112">
        <f>M624*N624</f>
        <v>1.110606186334743</v>
      </c>
      <c r="P624" s="112">
        <f>M624*60*1000</f>
        <v>986.03686268251818</v>
      </c>
      <c r="Q624" s="132">
        <f>P624*N624/1000</f>
        <v>66.636371180084581</v>
      </c>
    </row>
    <row r="625" spans="1:17" ht="12.75" customHeight="1" x14ac:dyDescent="0.2">
      <c r="A625" s="137"/>
      <c r="B625" s="176" t="s">
        <v>537</v>
      </c>
      <c r="C625" s="284" t="s">
        <v>975</v>
      </c>
      <c r="D625" s="127">
        <v>20</v>
      </c>
      <c r="E625" s="127" t="s">
        <v>57</v>
      </c>
      <c r="F625" s="285">
        <f>G625+H625+I625</f>
        <v>23.080000000000002</v>
      </c>
      <c r="G625" s="285">
        <v>2.1671999999999998</v>
      </c>
      <c r="H625" s="285">
        <v>3.2</v>
      </c>
      <c r="I625" s="285">
        <v>17.712800000000001</v>
      </c>
      <c r="J625" s="285">
        <v>1076.8</v>
      </c>
      <c r="K625" s="285">
        <f>I625</f>
        <v>17.712800000000001</v>
      </c>
      <c r="L625" s="285">
        <f>J625</f>
        <v>1076.8</v>
      </c>
      <c r="M625" s="286">
        <f>K625/L625</f>
        <v>1.644947994056464E-2</v>
      </c>
      <c r="N625" s="128">
        <v>41.4</v>
      </c>
      <c r="O625" s="129">
        <f>M625*N625</f>
        <v>0.6810084695393761</v>
      </c>
      <c r="P625" s="129">
        <f>M625*60*1000</f>
        <v>986.96879643387831</v>
      </c>
      <c r="Q625" s="135">
        <f>P625*N625/1000</f>
        <v>40.860508172362564</v>
      </c>
    </row>
    <row r="626" spans="1:17" ht="12.75" customHeight="1" x14ac:dyDescent="0.2">
      <c r="A626" s="137"/>
      <c r="B626" s="176" t="s">
        <v>326</v>
      </c>
      <c r="C626" s="168" t="s">
        <v>315</v>
      </c>
      <c r="D626" s="278">
        <v>4</v>
      </c>
      <c r="E626" s="278" t="s">
        <v>57</v>
      </c>
      <c r="F626" s="279">
        <v>3.0350000000000001</v>
      </c>
      <c r="G626" s="279">
        <v>0</v>
      </c>
      <c r="H626" s="279">
        <v>0</v>
      </c>
      <c r="I626" s="279">
        <v>3.0350000000000001</v>
      </c>
      <c r="J626" s="279">
        <v>183.78</v>
      </c>
      <c r="K626" s="279">
        <v>3.0350000000000001</v>
      </c>
      <c r="L626" s="279">
        <v>183.78</v>
      </c>
      <c r="M626" s="265">
        <f>K626/L626</f>
        <v>1.6514310588747416E-2</v>
      </c>
      <c r="N626" s="111">
        <v>77.7</v>
      </c>
      <c r="O626" s="112">
        <f>M626*N626</f>
        <v>1.2831619327456742</v>
      </c>
      <c r="P626" s="112">
        <f>M626*60*1000</f>
        <v>990.85863532484495</v>
      </c>
      <c r="Q626" s="132">
        <f>P626*N626/1000</f>
        <v>76.989715964740469</v>
      </c>
    </row>
    <row r="627" spans="1:17" ht="12.75" customHeight="1" x14ac:dyDescent="0.2">
      <c r="A627" s="137"/>
      <c r="B627" s="177" t="s">
        <v>866</v>
      </c>
      <c r="C627" s="168" t="s">
        <v>855</v>
      </c>
      <c r="D627" s="30">
        <v>40</v>
      </c>
      <c r="E627" s="30"/>
      <c r="F627" s="267">
        <v>49.4</v>
      </c>
      <c r="G627" s="267">
        <v>2.5</v>
      </c>
      <c r="H627" s="267">
        <v>6.8</v>
      </c>
      <c r="I627" s="267">
        <v>40.1</v>
      </c>
      <c r="J627" s="267">
        <v>2423.4</v>
      </c>
      <c r="K627" s="267">
        <v>40.1</v>
      </c>
      <c r="L627" s="267">
        <v>2423.4</v>
      </c>
      <c r="M627" s="265">
        <v>1.6547000082528678E-2</v>
      </c>
      <c r="N627" s="111">
        <v>64.5</v>
      </c>
      <c r="O627" s="112">
        <v>1.0672815053230997</v>
      </c>
      <c r="P627" s="112">
        <v>992.82000495172065</v>
      </c>
      <c r="Q627" s="132">
        <v>64.036890319385975</v>
      </c>
    </row>
    <row r="628" spans="1:17" ht="12.75" customHeight="1" x14ac:dyDescent="0.2">
      <c r="A628" s="137"/>
      <c r="B628" s="177" t="s">
        <v>368</v>
      </c>
      <c r="C628" s="261" t="s">
        <v>360</v>
      </c>
      <c r="D628" s="118">
        <v>12</v>
      </c>
      <c r="E628" s="119" t="s">
        <v>57</v>
      </c>
      <c r="F628" s="262">
        <v>13.07</v>
      </c>
      <c r="G628" s="262">
        <v>0.93</v>
      </c>
      <c r="H628" s="263">
        <v>1.92</v>
      </c>
      <c r="I628" s="262">
        <v>10.220000000000001</v>
      </c>
      <c r="J628" s="271">
        <v>617.34</v>
      </c>
      <c r="K628" s="262">
        <v>10.220000000000001</v>
      </c>
      <c r="L628" s="271">
        <v>617.34</v>
      </c>
      <c r="M628" s="265">
        <f>K628/L628</f>
        <v>1.6554896815369164E-2</v>
      </c>
      <c r="N628" s="111">
        <v>58.8</v>
      </c>
      <c r="O628" s="112">
        <f>M628*N628</f>
        <v>0.97342793274370676</v>
      </c>
      <c r="P628" s="112">
        <f>M628*60*1000</f>
        <v>993.29380892214976</v>
      </c>
      <c r="Q628" s="132">
        <f>P628*N628/1000</f>
        <v>58.405675964622404</v>
      </c>
    </row>
    <row r="629" spans="1:17" ht="12.75" customHeight="1" x14ac:dyDescent="0.2">
      <c r="A629" s="137"/>
      <c r="B629" s="176" t="s">
        <v>460</v>
      </c>
      <c r="C629" s="280" t="s">
        <v>451</v>
      </c>
      <c r="D629" s="126">
        <v>20</v>
      </c>
      <c r="E629" s="126">
        <v>1979</v>
      </c>
      <c r="F629" s="281">
        <f>SUM(G629+H629+I629)</f>
        <v>22.450000000000003</v>
      </c>
      <c r="G629" s="281">
        <v>1.5</v>
      </c>
      <c r="H629" s="281">
        <v>3.1</v>
      </c>
      <c r="I629" s="281">
        <v>17.850000000000001</v>
      </c>
      <c r="J629" s="281">
        <v>1072.6199999999999</v>
      </c>
      <c r="K629" s="281">
        <v>17.850000000000001</v>
      </c>
      <c r="L629" s="281">
        <v>1072.6199999999999</v>
      </c>
      <c r="M629" s="265">
        <f>K629/L629</f>
        <v>1.6641494657940372E-2</v>
      </c>
      <c r="N629" s="111">
        <v>62.1</v>
      </c>
      <c r="O629" s="112">
        <f>M629*N629</f>
        <v>1.0334368182580971</v>
      </c>
      <c r="P629" s="112">
        <f>M629*60*1000</f>
        <v>998.48967947642234</v>
      </c>
      <c r="Q629" s="132">
        <f>P629*N629/1000</f>
        <v>62.006209095485829</v>
      </c>
    </row>
    <row r="630" spans="1:17" ht="12.75" customHeight="1" x14ac:dyDescent="0.2">
      <c r="A630" s="137"/>
      <c r="B630" s="176" t="s">
        <v>247</v>
      </c>
      <c r="C630" s="168" t="s">
        <v>782</v>
      </c>
      <c r="D630" s="30">
        <v>26</v>
      </c>
      <c r="E630" s="30" t="s">
        <v>779</v>
      </c>
      <c r="F630" s="267">
        <v>29.099</v>
      </c>
      <c r="G630" s="267">
        <v>2.5219999999999998</v>
      </c>
      <c r="H630" s="267">
        <v>4.16</v>
      </c>
      <c r="I630" s="267">
        <v>22.417000000000002</v>
      </c>
      <c r="J630" s="267">
        <v>1345.35</v>
      </c>
      <c r="K630" s="267">
        <v>22.417000000000002</v>
      </c>
      <c r="L630" s="267">
        <v>1345.35</v>
      </c>
      <c r="M630" s="265">
        <f>K630/L630</f>
        <v>1.6662578511168098E-2</v>
      </c>
      <c r="N630" s="111">
        <v>67.040000000000006</v>
      </c>
      <c r="O630" s="112">
        <f>M630*N630</f>
        <v>1.1170592633887093</v>
      </c>
      <c r="P630" s="112">
        <f>M630*60*1000</f>
        <v>999.75471067008596</v>
      </c>
      <c r="Q630" s="132">
        <f>P630*N630/1000</f>
        <v>67.023555803322566</v>
      </c>
    </row>
    <row r="631" spans="1:17" ht="12.75" customHeight="1" x14ac:dyDescent="0.2">
      <c r="A631" s="137"/>
      <c r="B631" s="177" t="s">
        <v>92</v>
      </c>
      <c r="C631" s="115" t="s">
        <v>73</v>
      </c>
      <c r="D631" s="108">
        <v>36</v>
      </c>
      <c r="E631" s="108">
        <v>1979</v>
      </c>
      <c r="F631" s="269">
        <v>48.435000000000002</v>
      </c>
      <c r="G631" s="269">
        <v>5.8964829999999999</v>
      </c>
      <c r="H631" s="269">
        <v>8.0825759999999995</v>
      </c>
      <c r="I631" s="269">
        <v>34.455938000000003</v>
      </c>
      <c r="J631" s="269">
        <v>2065.8000000000002</v>
      </c>
      <c r="K631" s="269">
        <f>I631</f>
        <v>34.455938000000003</v>
      </c>
      <c r="L631" s="269">
        <v>2065.8000000000002</v>
      </c>
      <c r="M631" s="270">
        <f>K631/L631</f>
        <v>1.6679222577209798E-2</v>
      </c>
      <c r="N631" s="109">
        <v>46.7</v>
      </c>
      <c r="O631" s="109">
        <f>M631*N631</f>
        <v>0.77891969435569763</v>
      </c>
      <c r="P631" s="109">
        <f>M631*60*1000</f>
        <v>1000.753354632588</v>
      </c>
      <c r="Q631" s="131">
        <f>P631*N631/1000</f>
        <v>46.735181661341862</v>
      </c>
    </row>
    <row r="632" spans="1:17" ht="12.75" customHeight="1" x14ac:dyDescent="0.2">
      <c r="A632" s="137"/>
      <c r="B632" s="176" t="s">
        <v>460</v>
      </c>
      <c r="C632" s="280" t="s">
        <v>453</v>
      </c>
      <c r="D632" s="126">
        <v>45</v>
      </c>
      <c r="E632" s="126">
        <v>1981</v>
      </c>
      <c r="F632" s="281">
        <f>SUM(G632+H632+I632)</f>
        <v>47.15</v>
      </c>
      <c r="G632" s="281">
        <v>2.4</v>
      </c>
      <c r="H632" s="281">
        <v>7.2</v>
      </c>
      <c r="I632" s="281">
        <v>37.549999999999997</v>
      </c>
      <c r="J632" s="281">
        <v>2250.5500000000002</v>
      </c>
      <c r="K632" s="281">
        <v>37.549999999999997</v>
      </c>
      <c r="L632" s="281">
        <v>2250.5500000000002</v>
      </c>
      <c r="M632" s="265">
        <f>K632/L632</f>
        <v>1.6684810379684962E-2</v>
      </c>
      <c r="N632" s="111">
        <v>62.1</v>
      </c>
      <c r="O632" s="112">
        <f>M632*N632</f>
        <v>1.0361267245784362</v>
      </c>
      <c r="P632" s="112">
        <f>M632*60*1000</f>
        <v>1001.0886227810978</v>
      </c>
      <c r="Q632" s="132">
        <f>P632*N632/1000</f>
        <v>62.167603474706169</v>
      </c>
    </row>
    <row r="633" spans="1:17" ht="12.75" customHeight="1" x14ac:dyDescent="0.2">
      <c r="A633" s="137"/>
      <c r="B633" s="176" t="s">
        <v>151</v>
      </c>
      <c r="C633" s="115" t="s">
        <v>143</v>
      </c>
      <c r="D633" s="108">
        <v>7</v>
      </c>
      <c r="E633" s="108">
        <v>1956</v>
      </c>
      <c r="F633" s="269">
        <v>6.7149999999999999</v>
      </c>
      <c r="G633" s="269">
        <v>0</v>
      </c>
      <c r="H633" s="269">
        <v>0</v>
      </c>
      <c r="I633" s="269">
        <v>6.715001</v>
      </c>
      <c r="J633" s="269">
        <v>402.24</v>
      </c>
      <c r="K633" s="269">
        <f>I633</f>
        <v>6.715001</v>
      </c>
      <c r="L633" s="269">
        <v>402.24</v>
      </c>
      <c r="M633" s="270">
        <f>K633/L633</f>
        <v>1.6694016010342084E-2</v>
      </c>
      <c r="N633" s="109">
        <v>79.569999999999993</v>
      </c>
      <c r="O633" s="109">
        <f>M633*N633</f>
        <v>1.3283428539429194</v>
      </c>
      <c r="P633" s="109">
        <f>M633*60*1000</f>
        <v>1001.640960620525</v>
      </c>
      <c r="Q633" s="131">
        <f>P633*N633/1000</f>
        <v>79.700571236575172</v>
      </c>
    </row>
    <row r="634" spans="1:17" ht="12.75" customHeight="1" x14ac:dyDescent="0.2">
      <c r="A634" s="137"/>
      <c r="B634" s="177" t="s">
        <v>490</v>
      </c>
      <c r="C634" s="266" t="s">
        <v>483</v>
      </c>
      <c r="D634" s="110">
        <v>22</v>
      </c>
      <c r="E634" s="110">
        <v>1991</v>
      </c>
      <c r="F634" s="267">
        <v>25.686</v>
      </c>
      <c r="G634" s="267">
        <v>1.81</v>
      </c>
      <c r="H634" s="267">
        <v>3.52</v>
      </c>
      <c r="I634" s="267">
        <v>20.350000000000001</v>
      </c>
      <c r="J634" s="267">
        <v>1218.99</v>
      </c>
      <c r="K634" s="267">
        <v>20.350000000000001</v>
      </c>
      <c r="L634" s="267">
        <v>1218.99</v>
      </c>
      <c r="M634" s="265">
        <f>K634/L634</f>
        <v>1.6694148434359592E-2</v>
      </c>
      <c r="N634" s="111">
        <v>65.509</v>
      </c>
      <c r="O634" s="112">
        <f>M634*N634</f>
        <v>1.0936169697864626</v>
      </c>
      <c r="P634" s="112">
        <f>M634*60*1000</f>
        <v>1001.6489060615756</v>
      </c>
      <c r="Q634" s="132">
        <f>P634*N634/1000</f>
        <v>65.617018187187753</v>
      </c>
    </row>
    <row r="635" spans="1:17" ht="12.75" customHeight="1" x14ac:dyDescent="0.2">
      <c r="A635" s="137"/>
      <c r="B635" s="177" t="s">
        <v>92</v>
      </c>
      <c r="C635" s="115" t="s">
        <v>72</v>
      </c>
      <c r="D635" s="108">
        <v>60</v>
      </c>
      <c r="E635" s="108">
        <v>1988</v>
      </c>
      <c r="F635" s="269">
        <v>72.182000000000002</v>
      </c>
      <c r="G635" s="269">
        <v>9.0901189999999996</v>
      </c>
      <c r="H635" s="269">
        <v>8.98062</v>
      </c>
      <c r="I635" s="269">
        <v>54.111255</v>
      </c>
      <c r="J635" s="269">
        <v>3234.74</v>
      </c>
      <c r="K635" s="269">
        <f>I635</f>
        <v>54.111255</v>
      </c>
      <c r="L635" s="269">
        <v>3234.74</v>
      </c>
      <c r="M635" s="270">
        <f>K635/L635</f>
        <v>1.6728162077941349E-2</v>
      </c>
      <c r="N635" s="109">
        <v>46.7</v>
      </c>
      <c r="O635" s="109">
        <f>M635*N635</f>
        <v>0.78120516903986104</v>
      </c>
      <c r="P635" s="109">
        <f>M635*60*1000</f>
        <v>1003.6897246764809</v>
      </c>
      <c r="Q635" s="131">
        <f>P635*N635/1000</f>
        <v>46.872310142391662</v>
      </c>
    </row>
    <row r="636" spans="1:17" ht="12.75" customHeight="1" x14ac:dyDescent="0.2">
      <c r="A636" s="137"/>
      <c r="B636" s="176" t="s">
        <v>537</v>
      </c>
      <c r="C636" s="284" t="s">
        <v>976</v>
      </c>
      <c r="D636" s="127">
        <v>20</v>
      </c>
      <c r="E636" s="127" t="s">
        <v>57</v>
      </c>
      <c r="F636" s="285">
        <f>G636+H636+I636</f>
        <v>22.79</v>
      </c>
      <c r="G636" s="285">
        <v>2.0047000000000001</v>
      </c>
      <c r="H636" s="285">
        <v>3.2</v>
      </c>
      <c r="I636" s="285">
        <v>17.5853</v>
      </c>
      <c r="J636" s="285">
        <v>1049.8900000000001</v>
      </c>
      <c r="K636" s="285">
        <f>I636</f>
        <v>17.5853</v>
      </c>
      <c r="L636" s="285">
        <f>J636</f>
        <v>1049.8900000000001</v>
      </c>
      <c r="M636" s="286">
        <f>K636/L636</f>
        <v>1.674965948813685E-2</v>
      </c>
      <c r="N636" s="128">
        <v>41.4</v>
      </c>
      <c r="O636" s="129">
        <f>M636*N636</f>
        <v>0.69343590280886558</v>
      </c>
      <c r="P636" s="129">
        <f>M636*60*1000</f>
        <v>1004.9795692882111</v>
      </c>
      <c r="Q636" s="135">
        <f>P636*N636/1000</f>
        <v>41.606154168531937</v>
      </c>
    </row>
    <row r="637" spans="1:17" ht="12.75" customHeight="1" x14ac:dyDescent="0.2">
      <c r="A637" s="137"/>
      <c r="B637" s="177" t="s">
        <v>413</v>
      </c>
      <c r="C637" s="161" t="s">
        <v>390</v>
      </c>
      <c r="D637" s="35">
        <v>45</v>
      </c>
      <c r="E637" s="35">
        <v>1993</v>
      </c>
      <c r="F637" s="272">
        <v>60.69</v>
      </c>
      <c r="G637" s="272">
        <v>4.8185099999999998</v>
      </c>
      <c r="H637" s="272">
        <v>7.04</v>
      </c>
      <c r="I637" s="272">
        <v>48.831490000000002</v>
      </c>
      <c r="J637" s="272">
        <v>2913.8</v>
      </c>
      <c r="K637" s="272">
        <v>48.831490000000002</v>
      </c>
      <c r="L637" s="272">
        <v>2913.8</v>
      </c>
      <c r="M637" s="274">
        <f>K637/L637</f>
        <v>1.6758696547463793E-2</v>
      </c>
      <c r="N637" s="36">
        <v>55.481000000000002</v>
      </c>
      <c r="O637" s="36">
        <f>M637*N637</f>
        <v>0.92978924314983868</v>
      </c>
      <c r="P637" s="36">
        <f>M637*1000*60</f>
        <v>1005.5217928478276</v>
      </c>
      <c r="Q637" s="134">
        <f>O637*60</f>
        <v>55.787354588990318</v>
      </c>
    </row>
    <row r="638" spans="1:17" ht="12.75" customHeight="1" x14ac:dyDescent="0.2">
      <c r="A638" s="137"/>
      <c r="B638" s="177" t="s">
        <v>866</v>
      </c>
      <c r="C638" s="168" t="s">
        <v>849</v>
      </c>
      <c r="D638" s="30">
        <v>10</v>
      </c>
      <c r="E638" s="30"/>
      <c r="F638" s="267">
        <v>13.3</v>
      </c>
      <c r="G638" s="267">
        <v>0.75700000000000001</v>
      </c>
      <c r="H638" s="267">
        <v>1.6</v>
      </c>
      <c r="I638" s="267">
        <v>10.94</v>
      </c>
      <c r="J638" s="267">
        <v>649.29999999999995</v>
      </c>
      <c r="K638" s="267">
        <v>10.9</v>
      </c>
      <c r="L638" s="267">
        <v>649.29999999999995</v>
      </c>
      <c r="M638" s="265">
        <v>1.6787309410133993E-2</v>
      </c>
      <c r="N638" s="111">
        <v>64.5</v>
      </c>
      <c r="O638" s="112">
        <v>1.0827814569536425</v>
      </c>
      <c r="P638" s="112">
        <v>1007.2385646080395</v>
      </c>
      <c r="Q638" s="132">
        <v>64.966887417218544</v>
      </c>
    </row>
    <row r="639" spans="1:17" ht="12.75" customHeight="1" x14ac:dyDescent="0.2">
      <c r="A639" s="137"/>
      <c r="B639" s="176" t="s">
        <v>151</v>
      </c>
      <c r="C639" s="268" t="s">
        <v>137</v>
      </c>
      <c r="D639" s="117">
        <v>40</v>
      </c>
      <c r="E639" s="117">
        <v>1988</v>
      </c>
      <c r="F639" s="269">
        <v>38.561999999999998</v>
      </c>
      <c r="G639" s="269">
        <v>2.448</v>
      </c>
      <c r="H639" s="269">
        <v>1.74857</v>
      </c>
      <c r="I639" s="269">
        <v>34.365431999999998</v>
      </c>
      <c r="J639" s="269">
        <v>2040.9</v>
      </c>
      <c r="K639" s="269">
        <f>I639</f>
        <v>34.365431999999998</v>
      </c>
      <c r="L639" s="269">
        <v>2040.9</v>
      </c>
      <c r="M639" s="270">
        <f>K639/L639</f>
        <v>1.6838371306776422E-2</v>
      </c>
      <c r="N639" s="109">
        <v>79.569999999999993</v>
      </c>
      <c r="O639" s="109">
        <f>M639*N639</f>
        <v>1.3398292048801999</v>
      </c>
      <c r="P639" s="109">
        <f>M639*60*1000</f>
        <v>1010.3022784065854</v>
      </c>
      <c r="Q639" s="131">
        <f>P639*N639/1000</f>
        <v>80.389752292811991</v>
      </c>
    </row>
    <row r="640" spans="1:17" ht="12.75" customHeight="1" x14ac:dyDescent="0.2">
      <c r="A640" s="137"/>
      <c r="B640" s="177" t="s">
        <v>413</v>
      </c>
      <c r="C640" s="161" t="s">
        <v>391</v>
      </c>
      <c r="D640" s="35">
        <v>45</v>
      </c>
      <c r="E640" s="35">
        <v>1997</v>
      </c>
      <c r="F640" s="272">
        <v>60.01</v>
      </c>
      <c r="G640" s="272">
        <v>4.1820000000000004</v>
      </c>
      <c r="H640" s="272">
        <v>7.04</v>
      </c>
      <c r="I640" s="272">
        <v>48.787999999999997</v>
      </c>
      <c r="J640" s="272">
        <v>2893.36</v>
      </c>
      <c r="K640" s="272">
        <v>48.787999999999997</v>
      </c>
      <c r="L640" s="272">
        <v>2893.36</v>
      </c>
      <c r="M640" s="274">
        <f>K640/L640</f>
        <v>1.6862056570907179E-2</v>
      </c>
      <c r="N640" s="36">
        <v>55.481000000000002</v>
      </c>
      <c r="O640" s="36">
        <f>M640*N640</f>
        <v>0.93552376061050124</v>
      </c>
      <c r="P640" s="36">
        <f>M640*1000*60</f>
        <v>1011.7233942544307</v>
      </c>
      <c r="Q640" s="134">
        <f>O640*60</f>
        <v>56.131425636630077</v>
      </c>
    </row>
    <row r="641" spans="1:17" ht="12.75" customHeight="1" x14ac:dyDescent="0.2">
      <c r="A641" s="137"/>
      <c r="B641" s="177" t="s">
        <v>298</v>
      </c>
      <c r="C641" s="168" t="s">
        <v>887</v>
      </c>
      <c r="D641" s="30">
        <v>31</v>
      </c>
      <c r="E641" s="30" t="s">
        <v>57</v>
      </c>
      <c r="F641" s="267">
        <f>G641+H641+I641</f>
        <v>32.602002999999996</v>
      </c>
      <c r="G641" s="267">
        <v>2.2440000000000002</v>
      </c>
      <c r="H641" s="267">
        <v>4.8</v>
      </c>
      <c r="I641" s="267">
        <v>25.558002999999999</v>
      </c>
      <c r="J641" s="267">
        <v>1515.1100000000001</v>
      </c>
      <c r="K641" s="267">
        <v>25.558002999999999</v>
      </c>
      <c r="L641" s="267">
        <v>1515.1100000000001</v>
      </c>
      <c r="M641" s="265">
        <f>K641/L641</f>
        <v>1.6868744183590627E-2</v>
      </c>
      <c r="N641" s="111">
        <v>54.2</v>
      </c>
      <c r="O641" s="112">
        <f>M641*N641</f>
        <v>0.91428593475061204</v>
      </c>
      <c r="P641" s="112">
        <f>M641*60*1000</f>
        <v>1012.1246510154376</v>
      </c>
      <c r="Q641" s="132">
        <f>P641*N641/1000</f>
        <v>54.857156085036721</v>
      </c>
    </row>
    <row r="642" spans="1:17" ht="12.75" customHeight="1" x14ac:dyDescent="0.2">
      <c r="A642" s="137"/>
      <c r="B642" s="176" t="s">
        <v>537</v>
      </c>
      <c r="C642" s="284" t="s">
        <v>977</v>
      </c>
      <c r="D642" s="127">
        <v>9</v>
      </c>
      <c r="E642" s="127">
        <v>1993</v>
      </c>
      <c r="F642" s="285">
        <f>G642+H642+I642</f>
        <v>9.8000000000000007</v>
      </c>
      <c r="G642" s="285">
        <v>0.6502</v>
      </c>
      <c r="H642" s="285">
        <v>1.44</v>
      </c>
      <c r="I642" s="285">
        <v>7.7098000000000004</v>
      </c>
      <c r="J642" s="285">
        <v>456.28</v>
      </c>
      <c r="K642" s="285">
        <f>I642</f>
        <v>7.7098000000000004</v>
      </c>
      <c r="L642" s="285">
        <f>J642</f>
        <v>456.28</v>
      </c>
      <c r="M642" s="286">
        <f>K642/L642</f>
        <v>1.6897080739896556E-2</v>
      </c>
      <c r="N642" s="128">
        <v>41.4</v>
      </c>
      <c r="O642" s="129">
        <f>M642*N642</f>
        <v>0.69953914263171735</v>
      </c>
      <c r="P642" s="129">
        <f>M642*60*1000</f>
        <v>1013.8248443937933</v>
      </c>
      <c r="Q642" s="135">
        <f>P642*N642/1000</f>
        <v>41.972348557903047</v>
      </c>
    </row>
    <row r="643" spans="1:17" ht="12.75" customHeight="1" x14ac:dyDescent="0.2">
      <c r="A643" s="137"/>
      <c r="B643" s="177" t="s">
        <v>413</v>
      </c>
      <c r="C643" s="116" t="s">
        <v>405</v>
      </c>
      <c r="D643" s="35">
        <v>26</v>
      </c>
      <c r="E643" s="123">
        <v>1998</v>
      </c>
      <c r="F643" s="272">
        <v>36.4</v>
      </c>
      <c r="G643" s="272">
        <v>1.4871890000000001</v>
      </c>
      <c r="H643" s="272">
        <v>4.16</v>
      </c>
      <c r="I643" s="272">
        <v>30.75281</v>
      </c>
      <c r="J643" s="272">
        <v>1812.49</v>
      </c>
      <c r="K643" s="272">
        <v>30.75281</v>
      </c>
      <c r="L643" s="272">
        <v>1812.49</v>
      </c>
      <c r="M643" s="274">
        <f>K643/L643</f>
        <v>1.6967161198130749E-2</v>
      </c>
      <c r="N643" s="36">
        <v>55.481000000000002</v>
      </c>
      <c r="O643" s="36">
        <f>M643*N643</f>
        <v>0.94135507043349209</v>
      </c>
      <c r="P643" s="36">
        <f>M643*1000*60</f>
        <v>1018.029671887845</v>
      </c>
      <c r="Q643" s="134">
        <f>O643*60</f>
        <v>56.481304226009527</v>
      </c>
    </row>
    <row r="644" spans="1:17" ht="12.75" customHeight="1" x14ac:dyDescent="0.2">
      <c r="A644" s="137"/>
      <c r="B644" s="177" t="s">
        <v>490</v>
      </c>
      <c r="C644" s="266" t="s">
        <v>486</v>
      </c>
      <c r="D644" s="110">
        <v>17</v>
      </c>
      <c r="E644" s="110">
        <v>1974</v>
      </c>
      <c r="F644" s="267">
        <v>18.067</v>
      </c>
      <c r="G644" s="267">
        <v>1.3</v>
      </c>
      <c r="H644" s="267">
        <v>2.72</v>
      </c>
      <c r="I644" s="267">
        <v>14.04</v>
      </c>
      <c r="J644" s="267">
        <v>827.36</v>
      </c>
      <c r="K644" s="267">
        <v>14.04</v>
      </c>
      <c r="L644" s="267">
        <v>827.36</v>
      </c>
      <c r="M644" s="265">
        <f>K644/L644</f>
        <v>1.6969638367820537E-2</v>
      </c>
      <c r="N644" s="111">
        <v>65.509</v>
      </c>
      <c r="O644" s="112">
        <f>M644*N644</f>
        <v>1.1116640398375555</v>
      </c>
      <c r="P644" s="112">
        <f>M644*60*1000</f>
        <v>1018.1783020692321</v>
      </c>
      <c r="Q644" s="132">
        <f>P644*N644/1000</f>
        <v>66.699842390253323</v>
      </c>
    </row>
    <row r="645" spans="1:17" ht="12.75" customHeight="1" x14ac:dyDescent="0.2">
      <c r="A645" s="137"/>
      <c r="B645" s="176" t="s">
        <v>586</v>
      </c>
      <c r="C645" s="168" t="s">
        <v>811</v>
      </c>
      <c r="D645" s="30">
        <v>40</v>
      </c>
      <c r="E645" s="30">
        <v>1981</v>
      </c>
      <c r="F645" s="267">
        <v>48.9</v>
      </c>
      <c r="G645" s="267">
        <v>6.8475999999999999</v>
      </c>
      <c r="H645" s="267">
        <v>4</v>
      </c>
      <c r="I645" s="267">
        <f>F645-G645-H645</f>
        <v>38.052399999999999</v>
      </c>
      <c r="J645" s="267">
        <v>2240.84</v>
      </c>
      <c r="K645" s="267">
        <f>I645</f>
        <v>38.052399999999999</v>
      </c>
      <c r="L645" s="267">
        <f>J645</f>
        <v>2240.84</v>
      </c>
      <c r="M645" s="265">
        <f>K645/L645</f>
        <v>1.6981310579961086E-2</v>
      </c>
      <c r="N645" s="111">
        <v>55</v>
      </c>
      <c r="O645" s="112">
        <f>M645*N645</f>
        <v>0.93397208189785974</v>
      </c>
      <c r="P645" s="112">
        <f>M645*60*1000</f>
        <v>1018.8786347976651</v>
      </c>
      <c r="Q645" s="132">
        <f>P645*N645/1000</f>
        <v>56.038324913871577</v>
      </c>
    </row>
    <row r="646" spans="1:17" ht="12.75" customHeight="1" x14ac:dyDescent="0.2">
      <c r="A646" s="137"/>
      <c r="B646" s="176" t="s">
        <v>537</v>
      </c>
      <c r="C646" s="284" t="s">
        <v>618</v>
      </c>
      <c r="D646" s="127">
        <v>48</v>
      </c>
      <c r="E646" s="127" t="s">
        <v>57</v>
      </c>
      <c r="F646" s="285">
        <f>G646+H646+I646</f>
        <v>44.980000000000004</v>
      </c>
      <c r="G646" s="285">
        <v>4.3564999999999996</v>
      </c>
      <c r="H646" s="285">
        <v>7.68</v>
      </c>
      <c r="I646" s="285">
        <v>32.9435</v>
      </c>
      <c r="J646" s="285">
        <v>1934.15</v>
      </c>
      <c r="K646" s="285">
        <f>I646</f>
        <v>32.9435</v>
      </c>
      <c r="L646" s="285">
        <f>J646</f>
        <v>1934.15</v>
      </c>
      <c r="M646" s="286">
        <f>K646/L646</f>
        <v>1.7032546596696223E-2</v>
      </c>
      <c r="N646" s="128">
        <v>41.4</v>
      </c>
      <c r="O646" s="129">
        <f>M646*N646</f>
        <v>0.70514742910322359</v>
      </c>
      <c r="P646" s="129">
        <f>M646*60*1000</f>
        <v>1021.9527958017734</v>
      </c>
      <c r="Q646" s="135">
        <f>P646*N646/1000</f>
        <v>42.308845746193413</v>
      </c>
    </row>
    <row r="647" spans="1:17" ht="12.75" customHeight="1" x14ac:dyDescent="0.2">
      <c r="A647" s="137"/>
      <c r="B647" s="176" t="s">
        <v>228</v>
      </c>
      <c r="C647" s="275" t="s">
        <v>224</v>
      </c>
      <c r="D647" s="113">
        <v>45</v>
      </c>
      <c r="E647" s="113">
        <v>1978</v>
      </c>
      <c r="F647" s="276">
        <v>47.668999999999997</v>
      </c>
      <c r="G647" s="276">
        <v>2.878263</v>
      </c>
      <c r="H647" s="276">
        <v>7.2</v>
      </c>
      <c r="I647" s="276">
        <v>37.590739999999997</v>
      </c>
      <c r="J647" s="276">
        <v>2206.29</v>
      </c>
      <c r="K647" s="276">
        <f>I647</f>
        <v>37.590739999999997</v>
      </c>
      <c r="L647" s="276">
        <v>2206.29</v>
      </c>
      <c r="M647" s="277">
        <f>K647/L647</f>
        <v>1.7037986846697394E-2</v>
      </c>
      <c r="N647" s="114">
        <v>78.150000000000006</v>
      </c>
      <c r="O647" s="114">
        <f>M647*N647</f>
        <v>1.3315186720694014</v>
      </c>
      <c r="P647" s="114">
        <f>M647*60*1000</f>
        <v>1022.2792108018436</v>
      </c>
      <c r="Q647" s="133">
        <f>P647*N647/1000</f>
        <v>79.891120324164092</v>
      </c>
    </row>
    <row r="648" spans="1:17" ht="12.75" customHeight="1" x14ac:dyDescent="0.2">
      <c r="A648" s="137"/>
      <c r="B648" s="177" t="s">
        <v>298</v>
      </c>
      <c r="C648" s="168" t="s">
        <v>288</v>
      </c>
      <c r="D648" s="30">
        <v>54</v>
      </c>
      <c r="E648" s="30" t="s">
        <v>57</v>
      </c>
      <c r="F648" s="267">
        <f>G648+H648+I648</f>
        <v>62.980994000000003</v>
      </c>
      <c r="G648" s="267">
        <v>3.6720000000000002</v>
      </c>
      <c r="H648" s="267">
        <v>8.56</v>
      </c>
      <c r="I648" s="267">
        <v>50.748994000000003</v>
      </c>
      <c r="J648" s="267">
        <v>2977.35</v>
      </c>
      <c r="K648" s="267">
        <v>50.748994000000003</v>
      </c>
      <c r="L648" s="267">
        <v>2977.35</v>
      </c>
      <c r="M648" s="265">
        <f>K648/L648</f>
        <v>1.7045021243723448E-2</v>
      </c>
      <c r="N648" s="111">
        <v>54.2</v>
      </c>
      <c r="O648" s="112">
        <f>M648*N648</f>
        <v>0.92384015140981091</v>
      </c>
      <c r="P648" s="112">
        <f>M648*60*1000</f>
        <v>1022.701274623407</v>
      </c>
      <c r="Q648" s="132">
        <f>P648*N648/1000</f>
        <v>55.430409084588661</v>
      </c>
    </row>
    <row r="649" spans="1:17" ht="12.75" customHeight="1" x14ac:dyDescent="0.2">
      <c r="A649" s="137"/>
      <c r="B649" s="177" t="s">
        <v>193</v>
      </c>
      <c r="C649" s="124" t="s">
        <v>189</v>
      </c>
      <c r="D649" s="125">
        <v>40</v>
      </c>
      <c r="E649" s="125">
        <v>1986</v>
      </c>
      <c r="F649" s="288">
        <v>47.344999999999999</v>
      </c>
      <c r="G649" s="288">
        <v>2.6326710000000002</v>
      </c>
      <c r="H649" s="288">
        <v>6.4</v>
      </c>
      <c r="I649" s="288">
        <v>38.312328999999998</v>
      </c>
      <c r="J649" s="288">
        <v>2240.67</v>
      </c>
      <c r="K649" s="288">
        <f>I649</f>
        <v>38.312328999999998</v>
      </c>
      <c r="L649" s="288">
        <v>2240.67</v>
      </c>
      <c r="M649" s="289">
        <f>K649/L649</f>
        <v>1.7098603988985436E-2</v>
      </c>
      <c r="N649" s="14">
        <v>63.547000000000004</v>
      </c>
      <c r="O649" s="14">
        <f>M649*N649</f>
        <v>1.0865649876880576</v>
      </c>
      <c r="P649" s="14">
        <f>M649*60*1000</f>
        <v>1025.9162393391262</v>
      </c>
      <c r="Q649" s="15">
        <f>P649*N649/1000</f>
        <v>65.193899261283462</v>
      </c>
    </row>
    <row r="650" spans="1:17" ht="12.75" customHeight="1" x14ac:dyDescent="0.2">
      <c r="A650" s="137"/>
      <c r="B650" s="176" t="s">
        <v>247</v>
      </c>
      <c r="C650" s="168" t="s">
        <v>785</v>
      </c>
      <c r="D650" s="30">
        <v>20</v>
      </c>
      <c r="E650" s="30" t="s">
        <v>779</v>
      </c>
      <c r="F650" s="267">
        <v>20.164999999999999</v>
      </c>
      <c r="G650" s="267">
        <v>0.58699999999999997</v>
      </c>
      <c r="H650" s="267">
        <v>3.04</v>
      </c>
      <c r="I650" s="267">
        <v>16.538</v>
      </c>
      <c r="J650" s="267">
        <v>966.6</v>
      </c>
      <c r="K650" s="267">
        <v>16.538</v>
      </c>
      <c r="L650" s="267">
        <v>966.6</v>
      </c>
      <c r="M650" s="265">
        <f>K650/L650</f>
        <v>1.7109455824539623E-2</v>
      </c>
      <c r="N650" s="111">
        <v>67.040000000000006</v>
      </c>
      <c r="O650" s="112">
        <f>M650*N650</f>
        <v>1.1470179184771365</v>
      </c>
      <c r="P650" s="112">
        <f>M650*60*1000</f>
        <v>1026.5673494723776</v>
      </c>
      <c r="Q650" s="132">
        <f>P650*N650/1000</f>
        <v>68.821075108628193</v>
      </c>
    </row>
    <row r="651" spans="1:17" ht="12.75" customHeight="1" x14ac:dyDescent="0.2">
      <c r="A651" s="137"/>
      <c r="B651" s="177" t="s">
        <v>92</v>
      </c>
      <c r="C651" s="115" t="s">
        <v>75</v>
      </c>
      <c r="D651" s="108">
        <v>22</v>
      </c>
      <c r="E651" s="108">
        <v>1981</v>
      </c>
      <c r="F651" s="269">
        <v>26.649000000000001</v>
      </c>
      <c r="G651" s="269">
        <v>3.3774199999999999</v>
      </c>
      <c r="H651" s="269">
        <v>3.292894</v>
      </c>
      <c r="I651" s="269">
        <v>19.978686</v>
      </c>
      <c r="J651" s="269">
        <v>1167.51</v>
      </c>
      <c r="K651" s="269">
        <f>I651</f>
        <v>19.978686</v>
      </c>
      <c r="L651" s="269">
        <v>1167.51</v>
      </c>
      <c r="M651" s="270">
        <f>K651/L651</f>
        <v>1.7112218310763934E-2</v>
      </c>
      <c r="N651" s="109">
        <v>46.7</v>
      </c>
      <c r="O651" s="109">
        <f>M651*N651</f>
        <v>0.79914059511267577</v>
      </c>
      <c r="P651" s="109">
        <f>M651*60*1000</f>
        <v>1026.733098645836</v>
      </c>
      <c r="Q651" s="131">
        <f>P651*N651/1000</f>
        <v>47.948435706760549</v>
      </c>
    </row>
    <row r="652" spans="1:17" ht="12.75" customHeight="1" x14ac:dyDescent="0.2">
      <c r="A652" s="137"/>
      <c r="B652" s="177" t="s">
        <v>413</v>
      </c>
      <c r="C652" s="161" t="s">
        <v>404</v>
      </c>
      <c r="D652" s="35">
        <v>42</v>
      </c>
      <c r="E652" s="35">
        <v>1994</v>
      </c>
      <c r="F652" s="272">
        <v>40.229999999999997</v>
      </c>
      <c r="G652" s="272">
        <v>3.3938100000000002</v>
      </c>
      <c r="H652" s="272">
        <v>5.84</v>
      </c>
      <c r="I652" s="272">
        <v>30.996189999999999</v>
      </c>
      <c r="J652" s="272">
        <v>1808.75</v>
      </c>
      <c r="K652" s="272">
        <v>30.996189999999999</v>
      </c>
      <c r="L652" s="272">
        <v>1808.75</v>
      </c>
      <c r="M652" s="274">
        <f>K652/L652</f>
        <v>1.7136801658604008E-2</v>
      </c>
      <c r="N652" s="36">
        <v>55.481000000000002</v>
      </c>
      <c r="O652" s="36">
        <f>M652*N652</f>
        <v>0.95076689282100901</v>
      </c>
      <c r="P652" s="36">
        <f>M652*1000*60</f>
        <v>1028.2080995162405</v>
      </c>
      <c r="Q652" s="134">
        <f>O652*60</f>
        <v>57.046013569260538</v>
      </c>
    </row>
    <row r="653" spans="1:17" ht="12.75" customHeight="1" x14ac:dyDescent="0.2">
      <c r="A653" s="137"/>
      <c r="B653" s="177" t="s">
        <v>298</v>
      </c>
      <c r="C653" s="168" t="s">
        <v>889</v>
      </c>
      <c r="D653" s="30">
        <v>45</v>
      </c>
      <c r="E653" s="30" t="s">
        <v>57</v>
      </c>
      <c r="F653" s="267">
        <f>G653+H653+I653</f>
        <v>51.400002999999998</v>
      </c>
      <c r="G653" s="267">
        <v>3.468</v>
      </c>
      <c r="H653" s="267">
        <v>7.2</v>
      </c>
      <c r="I653" s="267">
        <v>40.732002999999999</v>
      </c>
      <c r="J653" s="267">
        <v>2375.09</v>
      </c>
      <c r="K653" s="267">
        <v>40.732002999999999</v>
      </c>
      <c r="L653" s="267">
        <v>2375.09</v>
      </c>
      <c r="M653" s="265">
        <f>K653/L653</f>
        <v>1.714966717050722E-2</v>
      </c>
      <c r="N653" s="111">
        <v>54.2</v>
      </c>
      <c r="O653" s="112">
        <f>M653*N653</f>
        <v>0.92951196064149133</v>
      </c>
      <c r="P653" s="112">
        <f>M653*60*1000</f>
        <v>1028.9800302304334</v>
      </c>
      <c r="Q653" s="132">
        <f>P653*N653/1000</f>
        <v>55.770717638489494</v>
      </c>
    </row>
    <row r="654" spans="1:17" ht="12.75" customHeight="1" x14ac:dyDescent="0.2">
      <c r="A654" s="137"/>
      <c r="B654" s="177" t="s">
        <v>298</v>
      </c>
      <c r="C654" s="168" t="s">
        <v>890</v>
      </c>
      <c r="D654" s="30">
        <v>13</v>
      </c>
      <c r="E654" s="30" t="s">
        <v>57</v>
      </c>
      <c r="F654" s="267">
        <f>G654+H654+I654</f>
        <v>44.789999000000002</v>
      </c>
      <c r="G654" s="267">
        <v>5.0999999999999997E-2</v>
      </c>
      <c r="H654" s="267">
        <v>0.12</v>
      </c>
      <c r="I654" s="267">
        <v>44.618999000000002</v>
      </c>
      <c r="J654" s="267">
        <v>2599.5700000000002</v>
      </c>
      <c r="K654" s="267">
        <v>44.618999000000002</v>
      </c>
      <c r="L654" s="267">
        <v>2599.5700000000002</v>
      </c>
      <c r="M654" s="265">
        <f>K654/L654</f>
        <v>1.7163992121773986E-2</v>
      </c>
      <c r="N654" s="111">
        <v>54.2</v>
      </c>
      <c r="O654" s="112">
        <f>M654*N654</f>
        <v>0.9302883730001501</v>
      </c>
      <c r="P654" s="112">
        <f>M654*60*1000</f>
        <v>1029.8395273064391</v>
      </c>
      <c r="Q654" s="132">
        <f>P654*N654/1000</f>
        <v>55.817302380009004</v>
      </c>
    </row>
    <row r="655" spans="1:17" ht="12.75" customHeight="1" x14ac:dyDescent="0.2">
      <c r="A655" s="137"/>
      <c r="B655" s="176" t="s">
        <v>326</v>
      </c>
      <c r="C655" s="168" t="s">
        <v>900</v>
      </c>
      <c r="D655" s="278">
        <v>43</v>
      </c>
      <c r="E655" s="278" t="s">
        <v>57</v>
      </c>
      <c r="F655" s="279">
        <v>35.216999999999999</v>
      </c>
      <c r="G655" s="279">
        <v>1.4690000000000001</v>
      </c>
      <c r="H655" s="279">
        <v>4.32</v>
      </c>
      <c r="I655" s="279">
        <v>29.428000000000001</v>
      </c>
      <c r="J655" s="279">
        <v>1713.13</v>
      </c>
      <c r="K655" s="279">
        <v>29.428000000000001</v>
      </c>
      <c r="L655" s="279">
        <v>1713.13</v>
      </c>
      <c r="M655" s="265">
        <f>K655/L655</f>
        <v>1.7177914110429446E-2</v>
      </c>
      <c r="N655" s="111">
        <v>77.7</v>
      </c>
      <c r="O655" s="112">
        <f>M655*N655</f>
        <v>1.3347239263803681</v>
      </c>
      <c r="P655" s="112">
        <f>M655*60*1000</f>
        <v>1030.6748466257668</v>
      </c>
      <c r="Q655" s="132">
        <f>P655*N655/1000</f>
        <v>80.083435582822091</v>
      </c>
    </row>
    <row r="656" spans="1:17" ht="12.75" customHeight="1" x14ac:dyDescent="0.2">
      <c r="A656" s="137"/>
      <c r="B656" s="177" t="s">
        <v>298</v>
      </c>
      <c r="C656" s="168" t="s">
        <v>888</v>
      </c>
      <c r="D656" s="30">
        <v>36</v>
      </c>
      <c r="E656" s="30" t="s">
        <v>57</v>
      </c>
      <c r="F656" s="267">
        <f>G656+H656+I656</f>
        <v>47.530002000000003</v>
      </c>
      <c r="G656" s="267">
        <v>2.848452</v>
      </c>
      <c r="H656" s="267">
        <v>5.76</v>
      </c>
      <c r="I656" s="267">
        <v>38.921550000000003</v>
      </c>
      <c r="J656" s="267">
        <v>2262.5100000000002</v>
      </c>
      <c r="K656" s="267">
        <v>38.921550000000003</v>
      </c>
      <c r="L656" s="267">
        <v>2262.5100000000002</v>
      </c>
      <c r="M656" s="265">
        <f>K656/L656</f>
        <v>1.7202818993065225E-2</v>
      </c>
      <c r="N656" s="111">
        <v>54.2</v>
      </c>
      <c r="O656" s="112">
        <f>M656*N656</f>
        <v>0.93239278942413528</v>
      </c>
      <c r="P656" s="112">
        <f>M656*60*1000</f>
        <v>1032.1691395839134</v>
      </c>
      <c r="Q656" s="132">
        <f>P656*N656/1000</f>
        <v>55.943567365448104</v>
      </c>
    </row>
    <row r="657" spans="1:17" ht="12.75" customHeight="1" x14ac:dyDescent="0.2">
      <c r="A657" s="137"/>
      <c r="B657" s="177" t="s">
        <v>92</v>
      </c>
      <c r="C657" s="115" t="s">
        <v>70</v>
      </c>
      <c r="D657" s="108">
        <v>59</v>
      </c>
      <c r="E657" s="108">
        <v>1964</v>
      </c>
      <c r="F657" s="269">
        <v>60.337000000000003</v>
      </c>
      <c r="G657" s="269">
        <v>6.2581769999999999</v>
      </c>
      <c r="H657" s="269">
        <v>8.5315899999999996</v>
      </c>
      <c r="I657" s="269">
        <v>45.547235000000001</v>
      </c>
      <c r="J657" s="269">
        <v>2642.27</v>
      </c>
      <c r="K657" s="269">
        <f>I657</f>
        <v>45.547235000000001</v>
      </c>
      <c r="L657" s="269">
        <v>2642.27</v>
      </c>
      <c r="M657" s="270">
        <f>K657/L657</f>
        <v>1.7237918532171201E-2</v>
      </c>
      <c r="N657" s="109">
        <v>46.7</v>
      </c>
      <c r="O657" s="109">
        <f>M657*N657</f>
        <v>0.80501079545239518</v>
      </c>
      <c r="P657" s="109">
        <f>M657*60*1000</f>
        <v>1034.275111930272</v>
      </c>
      <c r="Q657" s="131">
        <f>P657*N657/1000</f>
        <v>48.300647727143705</v>
      </c>
    </row>
    <row r="658" spans="1:17" ht="12.75" customHeight="1" x14ac:dyDescent="0.2">
      <c r="A658" s="137"/>
      <c r="B658" s="177" t="s">
        <v>92</v>
      </c>
      <c r="C658" s="115" t="s">
        <v>61</v>
      </c>
      <c r="D658" s="108">
        <v>36</v>
      </c>
      <c r="E658" s="108">
        <v>1986</v>
      </c>
      <c r="F658" s="269">
        <v>44.218000000000004</v>
      </c>
      <c r="G658" s="269">
        <v>4.5141650000000002</v>
      </c>
      <c r="H658" s="269">
        <v>5.3883720000000004</v>
      </c>
      <c r="I658" s="269">
        <v>34.315465000000003</v>
      </c>
      <c r="J658" s="269">
        <v>1988.92</v>
      </c>
      <c r="K658" s="269">
        <f>I658</f>
        <v>34.315465000000003</v>
      </c>
      <c r="L658" s="269">
        <v>1988.92</v>
      </c>
      <c r="M658" s="270">
        <f>K658/L658</f>
        <v>1.7253315869919354E-2</v>
      </c>
      <c r="N658" s="109">
        <v>46.7</v>
      </c>
      <c r="O658" s="109">
        <f>M658*N658</f>
        <v>0.80572985112523388</v>
      </c>
      <c r="P658" s="109">
        <f>M658*60*1000</f>
        <v>1035.1989521951612</v>
      </c>
      <c r="Q658" s="131">
        <f>P658*N658/1000</f>
        <v>48.343791067514033</v>
      </c>
    </row>
    <row r="659" spans="1:17" ht="12.75" customHeight="1" x14ac:dyDescent="0.2">
      <c r="A659" s="137"/>
      <c r="B659" s="176" t="s">
        <v>247</v>
      </c>
      <c r="C659" s="168" t="s">
        <v>784</v>
      </c>
      <c r="D659" s="30">
        <v>20</v>
      </c>
      <c r="E659" s="30" t="s">
        <v>779</v>
      </c>
      <c r="F659" s="267">
        <v>22.888000000000002</v>
      </c>
      <c r="G659" s="267">
        <v>1.2470000000000001</v>
      </c>
      <c r="H659" s="267">
        <v>3.2</v>
      </c>
      <c r="I659" s="267">
        <v>18.440999999999999</v>
      </c>
      <c r="J659" s="267">
        <v>1061.52</v>
      </c>
      <c r="K659" s="267">
        <v>18.440999999999999</v>
      </c>
      <c r="L659" s="267">
        <v>1061.52</v>
      </c>
      <c r="M659" s="265">
        <f>K659/L659</f>
        <v>1.7372258647976487E-2</v>
      </c>
      <c r="N659" s="111">
        <v>67.040000000000006</v>
      </c>
      <c r="O659" s="112">
        <f>M659*N659</f>
        <v>1.1646362197603437</v>
      </c>
      <c r="P659" s="112">
        <f>M659*60*1000</f>
        <v>1042.3355188785893</v>
      </c>
      <c r="Q659" s="132">
        <f>P659*N659/1000</f>
        <v>69.878173185620625</v>
      </c>
    </row>
    <row r="660" spans="1:17" ht="12.75" customHeight="1" x14ac:dyDescent="0.2">
      <c r="A660" s="137"/>
      <c r="B660" s="177" t="s">
        <v>413</v>
      </c>
      <c r="C660" s="161" t="s">
        <v>403</v>
      </c>
      <c r="D660" s="35">
        <v>35</v>
      </c>
      <c r="E660" s="35">
        <v>1993</v>
      </c>
      <c r="F660" s="272">
        <v>44.15</v>
      </c>
      <c r="G660" s="272">
        <v>3.180539</v>
      </c>
      <c r="H660" s="272">
        <v>5.44</v>
      </c>
      <c r="I660" s="272">
        <v>35.52946</v>
      </c>
      <c r="J660" s="272">
        <v>2044.73</v>
      </c>
      <c r="K660" s="272">
        <v>35.52948</v>
      </c>
      <c r="L660" s="272">
        <v>2044.73</v>
      </c>
      <c r="M660" s="274">
        <f>K660/L660</f>
        <v>1.7376123008905821E-2</v>
      </c>
      <c r="N660" s="36">
        <v>55.481000000000002</v>
      </c>
      <c r="O660" s="36">
        <f>M660*N660</f>
        <v>0.96404468065710391</v>
      </c>
      <c r="P660" s="36">
        <f>M660*1000*60</f>
        <v>1042.5673805343492</v>
      </c>
      <c r="Q660" s="134">
        <f>O660*60</f>
        <v>57.842680839426237</v>
      </c>
    </row>
    <row r="661" spans="1:17" ht="12.75" customHeight="1" x14ac:dyDescent="0.2">
      <c r="A661" s="137"/>
      <c r="B661" s="176" t="s">
        <v>326</v>
      </c>
      <c r="C661" s="168" t="s">
        <v>320</v>
      </c>
      <c r="D661" s="278">
        <v>4</v>
      </c>
      <c r="E661" s="278" t="s">
        <v>57</v>
      </c>
      <c r="F661" s="279">
        <v>4.4139999999999997</v>
      </c>
      <c r="G661" s="279">
        <v>0</v>
      </c>
      <c r="H661" s="279">
        <v>0</v>
      </c>
      <c r="I661" s="279">
        <v>4.4139999999999997</v>
      </c>
      <c r="J661" s="279">
        <v>253.29</v>
      </c>
      <c r="K661" s="279">
        <v>4.4139999999999997</v>
      </c>
      <c r="L661" s="279">
        <v>253.29</v>
      </c>
      <c r="M661" s="265">
        <f>K661/L661</f>
        <v>1.7426665087449167E-2</v>
      </c>
      <c r="N661" s="111">
        <v>77.7</v>
      </c>
      <c r="O661" s="112">
        <f>M661*N661</f>
        <v>1.3540518772948003</v>
      </c>
      <c r="P661" s="112">
        <f>M661*60*1000</f>
        <v>1045.5999052469499</v>
      </c>
      <c r="Q661" s="132">
        <f>P661*N661/1000</f>
        <v>81.243112637688014</v>
      </c>
    </row>
    <row r="662" spans="1:17" ht="12.75" customHeight="1" x14ac:dyDescent="0.2">
      <c r="A662" s="137"/>
      <c r="B662" s="176" t="s">
        <v>537</v>
      </c>
      <c r="C662" s="284" t="s">
        <v>978</v>
      </c>
      <c r="D662" s="127">
        <v>56</v>
      </c>
      <c r="E662" s="127" t="s">
        <v>57</v>
      </c>
      <c r="F662" s="285">
        <f>G662+H662+I662</f>
        <v>58.2</v>
      </c>
      <c r="G662" s="285">
        <v>5.6238999999999999</v>
      </c>
      <c r="H662" s="285">
        <v>8.8000000000000007</v>
      </c>
      <c r="I662" s="285">
        <v>43.7761</v>
      </c>
      <c r="J662" s="285">
        <v>2508.48</v>
      </c>
      <c r="K662" s="285">
        <f>I662</f>
        <v>43.7761</v>
      </c>
      <c r="L662" s="285">
        <f>J662</f>
        <v>2508.48</v>
      </c>
      <c r="M662" s="286">
        <f>K662/L662</f>
        <v>1.7451245375685674E-2</v>
      </c>
      <c r="N662" s="128">
        <v>41.4</v>
      </c>
      <c r="O662" s="129">
        <f>M662*N662</f>
        <v>0.72248155855338692</v>
      </c>
      <c r="P662" s="129">
        <f>M662*60*1000</f>
        <v>1047.0747225411405</v>
      </c>
      <c r="Q662" s="135">
        <f>P662*N662/1000</f>
        <v>43.348893513203222</v>
      </c>
    </row>
    <row r="663" spans="1:17" ht="12.75" customHeight="1" x14ac:dyDescent="0.2">
      <c r="A663" s="137"/>
      <c r="B663" s="176" t="s">
        <v>586</v>
      </c>
      <c r="C663" s="168" t="s">
        <v>812</v>
      </c>
      <c r="D663" s="30">
        <v>85</v>
      </c>
      <c r="E663" s="30">
        <v>1969</v>
      </c>
      <c r="F663" s="267">
        <v>90.049700000000001</v>
      </c>
      <c r="G663" s="267">
        <v>14.108000000000001</v>
      </c>
      <c r="H663" s="267">
        <v>8.5</v>
      </c>
      <c r="I663" s="267">
        <f>F663-G663-H663</f>
        <v>67.441699999999997</v>
      </c>
      <c r="J663" s="267">
        <v>3859</v>
      </c>
      <c r="K663" s="267">
        <f>I663</f>
        <v>67.441699999999997</v>
      </c>
      <c r="L663" s="267">
        <f>J663</f>
        <v>3859</v>
      </c>
      <c r="M663" s="265">
        <f>K663/L663</f>
        <v>1.7476470588235295E-2</v>
      </c>
      <c r="N663" s="111">
        <v>55</v>
      </c>
      <c r="O663" s="112">
        <f>M663*N663</f>
        <v>0.96120588235294124</v>
      </c>
      <c r="P663" s="112">
        <f>M663*60*1000</f>
        <v>1048.5882352941176</v>
      </c>
      <c r="Q663" s="132">
        <f>P663*N663/1000</f>
        <v>57.67235294117647</v>
      </c>
    </row>
    <row r="664" spans="1:17" ht="12.75" customHeight="1" x14ac:dyDescent="0.2">
      <c r="A664" s="137"/>
      <c r="B664" s="177" t="s">
        <v>298</v>
      </c>
      <c r="C664" s="168" t="s">
        <v>287</v>
      </c>
      <c r="D664" s="30">
        <v>20</v>
      </c>
      <c r="E664" s="30" t="s">
        <v>57</v>
      </c>
      <c r="F664" s="267">
        <f>G664+H664+I664</f>
        <v>25.330002</v>
      </c>
      <c r="G664" s="267">
        <v>2.0910000000000002</v>
      </c>
      <c r="H664" s="267">
        <v>3.2</v>
      </c>
      <c r="I664" s="267">
        <v>20.039002</v>
      </c>
      <c r="J664" s="267">
        <v>1145.04</v>
      </c>
      <c r="K664" s="267">
        <v>20.039002</v>
      </c>
      <c r="L664" s="267">
        <v>1145.04</v>
      </c>
      <c r="M664" s="265">
        <f>K664/L664</f>
        <v>1.7500700412212675E-2</v>
      </c>
      <c r="N664" s="111">
        <v>54.2</v>
      </c>
      <c r="O664" s="112">
        <f>M664*N664</f>
        <v>0.948537962341927</v>
      </c>
      <c r="P664" s="112">
        <f>M664*60*1000</f>
        <v>1050.0420247327604</v>
      </c>
      <c r="Q664" s="132">
        <f>P664*N664/1000</f>
        <v>56.912277740515613</v>
      </c>
    </row>
    <row r="665" spans="1:17" ht="12.75" customHeight="1" x14ac:dyDescent="0.2">
      <c r="A665" s="137"/>
      <c r="B665" s="176" t="s">
        <v>151</v>
      </c>
      <c r="C665" s="268" t="s">
        <v>140</v>
      </c>
      <c r="D665" s="117">
        <v>36</v>
      </c>
      <c r="E665" s="117">
        <v>1964</v>
      </c>
      <c r="F665" s="269">
        <v>33.756</v>
      </c>
      <c r="G665" s="269">
        <v>1.6314500000000001</v>
      </c>
      <c r="H665" s="269">
        <v>5.6</v>
      </c>
      <c r="I665" s="269">
        <v>26.524550999999999</v>
      </c>
      <c r="J665" s="269">
        <v>1514.36</v>
      </c>
      <c r="K665" s="269">
        <f>I665</f>
        <v>26.524550999999999</v>
      </c>
      <c r="L665" s="269">
        <v>1514.36</v>
      </c>
      <c r="M665" s="270">
        <f>K665/L665</f>
        <v>1.7515353680762832E-2</v>
      </c>
      <c r="N665" s="109">
        <v>79.569999999999993</v>
      </c>
      <c r="O665" s="109">
        <f>M665*N665</f>
        <v>1.3936966923782985</v>
      </c>
      <c r="P665" s="109">
        <f>M665*60*1000</f>
        <v>1050.92122084577</v>
      </c>
      <c r="Q665" s="131">
        <f>P665*N665/1000</f>
        <v>83.621801542697909</v>
      </c>
    </row>
    <row r="666" spans="1:17" ht="12.75" customHeight="1" x14ac:dyDescent="0.2">
      <c r="A666" s="137"/>
      <c r="B666" s="177" t="s">
        <v>237</v>
      </c>
      <c r="C666" s="168" t="s">
        <v>668</v>
      </c>
      <c r="D666" s="30">
        <v>36</v>
      </c>
      <c r="E666" s="30">
        <v>1984</v>
      </c>
      <c r="F666" s="267">
        <v>49.265000000000001</v>
      </c>
      <c r="G666" s="267">
        <v>2.85</v>
      </c>
      <c r="H666" s="267">
        <v>8.8800000000000008</v>
      </c>
      <c r="I666" s="267">
        <f>F666-G666-H666</f>
        <v>37.534999999999997</v>
      </c>
      <c r="J666" s="267">
        <v>2136.41</v>
      </c>
      <c r="K666" s="267">
        <f>I666</f>
        <v>37.534999999999997</v>
      </c>
      <c r="L666" s="267">
        <v>2136.41</v>
      </c>
      <c r="M666" s="265">
        <f>K666/L666</f>
        <v>1.7569193179211854E-2</v>
      </c>
      <c r="N666" s="111">
        <v>52.8</v>
      </c>
      <c r="O666" s="112">
        <f>M666*N666</f>
        <v>0.92765339986238582</v>
      </c>
      <c r="P666" s="112">
        <f>M666*60*1000</f>
        <v>1054.1515907527112</v>
      </c>
      <c r="Q666" s="132">
        <f>P666*N666/1000</f>
        <v>55.659203991743148</v>
      </c>
    </row>
    <row r="667" spans="1:17" ht="12.75" customHeight="1" x14ac:dyDescent="0.2">
      <c r="A667" s="137"/>
      <c r="B667" s="177" t="s">
        <v>368</v>
      </c>
      <c r="C667" s="261" t="s">
        <v>350</v>
      </c>
      <c r="D667" s="120">
        <v>59</v>
      </c>
      <c r="E667" s="121" t="s">
        <v>57</v>
      </c>
      <c r="F667" s="262">
        <v>54.1</v>
      </c>
      <c r="G667" s="262">
        <v>10.41</v>
      </c>
      <c r="H667" s="263">
        <v>0.6</v>
      </c>
      <c r="I667" s="262">
        <v>43.094000000000001</v>
      </c>
      <c r="J667" s="271">
        <v>2449.7199999999998</v>
      </c>
      <c r="K667" s="262">
        <v>42.28</v>
      </c>
      <c r="L667" s="271">
        <v>2403.11</v>
      </c>
      <c r="M667" s="265">
        <f>K667/L667</f>
        <v>1.7593867946119821E-2</v>
      </c>
      <c r="N667" s="111">
        <v>58.8</v>
      </c>
      <c r="O667" s="112">
        <f>M667*N667</f>
        <v>1.0345194352318454</v>
      </c>
      <c r="P667" s="112">
        <f>M667*60*1000</f>
        <v>1055.6320767671891</v>
      </c>
      <c r="Q667" s="132">
        <f>P667*N667/1000</f>
        <v>62.071166113910714</v>
      </c>
    </row>
    <row r="668" spans="1:17" ht="12.75" customHeight="1" x14ac:dyDescent="0.2">
      <c r="A668" s="137"/>
      <c r="B668" s="177" t="s">
        <v>298</v>
      </c>
      <c r="C668" s="168" t="s">
        <v>891</v>
      </c>
      <c r="D668" s="30">
        <v>20</v>
      </c>
      <c r="E668" s="30" t="s">
        <v>57</v>
      </c>
      <c r="F668" s="267">
        <f>G668+H668+I668</f>
        <v>22.399999000000001</v>
      </c>
      <c r="G668" s="267">
        <v>0.66300000000000003</v>
      </c>
      <c r="H668" s="267">
        <v>3.2</v>
      </c>
      <c r="I668" s="267">
        <v>18.536999000000002</v>
      </c>
      <c r="J668" s="267">
        <v>1052.76</v>
      </c>
      <c r="K668" s="267">
        <v>18.536999000000002</v>
      </c>
      <c r="L668" s="267">
        <v>1052.76</v>
      </c>
      <c r="M668" s="265">
        <f>K668/L668</f>
        <v>1.7608000873893387E-2</v>
      </c>
      <c r="N668" s="111">
        <v>54.2</v>
      </c>
      <c r="O668" s="112">
        <f>M668*N668</f>
        <v>0.9543536473650216</v>
      </c>
      <c r="P668" s="112">
        <f>M668*60*1000</f>
        <v>1056.4800524336033</v>
      </c>
      <c r="Q668" s="132">
        <f>P668*N668/1000</f>
        <v>57.261218841901304</v>
      </c>
    </row>
    <row r="669" spans="1:17" ht="12.75" customHeight="1" x14ac:dyDescent="0.2">
      <c r="A669" s="137"/>
      <c r="B669" s="176" t="s">
        <v>537</v>
      </c>
      <c r="C669" s="284" t="s">
        <v>979</v>
      </c>
      <c r="D669" s="127">
        <v>12</v>
      </c>
      <c r="E669" s="127" t="s">
        <v>57</v>
      </c>
      <c r="F669" s="285">
        <f>G669+H669+I669</f>
        <v>12.91</v>
      </c>
      <c r="G669" s="285">
        <v>1.4087000000000001</v>
      </c>
      <c r="H669" s="285">
        <v>1.92</v>
      </c>
      <c r="I669" s="285">
        <v>9.5813000000000006</v>
      </c>
      <c r="J669" s="285">
        <v>543.85</v>
      </c>
      <c r="K669" s="285">
        <f>I669</f>
        <v>9.5813000000000006</v>
      </c>
      <c r="L669" s="285">
        <f>J669</f>
        <v>543.85</v>
      </c>
      <c r="M669" s="286">
        <f>K669/L669</f>
        <v>1.7617541601544544E-2</v>
      </c>
      <c r="N669" s="128">
        <v>41.4</v>
      </c>
      <c r="O669" s="129">
        <f>M669*N669</f>
        <v>0.7293662223039441</v>
      </c>
      <c r="P669" s="129">
        <f>M669*60*1000</f>
        <v>1057.0524960926725</v>
      </c>
      <c r="Q669" s="135">
        <f>P669*N669/1000</f>
        <v>43.761973338236636</v>
      </c>
    </row>
    <row r="670" spans="1:17" ht="12.75" customHeight="1" x14ac:dyDescent="0.2">
      <c r="A670" s="137"/>
      <c r="B670" s="177" t="s">
        <v>92</v>
      </c>
      <c r="C670" s="115" t="s">
        <v>71</v>
      </c>
      <c r="D670" s="108">
        <v>31</v>
      </c>
      <c r="E670" s="108">
        <v>1986</v>
      </c>
      <c r="F670" s="269">
        <v>42.014000000000003</v>
      </c>
      <c r="G670" s="269">
        <v>4.3283259999999997</v>
      </c>
      <c r="H670" s="269">
        <v>4.6399869999999996</v>
      </c>
      <c r="I670" s="269">
        <v>33.045686000000003</v>
      </c>
      <c r="J670" s="269">
        <v>1870.28</v>
      </c>
      <c r="K670" s="269">
        <f>I670</f>
        <v>33.045686000000003</v>
      </c>
      <c r="L670" s="269">
        <v>1870.28</v>
      </c>
      <c r="M670" s="270">
        <f>K670/L670</f>
        <v>1.7668844237226512E-2</v>
      </c>
      <c r="N670" s="109">
        <v>46.7</v>
      </c>
      <c r="O670" s="109">
        <f>M670*N670</f>
        <v>0.8251350258784782</v>
      </c>
      <c r="P670" s="109">
        <f>M670*60*1000</f>
        <v>1060.1306542335906</v>
      </c>
      <c r="Q670" s="131">
        <f>P670*N670/1000</f>
        <v>49.508101552708688</v>
      </c>
    </row>
    <row r="671" spans="1:17" ht="12.75" customHeight="1" x14ac:dyDescent="0.2">
      <c r="A671" s="137"/>
      <c r="B671" s="177" t="s">
        <v>298</v>
      </c>
      <c r="C671" s="168" t="s">
        <v>892</v>
      </c>
      <c r="D671" s="30">
        <v>54</v>
      </c>
      <c r="E671" s="30" t="s">
        <v>57</v>
      </c>
      <c r="F671" s="267">
        <f>G671+H671+I671</f>
        <v>55.230001999999999</v>
      </c>
      <c r="G671" s="267">
        <v>4.0724520000000002</v>
      </c>
      <c r="H671" s="267">
        <v>8.4</v>
      </c>
      <c r="I671" s="267">
        <v>42.757550000000002</v>
      </c>
      <c r="J671" s="267">
        <v>2592</v>
      </c>
      <c r="K671" s="267">
        <v>42.757550000000002</v>
      </c>
      <c r="L671" s="267">
        <v>2392.67</v>
      </c>
      <c r="M671" s="265">
        <f>K671/L671</f>
        <v>1.7870224477257626E-2</v>
      </c>
      <c r="N671" s="111">
        <v>54.2</v>
      </c>
      <c r="O671" s="112">
        <f>M671*N671</f>
        <v>0.96856616666736339</v>
      </c>
      <c r="P671" s="112">
        <f>M671*60*1000</f>
        <v>1072.2134686354577</v>
      </c>
      <c r="Q671" s="132">
        <f>P671*N671/1000</f>
        <v>58.11397000004181</v>
      </c>
    </row>
    <row r="672" spans="1:17" ht="12.75" customHeight="1" x14ac:dyDescent="0.2">
      <c r="A672" s="137"/>
      <c r="B672" s="176" t="s">
        <v>537</v>
      </c>
      <c r="C672" s="284" t="s">
        <v>980</v>
      </c>
      <c r="D672" s="127">
        <v>9</v>
      </c>
      <c r="E672" s="127">
        <v>1993</v>
      </c>
      <c r="F672" s="285">
        <f>G672+H672+I672</f>
        <v>10.399999999999999</v>
      </c>
      <c r="G672" s="285">
        <v>0.81810000000000005</v>
      </c>
      <c r="H672" s="285">
        <v>1.44</v>
      </c>
      <c r="I672" s="285">
        <v>8.1418999999999997</v>
      </c>
      <c r="J672" s="285">
        <v>454.35</v>
      </c>
      <c r="K672" s="285">
        <f>I672</f>
        <v>8.1418999999999997</v>
      </c>
      <c r="L672" s="285">
        <f>J672</f>
        <v>454.35</v>
      </c>
      <c r="M672" s="286">
        <f>K672/L672</f>
        <v>1.7919885550786836E-2</v>
      </c>
      <c r="N672" s="128">
        <v>41.4</v>
      </c>
      <c r="O672" s="129">
        <f>M672*N672</f>
        <v>0.74188326180257502</v>
      </c>
      <c r="P672" s="129">
        <f>M672*60*1000</f>
        <v>1075.1931330472103</v>
      </c>
      <c r="Q672" s="135">
        <f>P672*N672/1000</f>
        <v>44.512995708154506</v>
      </c>
    </row>
    <row r="673" spans="1:17" ht="12.75" customHeight="1" x14ac:dyDescent="0.2">
      <c r="A673" s="137"/>
      <c r="B673" s="177" t="s">
        <v>298</v>
      </c>
      <c r="C673" s="168" t="s">
        <v>291</v>
      </c>
      <c r="D673" s="30">
        <v>93</v>
      </c>
      <c r="E673" s="30" t="s">
        <v>57</v>
      </c>
      <c r="F673" s="267">
        <f>G673+H673+I673</f>
        <v>62.707000000000001</v>
      </c>
      <c r="G673" s="267">
        <v>2.907</v>
      </c>
      <c r="H673" s="267">
        <v>0.83000000000000007</v>
      </c>
      <c r="I673" s="267">
        <v>58.97</v>
      </c>
      <c r="J673" s="267">
        <v>3341.21</v>
      </c>
      <c r="K673" s="267">
        <v>58.97</v>
      </c>
      <c r="L673" s="267">
        <v>3290.64</v>
      </c>
      <c r="M673" s="265">
        <f>K673/L673</f>
        <v>1.7920526098266599E-2</v>
      </c>
      <c r="N673" s="111">
        <v>54.2</v>
      </c>
      <c r="O673" s="112">
        <f>M673*N673</f>
        <v>0.9712925145260497</v>
      </c>
      <c r="P673" s="112">
        <f>M673*60*1000</f>
        <v>1075.2315658959958</v>
      </c>
      <c r="Q673" s="132">
        <f>P673*N673/1000</f>
        <v>58.27755087156298</v>
      </c>
    </row>
    <row r="674" spans="1:17" ht="12.75" customHeight="1" x14ac:dyDescent="0.2">
      <c r="A674" s="137"/>
      <c r="B674" s="177" t="s">
        <v>92</v>
      </c>
      <c r="C674" s="115" t="s">
        <v>77</v>
      </c>
      <c r="D674" s="108">
        <v>108</v>
      </c>
      <c r="E674" s="108" t="s">
        <v>57</v>
      </c>
      <c r="F674" s="269">
        <v>72.451999999999998</v>
      </c>
      <c r="G674" s="269">
        <v>8.8993979999999997</v>
      </c>
      <c r="H674" s="269">
        <v>16.090278000000001</v>
      </c>
      <c r="I674" s="269">
        <v>47.462330000000001</v>
      </c>
      <c r="J674" s="269">
        <v>2642.7</v>
      </c>
      <c r="K674" s="269">
        <f>I674</f>
        <v>47.462330000000001</v>
      </c>
      <c r="L674" s="269">
        <v>2642.7</v>
      </c>
      <c r="M674" s="270">
        <f>K674/L674</f>
        <v>1.7959787338706627E-2</v>
      </c>
      <c r="N674" s="109">
        <v>46.7</v>
      </c>
      <c r="O674" s="109">
        <f>M674*N674</f>
        <v>0.83872206871759947</v>
      </c>
      <c r="P674" s="109">
        <f>M674*60*1000</f>
        <v>1077.5872403223975</v>
      </c>
      <c r="Q674" s="131">
        <f>P674*N674/1000</f>
        <v>50.323324123055968</v>
      </c>
    </row>
    <row r="675" spans="1:17" ht="12.75" customHeight="1" x14ac:dyDescent="0.2">
      <c r="A675" s="137"/>
      <c r="B675" s="177" t="s">
        <v>298</v>
      </c>
      <c r="C675" s="168" t="s">
        <v>289</v>
      </c>
      <c r="D675" s="30">
        <v>45</v>
      </c>
      <c r="E675" s="30" t="s">
        <v>57</v>
      </c>
      <c r="F675" s="267">
        <f>G675+H675+I675</f>
        <v>53.365991000000001</v>
      </c>
      <c r="G675" s="267">
        <v>4.2330000000000005</v>
      </c>
      <c r="H675" s="267">
        <v>7.2</v>
      </c>
      <c r="I675" s="267">
        <v>41.932991000000001</v>
      </c>
      <c r="J675" s="267">
        <v>2330.4</v>
      </c>
      <c r="K675" s="267">
        <v>41.932991000000001</v>
      </c>
      <c r="L675" s="267">
        <v>2330.4</v>
      </c>
      <c r="M675" s="265">
        <f>K675/L675</f>
        <v>1.7993902763474082E-2</v>
      </c>
      <c r="N675" s="111">
        <v>54.2</v>
      </c>
      <c r="O675" s="112">
        <f>M675*N675</f>
        <v>0.97526952978029524</v>
      </c>
      <c r="P675" s="112">
        <f>M675*60*1000</f>
        <v>1079.634165808445</v>
      </c>
      <c r="Q675" s="132">
        <f>P675*N675/1000</f>
        <v>58.516171786817722</v>
      </c>
    </row>
    <row r="676" spans="1:17" ht="12.75" customHeight="1" x14ac:dyDescent="0.2">
      <c r="A676" s="137"/>
      <c r="B676" s="176" t="s">
        <v>586</v>
      </c>
      <c r="C676" s="168" t="s">
        <v>813</v>
      </c>
      <c r="D676" s="30">
        <v>100</v>
      </c>
      <c r="E676" s="30">
        <v>1981</v>
      </c>
      <c r="F676" s="267">
        <v>88.816999999999993</v>
      </c>
      <c r="G676" s="267">
        <v>12.3413</v>
      </c>
      <c r="H676" s="267">
        <v>10</v>
      </c>
      <c r="I676" s="267">
        <f>F676-G676-H676</f>
        <v>66.475699999999989</v>
      </c>
      <c r="J676" s="267">
        <v>3691.27</v>
      </c>
      <c r="K676" s="267">
        <f>I676</f>
        <v>66.475699999999989</v>
      </c>
      <c r="L676" s="267">
        <f>J676</f>
        <v>3691.27</v>
      </c>
      <c r="M676" s="265">
        <f>K676/L676</f>
        <v>1.8008896667000784E-2</v>
      </c>
      <c r="N676" s="111">
        <v>55</v>
      </c>
      <c r="O676" s="112">
        <f>M676*N676</f>
        <v>0.99048931668504314</v>
      </c>
      <c r="P676" s="112">
        <f>M676*60*1000</f>
        <v>1080.533800020047</v>
      </c>
      <c r="Q676" s="132">
        <f>P676*N676/1000</f>
        <v>59.42935900110259</v>
      </c>
    </row>
    <row r="677" spans="1:17" ht="12.75" customHeight="1" x14ac:dyDescent="0.2">
      <c r="A677" s="137"/>
      <c r="B677" s="176" t="s">
        <v>326</v>
      </c>
      <c r="C677" s="168" t="s">
        <v>317</v>
      </c>
      <c r="D677" s="278">
        <v>18</v>
      </c>
      <c r="E677" s="278" t="s">
        <v>57</v>
      </c>
      <c r="F677" s="279">
        <v>20.610999999999997</v>
      </c>
      <c r="G677" s="279">
        <v>1.4019999999999999</v>
      </c>
      <c r="H677" s="279">
        <v>2.88</v>
      </c>
      <c r="I677" s="279">
        <v>16.327999999999999</v>
      </c>
      <c r="J677" s="279">
        <v>902.29</v>
      </c>
      <c r="K677" s="279">
        <v>16.327999999999999</v>
      </c>
      <c r="L677" s="279">
        <v>902.29</v>
      </c>
      <c r="M677" s="265">
        <f>K677/L677</f>
        <v>1.8096177503906727E-2</v>
      </c>
      <c r="N677" s="111">
        <v>77.7</v>
      </c>
      <c r="O677" s="112">
        <f>M677*N677</f>
        <v>1.4060729920535526</v>
      </c>
      <c r="P677" s="112">
        <f>M677*60*1000</f>
        <v>1085.7706502344035</v>
      </c>
      <c r="Q677" s="132">
        <f>P677*N677/1000</f>
        <v>84.364379523213159</v>
      </c>
    </row>
    <row r="678" spans="1:17" ht="12.75" customHeight="1" x14ac:dyDescent="0.2">
      <c r="A678" s="137"/>
      <c r="B678" s="176" t="s">
        <v>286</v>
      </c>
      <c r="C678" s="161" t="s">
        <v>271</v>
      </c>
      <c r="D678" s="35">
        <v>118</v>
      </c>
      <c r="E678" s="35">
        <v>1961</v>
      </c>
      <c r="F678" s="272">
        <v>58.42</v>
      </c>
      <c r="G678" s="273">
        <v>8.8800000000000008</v>
      </c>
      <c r="H678" s="273">
        <v>1.8</v>
      </c>
      <c r="I678" s="272">
        <v>47.74</v>
      </c>
      <c r="J678" s="272">
        <v>2620.0300000000002</v>
      </c>
      <c r="K678" s="272">
        <v>47.74</v>
      </c>
      <c r="L678" s="272">
        <v>2620.0300000000002</v>
      </c>
      <c r="M678" s="274">
        <v>1.8221165406502978E-2</v>
      </c>
      <c r="N678" s="36">
        <v>53.85</v>
      </c>
      <c r="O678" s="36">
        <v>0.98</v>
      </c>
      <c r="P678" s="36">
        <v>1093.27</v>
      </c>
      <c r="Q678" s="134">
        <v>58.87</v>
      </c>
    </row>
    <row r="679" spans="1:17" ht="12.75" customHeight="1" x14ac:dyDescent="0.2">
      <c r="A679" s="137"/>
      <c r="B679" s="176" t="s">
        <v>537</v>
      </c>
      <c r="C679" s="284" t="s">
        <v>981</v>
      </c>
      <c r="D679" s="127">
        <v>12</v>
      </c>
      <c r="E679" s="127" t="s">
        <v>57</v>
      </c>
      <c r="F679" s="285">
        <f>G679+H679+I679</f>
        <v>15.643000000000001</v>
      </c>
      <c r="G679" s="285">
        <v>1.1919999999999999</v>
      </c>
      <c r="H679" s="285">
        <v>1.92</v>
      </c>
      <c r="I679" s="285">
        <v>12.531000000000001</v>
      </c>
      <c r="J679" s="285">
        <v>687.4</v>
      </c>
      <c r="K679" s="285">
        <f>I679</f>
        <v>12.531000000000001</v>
      </c>
      <c r="L679" s="285">
        <f>J679</f>
        <v>687.4</v>
      </c>
      <c r="M679" s="286">
        <f>K679/L679</f>
        <v>1.8229560663369219E-2</v>
      </c>
      <c r="N679" s="128">
        <v>41.4</v>
      </c>
      <c r="O679" s="129">
        <f>M679*N679</f>
        <v>0.75470381146348564</v>
      </c>
      <c r="P679" s="129">
        <f>M679*60*1000</f>
        <v>1093.7736398021532</v>
      </c>
      <c r="Q679" s="135">
        <f>P679*N679/1000</f>
        <v>45.282228687809138</v>
      </c>
    </row>
    <row r="680" spans="1:17" ht="12.75" customHeight="1" x14ac:dyDescent="0.2">
      <c r="A680" s="137"/>
      <c r="B680" s="177" t="s">
        <v>372</v>
      </c>
      <c r="C680" s="261" t="s">
        <v>353</v>
      </c>
      <c r="D680" s="120">
        <v>21</v>
      </c>
      <c r="E680" s="119" t="s">
        <v>57</v>
      </c>
      <c r="F680" s="262">
        <v>25.33</v>
      </c>
      <c r="G680" s="262">
        <v>1.93</v>
      </c>
      <c r="H680" s="263">
        <v>3.36</v>
      </c>
      <c r="I680" s="262">
        <v>20.04</v>
      </c>
      <c r="J680" s="271">
        <v>1088.6600000000001</v>
      </c>
      <c r="K680" s="262">
        <v>20.04</v>
      </c>
      <c r="L680" s="271">
        <v>1088.6600000000001</v>
      </c>
      <c r="M680" s="265">
        <f>K680/L680</f>
        <v>1.8407951059100175E-2</v>
      </c>
      <c r="N680" s="111">
        <v>58.8</v>
      </c>
      <c r="O680" s="112">
        <f>M680*N680</f>
        <v>1.0823875222750903</v>
      </c>
      <c r="P680" s="112">
        <f>M680*60*1000</f>
        <v>1104.4770635460104</v>
      </c>
      <c r="Q680" s="132">
        <f>P680*N680/1000</f>
        <v>64.943251336505412</v>
      </c>
    </row>
    <row r="681" spans="1:17" ht="12.75" customHeight="1" x14ac:dyDescent="0.2">
      <c r="A681" s="137"/>
      <c r="B681" s="176" t="s">
        <v>151</v>
      </c>
      <c r="C681" s="268" t="s">
        <v>136</v>
      </c>
      <c r="D681" s="117">
        <v>20</v>
      </c>
      <c r="E681" s="117">
        <v>1985</v>
      </c>
      <c r="F681" s="269">
        <v>23.878</v>
      </c>
      <c r="G681" s="269">
        <v>1.3936770000000001</v>
      </c>
      <c r="H681" s="269">
        <v>3.12</v>
      </c>
      <c r="I681" s="269">
        <v>19.364325000000001</v>
      </c>
      <c r="J681" s="269">
        <v>1047.19</v>
      </c>
      <c r="K681" s="269">
        <f>I681</f>
        <v>19.364325000000001</v>
      </c>
      <c r="L681" s="269">
        <v>1047.19</v>
      </c>
      <c r="M681" s="270">
        <f>K681/L681</f>
        <v>1.8491701601428583E-2</v>
      </c>
      <c r="N681" s="109">
        <v>79.569999999999993</v>
      </c>
      <c r="O681" s="109">
        <f>M681*N681</f>
        <v>1.4713846964256723</v>
      </c>
      <c r="P681" s="109">
        <f>M681*60*1000</f>
        <v>1109.502096085715</v>
      </c>
      <c r="Q681" s="131">
        <f>P681*N681/1000</f>
        <v>88.283081785540347</v>
      </c>
    </row>
    <row r="682" spans="1:17" ht="12.75" customHeight="1" x14ac:dyDescent="0.2">
      <c r="A682" s="137"/>
      <c r="B682" s="176" t="s">
        <v>586</v>
      </c>
      <c r="C682" s="168" t="s">
        <v>814</v>
      </c>
      <c r="D682" s="30">
        <v>60</v>
      </c>
      <c r="E682" s="30">
        <v>1965</v>
      </c>
      <c r="F682" s="267">
        <v>49.9803</v>
      </c>
      <c r="G682" s="267">
        <v>4.4722</v>
      </c>
      <c r="H682" s="267">
        <v>0.6</v>
      </c>
      <c r="I682" s="267">
        <f>F682-G682-H682</f>
        <v>44.908099999999997</v>
      </c>
      <c r="J682" s="267">
        <v>2427.16</v>
      </c>
      <c r="K682" s="267">
        <f>I682</f>
        <v>44.908099999999997</v>
      </c>
      <c r="L682" s="267">
        <f>J682</f>
        <v>2427.16</v>
      </c>
      <c r="M682" s="265">
        <f>K682/L682</f>
        <v>1.8502323703422932E-2</v>
      </c>
      <c r="N682" s="111">
        <v>55</v>
      </c>
      <c r="O682" s="112">
        <f>M682*N682</f>
        <v>1.0176278036882613</v>
      </c>
      <c r="P682" s="112">
        <f>M682*60*1000</f>
        <v>1110.1394222053759</v>
      </c>
      <c r="Q682" s="132">
        <f>P682*N682/1000</f>
        <v>61.057668221295671</v>
      </c>
    </row>
    <row r="683" spans="1:17" ht="12.75" customHeight="1" x14ac:dyDescent="0.2">
      <c r="A683" s="137"/>
      <c r="B683" s="177" t="s">
        <v>368</v>
      </c>
      <c r="C683" s="261" t="s">
        <v>356</v>
      </c>
      <c r="D683" s="120">
        <v>12</v>
      </c>
      <c r="E683" s="121" t="s">
        <v>57</v>
      </c>
      <c r="F683" s="262">
        <v>13.49</v>
      </c>
      <c r="G683" s="262">
        <v>1.48</v>
      </c>
      <c r="H683" s="263">
        <v>1.76</v>
      </c>
      <c r="I683" s="262">
        <v>10.25</v>
      </c>
      <c r="J683" s="271">
        <v>552.99</v>
      </c>
      <c r="K683" s="262">
        <v>10.25</v>
      </c>
      <c r="L683" s="271">
        <v>552.99</v>
      </c>
      <c r="M683" s="265">
        <f>K683/L683</f>
        <v>1.8535597388741207E-2</v>
      </c>
      <c r="N683" s="111">
        <v>58.8</v>
      </c>
      <c r="O683" s="112">
        <f>M683*N683</f>
        <v>1.089893126457983</v>
      </c>
      <c r="P683" s="112">
        <f>M683*60*1000</f>
        <v>1112.1358433244723</v>
      </c>
      <c r="Q683" s="132">
        <f>P683*N683/1000</f>
        <v>65.393587587478962</v>
      </c>
    </row>
    <row r="684" spans="1:17" ht="12.75" customHeight="1" x14ac:dyDescent="0.2">
      <c r="A684" s="137"/>
      <c r="B684" s="177" t="s">
        <v>508</v>
      </c>
      <c r="C684" s="168" t="s">
        <v>936</v>
      </c>
      <c r="D684" s="30">
        <v>33</v>
      </c>
      <c r="E684" s="30">
        <v>1954</v>
      </c>
      <c r="F684" s="267">
        <v>35.518999999999998</v>
      </c>
      <c r="G684" s="267">
        <v>3.214</v>
      </c>
      <c r="H684" s="267">
        <v>0.31</v>
      </c>
      <c r="I684" s="267">
        <v>31.995000000000001</v>
      </c>
      <c r="J684" s="267">
        <v>1976.43</v>
      </c>
      <c r="K684" s="267">
        <v>31.129000000000001</v>
      </c>
      <c r="L684" s="267">
        <v>1679.35</v>
      </c>
      <c r="M684" s="265">
        <f>K684/L684</f>
        <v>1.8536338464286779E-2</v>
      </c>
      <c r="N684" s="111">
        <v>46.325000000000003</v>
      </c>
      <c r="O684" s="112">
        <f>M684*N684</f>
        <v>0.85869587935808511</v>
      </c>
      <c r="P684" s="112">
        <f>M684*60*1000</f>
        <v>1112.1803078572068</v>
      </c>
      <c r="Q684" s="132">
        <f>P684*N684/1000</f>
        <v>51.521752761485104</v>
      </c>
    </row>
    <row r="685" spans="1:17" ht="12.75" customHeight="1" x14ac:dyDescent="0.2">
      <c r="A685" s="137"/>
      <c r="B685" s="176" t="s">
        <v>326</v>
      </c>
      <c r="C685" s="168" t="s">
        <v>314</v>
      </c>
      <c r="D685" s="278">
        <v>31</v>
      </c>
      <c r="E685" s="278" t="s">
        <v>57</v>
      </c>
      <c r="F685" s="279">
        <v>27.512</v>
      </c>
      <c r="G685" s="279">
        <v>2.6240000000000001</v>
      </c>
      <c r="H685" s="279">
        <v>3.6</v>
      </c>
      <c r="I685" s="279">
        <v>21.248000000000001</v>
      </c>
      <c r="J685" s="279">
        <v>1135.42</v>
      </c>
      <c r="K685" s="279">
        <v>21.248000000000001</v>
      </c>
      <c r="L685" s="279">
        <v>1135.42</v>
      </c>
      <c r="M685" s="265">
        <f>K685/L685</f>
        <v>1.8713779922847933E-2</v>
      </c>
      <c r="N685" s="111">
        <v>77.7</v>
      </c>
      <c r="O685" s="112">
        <f>M685*N685</f>
        <v>1.4540607000052845</v>
      </c>
      <c r="P685" s="112">
        <f>M685*60*1000</f>
        <v>1122.826795370876</v>
      </c>
      <c r="Q685" s="132">
        <f>P685*N685/1000</f>
        <v>87.243642000317067</v>
      </c>
    </row>
    <row r="686" spans="1:17" ht="12.75" customHeight="1" x14ac:dyDescent="0.2">
      <c r="A686" s="137"/>
      <c r="B686" s="177" t="s">
        <v>774</v>
      </c>
      <c r="C686" s="168" t="s">
        <v>760</v>
      </c>
      <c r="D686" s="30">
        <v>7</v>
      </c>
      <c r="E686" s="30">
        <v>1976</v>
      </c>
      <c r="F686" s="267">
        <v>7.9160000000000004</v>
      </c>
      <c r="G686" s="267">
        <v>0.63800000000000001</v>
      </c>
      <c r="H686" s="267">
        <v>1.1200000000000001</v>
      </c>
      <c r="I686" s="267">
        <v>6.157</v>
      </c>
      <c r="J686" s="267">
        <v>328.29</v>
      </c>
      <c r="K686" s="267">
        <v>6.157</v>
      </c>
      <c r="L686" s="267">
        <v>328.29</v>
      </c>
      <c r="M686" s="265">
        <f>K686/L686</f>
        <v>1.8754759511407596E-2</v>
      </c>
      <c r="N686" s="111">
        <v>67.58</v>
      </c>
      <c r="O686" s="112">
        <f>M686*N686</f>
        <v>1.2674466477809254</v>
      </c>
      <c r="P686" s="112">
        <f>M686*60*1000</f>
        <v>1125.2855706844557</v>
      </c>
      <c r="Q686" s="132">
        <f>P686*N686/1000</f>
        <v>76.046798866855525</v>
      </c>
    </row>
    <row r="687" spans="1:17" ht="12.75" customHeight="1" x14ac:dyDescent="0.2">
      <c r="A687" s="137"/>
      <c r="B687" s="177" t="s">
        <v>735</v>
      </c>
      <c r="C687" s="168" t="s">
        <v>724</v>
      </c>
      <c r="D687" s="30">
        <v>8</v>
      </c>
      <c r="E687" s="30">
        <v>1967</v>
      </c>
      <c r="F687" s="267">
        <v>8.7929999999999993</v>
      </c>
      <c r="G687" s="267">
        <v>0.30599999999999999</v>
      </c>
      <c r="H687" s="267">
        <v>1.28</v>
      </c>
      <c r="I687" s="267">
        <v>7.207001</v>
      </c>
      <c r="J687" s="267">
        <v>383.87</v>
      </c>
      <c r="K687" s="267">
        <v>7.207001</v>
      </c>
      <c r="L687" s="267">
        <v>383.87</v>
      </c>
      <c r="M687" s="265">
        <v>1.8774587751061556E-2</v>
      </c>
      <c r="N687" s="111">
        <v>68.997</v>
      </c>
      <c r="O687" s="112">
        <v>1.2953902310599941</v>
      </c>
      <c r="P687" s="112">
        <v>1126.4752650636933</v>
      </c>
      <c r="Q687" s="132">
        <v>77.723413863599646</v>
      </c>
    </row>
    <row r="688" spans="1:17" ht="12.75" customHeight="1" x14ac:dyDescent="0.2">
      <c r="A688" s="137"/>
      <c r="B688" s="176" t="s">
        <v>286</v>
      </c>
      <c r="C688" s="161" t="s">
        <v>275</v>
      </c>
      <c r="D688" s="35">
        <v>92</v>
      </c>
      <c r="E688" s="35">
        <v>1991</v>
      </c>
      <c r="F688" s="272">
        <v>93.96</v>
      </c>
      <c r="G688" s="273">
        <v>8.58</v>
      </c>
      <c r="H688" s="273">
        <v>15.12</v>
      </c>
      <c r="I688" s="272">
        <v>70.260000000000005</v>
      </c>
      <c r="J688" s="272">
        <v>3723.66</v>
      </c>
      <c r="K688" s="272">
        <v>66.955742575852796</v>
      </c>
      <c r="L688" s="272">
        <v>3548.54</v>
      </c>
      <c r="M688" s="274">
        <v>1.8868532572791287E-2</v>
      </c>
      <c r="N688" s="36">
        <v>53.85</v>
      </c>
      <c r="O688" s="36">
        <v>1.02</v>
      </c>
      <c r="P688" s="36">
        <v>1132.1099999999999</v>
      </c>
      <c r="Q688" s="134">
        <v>60.96</v>
      </c>
    </row>
    <row r="689" spans="1:17" ht="12.75" customHeight="1" x14ac:dyDescent="0.2">
      <c r="A689" s="137"/>
      <c r="B689" s="177" t="s">
        <v>193</v>
      </c>
      <c r="C689" s="124" t="s">
        <v>190</v>
      </c>
      <c r="D689" s="125">
        <v>45</v>
      </c>
      <c r="E689" s="125">
        <v>1972</v>
      </c>
      <c r="F689" s="288">
        <v>45.127000000000002</v>
      </c>
      <c r="G689" s="288">
        <v>3.130125</v>
      </c>
      <c r="H689" s="288">
        <v>7.2</v>
      </c>
      <c r="I689" s="288">
        <v>34.796871000000003</v>
      </c>
      <c r="J689" s="288">
        <v>1840.92</v>
      </c>
      <c r="K689" s="288">
        <f>I689</f>
        <v>34.796871000000003</v>
      </c>
      <c r="L689" s="288">
        <v>1840.92</v>
      </c>
      <c r="M689" s="289">
        <f>K689/L689</f>
        <v>1.8901891988788215E-2</v>
      </c>
      <c r="N689" s="14">
        <v>63.547000000000004</v>
      </c>
      <c r="O689" s="14">
        <f>M689*N689</f>
        <v>1.2011585302115249</v>
      </c>
      <c r="P689" s="14">
        <f>M689*60*1000</f>
        <v>1134.1135193272928</v>
      </c>
      <c r="Q689" s="15">
        <f>P689*N689/1000</f>
        <v>72.069511812691474</v>
      </c>
    </row>
    <row r="690" spans="1:17" ht="12.75" customHeight="1" x14ac:dyDescent="0.2">
      <c r="A690" s="137"/>
      <c r="B690" s="176" t="s">
        <v>537</v>
      </c>
      <c r="C690" s="284" t="s">
        <v>531</v>
      </c>
      <c r="D690" s="127">
        <v>20</v>
      </c>
      <c r="E690" s="127" t="s">
        <v>57</v>
      </c>
      <c r="F690" s="285">
        <f>G690+H690+I690</f>
        <v>25.49</v>
      </c>
      <c r="G690" s="285">
        <v>2.4923000000000002</v>
      </c>
      <c r="H690" s="285">
        <v>3.2</v>
      </c>
      <c r="I690" s="285">
        <v>19.797699999999999</v>
      </c>
      <c r="J690" s="285">
        <v>1047.24</v>
      </c>
      <c r="K690" s="285">
        <f>I690</f>
        <v>19.797699999999999</v>
      </c>
      <c r="L690" s="285">
        <f>J690</f>
        <v>1047.24</v>
      </c>
      <c r="M690" s="286">
        <f>K690/L690</f>
        <v>1.8904644589587866E-2</v>
      </c>
      <c r="N690" s="128">
        <v>41.4</v>
      </c>
      <c r="O690" s="129">
        <f>M690*N690</f>
        <v>0.78265228600893766</v>
      </c>
      <c r="P690" s="129">
        <f>M690*60*1000</f>
        <v>1134.2786753752721</v>
      </c>
      <c r="Q690" s="135">
        <f>P690*N690/1000</f>
        <v>46.959137160536265</v>
      </c>
    </row>
    <row r="691" spans="1:17" ht="12.75" customHeight="1" x14ac:dyDescent="0.2">
      <c r="A691" s="137"/>
      <c r="B691" s="177" t="s">
        <v>735</v>
      </c>
      <c r="C691" s="168" t="s">
        <v>725</v>
      </c>
      <c r="D691" s="30">
        <v>9</v>
      </c>
      <c r="E691" s="30">
        <v>1987</v>
      </c>
      <c r="F691" s="267">
        <v>10.37</v>
      </c>
      <c r="G691" s="267">
        <v>0.255</v>
      </c>
      <c r="H691" s="267">
        <v>1.44</v>
      </c>
      <c r="I691" s="267">
        <v>8.675001</v>
      </c>
      <c r="J691" s="267">
        <v>458.14</v>
      </c>
      <c r="K691" s="267">
        <v>8.675001</v>
      </c>
      <c r="L691" s="267">
        <v>458.14</v>
      </c>
      <c r="M691" s="265">
        <v>1.8935262146941984E-2</v>
      </c>
      <c r="N691" s="111">
        <v>68.997</v>
      </c>
      <c r="O691" s="112">
        <v>1.306476282352556</v>
      </c>
      <c r="P691" s="112">
        <v>1136.1157288165191</v>
      </c>
      <c r="Q691" s="132">
        <v>78.388576941153374</v>
      </c>
    </row>
    <row r="692" spans="1:17" ht="12.75" customHeight="1" x14ac:dyDescent="0.2">
      <c r="A692" s="137"/>
      <c r="B692" s="176" t="s">
        <v>586</v>
      </c>
      <c r="C692" s="168" t="s">
        <v>815</v>
      </c>
      <c r="D692" s="30">
        <v>18</v>
      </c>
      <c r="E692" s="30">
        <v>1958</v>
      </c>
      <c r="F692" s="267">
        <v>23.698499999999999</v>
      </c>
      <c r="G692" s="267">
        <v>2.9198</v>
      </c>
      <c r="H692" s="267">
        <v>1.77</v>
      </c>
      <c r="I692" s="267">
        <f>F692-G692-H692</f>
        <v>19.008700000000001</v>
      </c>
      <c r="J692" s="267">
        <v>1002.77</v>
      </c>
      <c r="K692" s="267">
        <f>I692</f>
        <v>19.008700000000001</v>
      </c>
      <c r="L692" s="267">
        <f>J692</f>
        <v>1002.77</v>
      </c>
      <c r="M692" s="265">
        <f>K692/L692</f>
        <v>1.895619134996061E-2</v>
      </c>
      <c r="N692" s="111">
        <v>55</v>
      </c>
      <c r="O692" s="112">
        <f>M692*N692</f>
        <v>1.0425905242478335</v>
      </c>
      <c r="P692" s="112">
        <f>M692*60*1000</f>
        <v>1137.3714809976366</v>
      </c>
      <c r="Q692" s="132">
        <f>P692*N692/1000</f>
        <v>62.555431454870011</v>
      </c>
    </row>
    <row r="693" spans="1:17" ht="12.75" customHeight="1" x14ac:dyDescent="0.2">
      <c r="A693" s="137"/>
      <c r="B693" s="177" t="s">
        <v>774</v>
      </c>
      <c r="C693" s="168" t="s">
        <v>756</v>
      </c>
      <c r="D693" s="30">
        <v>15</v>
      </c>
      <c r="E693" s="30">
        <v>1984</v>
      </c>
      <c r="F693" s="267">
        <v>14.305</v>
      </c>
      <c r="G693" s="267">
        <v>1.016</v>
      </c>
      <c r="H693" s="267">
        <v>0.15</v>
      </c>
      <c r="I693" s="267">
        <v>13.138999999999999</v>
      </c>
      <c r="J693" s="267">
        <v>691.4</v>
      </c>
      <c r="K693" s="267">
        <v>13.138999999999999</v>
      </c>
      <c r="L693" s="267">
        <v>691.4</v>
      </c>
      <c r="M693" s="265">
        <f>K693/L693</f>
        <v>1.9003471217818917E-2</v>
      </c>
      <c r="N693" s="111">
        <v>67.58</v>
      </c>
      <c r="O693" s="112">
        <f>M693*N693</f>
        <v>1.2842545849002023</v>
      </c>
      <c r="P693" s="112">
        <f>M693*60*1000</f>
        <v>1140.208273069135</v>
      </c>
      <c r="Q693" s="132">
        <f>P693*N693/1000</f>
        <v>77.055275094012131</v>
      </c>
    </row>
    <row r="694" spans="1:17" ht="12.75" customHeight="1" x14ac:dyDescent="0.2">
      <c r="A694" s="137"/>
      <c r="B694" s="176" t="s">
        <v>151</v>
      </c>
      <c r="C694" s="268" t="s">
        <v>139</v>
      </c>
      <c r="D694" s="117">
        <v>41</v>
      </c>
      <c r="E694" s="117">
        <v>1981</v>
      </c>
      <c r="F694" s="269">
        <v>48.765000000000001</v>
      </c>
      <c r="G694" s="269">
        <v>3.405462</v>
      </c>
      <c r="H694" s="269">
        <v>2.65</v>
      </c>
      <c r="I694" s="269">
        <v>42.709538999999999</v>
      </c>
      <c r="J694" s="269">
        <v>2245.19</v>
      </c>
      <c r="K694" s="269">
        <f>I694</f>
        <v>42.709538999999999</v>
      </c>
      <c r="L694" s="269">
        <v>2245.19</v>
      </c>
      <c r="M694" s="270">
        <f>K694/L694</f>
        <v>1.9022683603614837E-2</v>
      </c>
      <c r="N694" s="109">
        <v>79.569999999999993</v>
      </c>
      <c r="O694" s="109">
        <f>M694*N694</f>
        <v>1.5136349343396325</v>
      </c>
      <c r="P694" s="109">
        <f>M694*60*1000</f>
        <v>1141.3610162168904</v>
      </c>
      <c r="Q694" s="131">
        <f>P694*N694/1000</f>
        <v>90.818096060377968</v>
      </c>
    </row>
    <row r="695" spans="1:17" ht="12.75" customHeight="1" x14ac:dyDescent="0.2">
      <c r="A695" s="137"/>
      <c r="B695" s="176" t="s">
        <v>151</v>
      </c>
      <c r="C695" s="268" t="s">
        <v>141</v>
      </c>
      <c r="D695" s="117">
        <v>8</v>
      </c>
      <c r="E695" s="117">
        <v>1976</v>
      </c>
      <c r="F695" s="269">
        <v>10.137</v>
      </c>
      <c r="G695" s="269">
        <v>1.224</v>
      </c>
      <c r="H695" s="269">
        <v>0.67</v>
      </c>
      <c r="I695" s="269">
        <v>8.2430000000000003</v>
      </c>
      <c r="J695" s="269">
        <v>432.82</v>
      </c>
      <c r="K695" s="269">
        <f>I695</f>
        <v>8.2430000000000003</v>
      </c>
      <c r="L695" s="269">
        <v>432.82</v>
      </c>
      <c r="M695" s="270">
        <f>K695/L695</f>
        <v>1.9044868536574097E-2</v>
      </c>
      <c r="N695" s="109">
        <v>79.569999999999993</v>
      </c>
      <c r="O695" s="109">
        <f>M695*N695</f>
        <v>1.5154001894552007</v>
      </c>
      <c r="P695" s="109">
        <f>M695*60*1000</f>
        <v>1142.6921121944458</v>
      </c>
      <c r="Q695" s="131">
        <f>P695*N695/1000</f>
        <v>90.924011367312048</v>
      </c>
    </row>
    <row r="696" spans="1:17" ht="12.75" customHeight="1" x14ac:dyDescent="0.2">
      <c r="A696" s="137"/>
      <c r="B696" s="177" t="s">
        <v>413</v>
      </c>
      <c r="C696" s="161" t="s">
        <v>401</v>
      </c>
      <c r="D696" s="35">
        <v>20</v>
      </c>
      <c r="E696" s="35">
        <v>1994</v>
      </c>
      <c r="F696" s="272">
        <v>25.97</v>
      </c>
      <c r="G696" s="272">
        <v>1.8854500000000001</v>
      </c>
      <c r="H696" s="272">
        <v>2.72</v>
      </c>
      <c r="I696" s="272">
        <v>21.364550000000001</v>
      </c>
      <c r="J696" s="272">
        <v>1120.8599999999999</v>
      </c>
      <c r="K696" s="272">
        <v>21.364550000000001</v>
      </c>
      <c r="L696" s="272">
        <v>1120.8599999999999</v>
      </c>
      <c r="M696" s="274">
        <f>K696/L696</f>
        <v>1.9060855057723536E-2</v>
      </c>
      <c r="N696" s="36">
        <v>55.481000000000002</v>
      </c>
      <c r="O696" s="36">
        <f>M696*N696</f>
        <v>1.0575152994575596</v>
      </c>
      <c r="P696" s="36">
        <f>M696*1000*60</f>
        <v>1143.6513034634122</v>
      </c>
      <c r="Q696" s="134">
        <f>O696*60</f>
        <v>63.450917967453577</v>
      </c>
    </row>
    <row r="697" spans="1:17" ht="12.75" customHeight="1" x14ac:dyDescent="0.2">
      <c r="A697" s="137"/>
      <c r="B697" s="177" t="s">
        <v>237</v>
      </c>
      <c r="C697" s="168" t="s">
        <v>666</v>
      </c>
      <c r="D697" s="30">
        <v>20</v>
      </c>
      <c r="E697" s="30">
        <v>1989</v>
      </c>
      <c r="F697" s="267">
        <v>25.869</v>
      </c>
      <c r="G697" s="267">
        <v>2.2349999999999999</v>
      </c>
      <c r="H697" s="267">
        <v>3.2</v>
      </c>
      <c r="I697" s="267">
        <f>F697-G697-H697</f>
        <v>20.434000000000001</v>
      </c>
      <c r="J697" s="267">
        <v>1071.6500000000001</v>
      </c>
      <c r="K697" s="267">
        <f>I697</f>
        <v>20.434000000000001</v>
      </c>
      <c r="L697" s="267">
        <v>1071.6500000000001</v>
      </c>
      <c r="M697" s="265">
        <f>K697/L697</f>
        <v>1.9067792656184388E-2</v>
      </c>
      <c r="N697" s="111">
        <v>52.8</v>
      </c>
      <c r="O697" s="112">
        <f>M697*N697</f>
        <v>1.0067794522465356</v>
      </c>
      <c r="P697" s="112">
        <f>M697*60*1000</f>
        <v>1144.0675593710632</v>
      </c>
      <c r="Q697" s="132">
        <f>P697*N697/1000</f>
        <v>60.406767134792133</v>
      </c>
    </row>
    <row r="698" spans="1:17" ht="12.75" customHeight="1" x14ac:dyDescent="0.2">
      <c r="A698" s="137"/>
      <c r="B698" s="177" t="s">
        <v>237</v>
      </c>
      <c r="C698" s="168" t="s">
        <v>669</v>
      </c>
      <c r="D698" s="30">
        <v>20</v>
      </c>
      <c r="E698" s="30">
        <v>1984</v>
      </c>
      <c r="F698" s="267">
        <v>25.405999999999999</v>
      </c>
      <c r="G698" s="267">
        <v>1.788</v>
      </c>
      <c r="H698" s="267">
        <v>3.2</v>
      </c>
      <c r="I698" s="267">
        <f>F698-G698-H698</f>
        <v>20.417999999999999</v>
      </c>
      <c r="J698" s="267">
        <v>1066.7</v>
      </c>
      <c r="K698" s="267">
        <f>I698</f>
        <v>20.417999999999999</v>
      </c>
      <c r="L698" s="267">
        <v>1066.7</v>
      </c>
      <c r="M698" s="265">
        <f>K698/L698</f>
        <v>1.9141276835098902E-2</v>
      </c>
      <c r="N698" s="111">
        <v>52.8</v>
      </c>
      <c r="O698" s="112">
        <f>M698*N698</f>
        <v>1.0106594168932219</v>
      </c>
      <c r="P698" s="112">
        <f>M698*60*1000</f>
        <v>1148.476610105934</v>
      </c>
      <c r="Q698" s="132">
        <f>P698*N698/1000</f>
        <v>60.639565013593312</v>
      </c>
    </row>
    <row r="699" spans="1:17" ht="12.75" customHeight="1" x14ac:dyDescent="0.2">
      <c r="A699" s="137"/>
      <c r="B699" s="177" t="s">
        <v>508</v>
      </c>
      <c r="C699" s="168" t="s">
        <v>937</v>
      </c>
      <c r="D699" s="30">
        <v>24</v>
      </c>
      <c r="E699" s="30">
        <v>1962</v>
      </c>
      <c r="F699" s="267">
        <v>30.824000000000002</v>
      </c>
      <c r="G699" s="267">
        <v>2.4710000000000001</v>
      </c>
      <c r="H699" s="267">
        <v>0.25</v>
      </c>
      <c r="I699" s="267">
        <v>28.103000000000002</v>
      </c>
      <c r="J699" s="267">
        <v>1460.33</v>
      </c>
      <c r="K699" s="267">
        <v>18.103999999999999</v>
      </c>
      <c r="L699" s="267">
        <v>940.78</v>
      </c>
      <c r="M699" s="265">
        <f>K699/L699</f>
        <v>1.9243606369183017E-2</v>
      </c>
      <c r="N699" s="111">
        <v>46.325000000000003</v>
      </c>
      <c r="O699" s="112">
        <f>M699*N699</f>
        <v>0.89146006505240338</v>
      </c>
      <c r="P699" s="112">
        <f>M699*60*1000</f>
        <v>1154.6163821509811</v>
      </c>
      <c r="Q699" s="132">
        <f>P699*N699/1000</f>
        <v>53.487603903144198</v>
      </c>
    </row>
    <row r="700" spans="1:17" ht="12.75" customHeight="1" x14ac:dyDescent="0.2">
      <c r="A700" s="137"/>
      <c r="B700" s="177" t="s">
        <v>735</v>
      </c>
      <c r="C700" s="168" t="s">
        <v>726</v>
      </c>
      <c r="D700" s="30">
        <v>8</v>
      </c>
      <c r="E700" s="30">
        <v>1968</v>
      </c>
      <c r="F700" s="267">
        <v>9.1039999999999992</v>
      </c>
      <c r="G700" s="267">
        <v>0.26555699999999999</v>
      </c>
      <c r="H700" s="267">
        <v>1.2</v>
      </c>
      <c r="I700" s="267">
        <v>7.6384429999999996</v>
      </c>
      <c r="J700" s="267">
        <v>394.96</v>
      </c>
      <c r="K700" s="267">
        <v>7.6384429999999996</v>
      </c>
      <c r="L700" s="267">
        <v>394.96</v>
      </c>
      <c r="M700" s="265">
        <v>1.9339788839376138E-2</v>
      </c>
      <c r="N700" s="111">
        <v>68.997</v>
      </c>
      <c r="O700" s="112">
        <v>1.3343874105504354</v>
      </c>
      <c r="P700" s="112">
        <v>1160.3873303625683</v>
      </c>
      <c r="Q700" s="132">
        <v>80.063244633026116</v>
      </c>
    </row>
    <row r="701" spans="1:17" ht="12.75" customHeight="1" x14ac:dyDescent="0.2">
      <c r="A701" s="137"/>
      <c r="B701" s="177" t="s">
        <v>237</v>
      </c>
      <c r="C701" s="168" t="s">
        <v>235</v>
      </c>
      <c r="D701" s="30">
        <v>20</v>
      </c>
      <c r="E701" s="30">
        <v>1984</v>
      </c>
      <c r="F701" s="267">
        <v>25.274999999999999</v>
      </c>
      <c r="G701" s="267">
        <v>1.732</v>
      </c>
      <c r="H701" s="267">
        <v>3.2</v>
      </c>
      <c r="I701" s="267">
        <f>F701-G701-H701</f>
        <v>20.343</v>
      </c>
      <c r="J701" s="267">
        <v>1050.8499999999999</v>
      </c>
      <c r="K701" s="267">
        <f>I701</f>
        <v>20.343</v>
      </c>
      <c r="L701" s="267">
        <v>1050.8499999999999</v>
      </c>
      <c r="M701" s="265">
        <f>K701/L701</f>
        <v>1.9358614454965031E-2</v>
      </c>
      <c r="N701" s="111">
        <v>52.8</v>
      </c>
      <c r="O701" s="112">
        <f>M701*N701</f>
        <v>1.0221348432221535</v>
      </c>
      <c r="P701" s="112">
        <f>M701*60*1000</f>
        <v>1161.5168672979019</v>
      </c>
      <c r="Q701" s="132">
        <f>P701*N701/1000</f>
        <v>61.328090593329215</v>
      </c>
    </row>
    <row r="702" spans="1:17" ht="12.75" customHeight="1" x14ac:dyDescent="0.2">
      <c r="A702" s="137"/>
      <c r="B702" s="177" t="s">
        <v>774</v>
      </c>
      <c r="C702" s="168" t="s">
        <v>758</v>
      </c>
      <c r="D702" s="30">
        <v>8</v>
      </c>
      <c r="E702" s="30">
        <v>1974</v>
      </c>
      <c r="F702" s="267">
        <v>8.83</v>
      </c>
      <c r="G702" s="267">
        <v>0.48199999999999998</v>
      </c>
      <c r="H702" s="267">
        <v>0.08</v>
      </c>
      <c r="I702" s="267">
        <v>8.2680000000000007</v>
      </c>
      <c r="J702" s="267">
        <v>425.83</v>
      </c>
      <c r="K702" s="267">
        <v>8.2680000000000007</v>
      </c>
      <c r="L702" s="267">
        <v>425.83</v>
      </c>
      <c r="M702" s="265">
        <f>K702/L702</f>
        <v>1.9416198952633683E-2</v>
      </c>
      <c r="N702" s="111">
        <v>67.58</v>
      </c>
      <c r="O702" s="112">
        <f>M702*N702</f>
        <v>1.3121467252189842</v>
      </c>
      <c r="P702" s="112">
        <f>M702*60*1000</f>
        <v>1164.9719371580209</v>
      </c>
      <c r="Q702" s="132">
        <f>P702*N702/1000</f>
        <v>78.728803513139056</v>
      </c>
    </row>
    <row r="703" spans="1:17" ht="12.75" customHeight="1" x14ac:dyDescent="0.2">
      <c r="A703" s="137"/>
      <c r="B703" s="177" t="s">
        <v>413</v>
      </c>
      <c r="C703" s="161" t="s">
        <v>400</v>
      </c>
      <c r="D703" s="35">
        <v>60</v>
      </c>
      <c r="E703" s="35">
        <v>1985</v>
      </c>
      <c r="F703" s="272">
        <v>91.7</v>
      </c>
      <c r="G703" s="272">
        <v>6.1172259999999996</v>
      </c>
      <c r="H703" s="272">
        <v>9.36</v>
      </c>
      <c r="I703" s="272">
        <v>76.222769999999997</v>
      </c>
      <c r="J703" s="272">
        <v>3912.05</v>
      </c>
      <c r="K703" s="272">
        <v>76.22278</v>
      </c>
      <c r="L703" s="272">
        <v>3912.05</v>
      </c>
      <c r="M703" s="274">
        <f>K703/L703</f>
        <v>1.9484101685816897E-2</v>
      </c>
      <c r="N703" s="36">
        <v>55.481000000000002</v>
      </c>
      <c r="O703" s="36">
        <f>M703*N703</f>
        <v>1.0809974456308074</v>
      </c>
      <c r="P703" s="36">
        <f>M703*1000*60</f>
        <v>1169.0461011490138</v>
      </c>
      <c r="Q703" s="134">
        <f>O703*60</f>
        <v>64.859846737848443</v>
      </c>
    </row>
    <row r="704" spans="1:17" ht="12.75" customHeight="1" x14ac:dyDescent="0.2">
      <c r="A704" s="137"/>
      <c r="B704" s="176" t="s">
        <v>586</v>
      </c>
      <c r="C704" s="168" t="s">
        <v>816</v>
      </c>
      <c r="D704" s="30">
        <v>108</v>
      </c>
      <c r="E704" s="30">
        <v>1969</v>
      </c>
      <c r="F704" s="267">
        <v>72.532899999999998</v>
      </c>
      <c r="G704" s="267">
        <v>10.778499999999999</v>
      </c>
      <c r="H704" s="267">
        <v>10.56</v>
      </c>
      <c r="I704" s="267">
        <f>F704-G704-H704</f>
        <v>51.194399999999995</v>
      </c>
      <c r="J704" s="267">
        <v>2623.45</v>
      </c>
      <c r="K704" s="267">
        <f>I704</f>
        <v>51.194399999999995</v>
      </c>
      <c r="L704" s="267">
        <f>J704</f>
        <v>2623.45</v>
      </c>
      <c r="M704" s="265">
        <f>K704/L704</f>
        <v>1.9514151213097256E-2</v>
      </c>
      <c r="N704" s="111">
        <v>55</v>
      </c>
      <c r="O704" s="112">
        <f>M704*N704</f>
        <v>1.073278316720349</v>
      </c>
      <c r="P704" s="112">
        <f>M704*60*1000</f>
        <v>1170.8490727858355</v>
      </c>
      <c r="Q704" s="132">
        <f>P704*N704/1000</f>
        <v>64.396699003220945</v>
      </c>
    </row>
    <row r="705" spans="1:17" ht="12.75" customHeight="1" x14ac:dyDescent="0.2">
      <c r="A705" s="137"/>
      <c r="B705" s="177" t="s">
        <v>735</v>
      </c>
      <c r="C705" s="168" t="s">
        <v>727</v>
      </c>
      <c r="D705" s="30">
        <v>8</v>
      </c>
      <c r="E705" s="30">
        <v>1963</v>
      </c>
      <c r="F705" s="267">
        <v>8.77</v>
      </c>
      <c r="G705" s="267">
        <v>0.39779999999999999</v>
      </c>
      <c r="H705" s="267">
        <v>1.28</v>
      </c>
      <c r="I705" s="267">
        <v>7.0922000000000001</v>
      </c>
      <c r="J705" s="267">
        <v>362.27</v>
      </c>
      <c r="K705" s="267">
        <v>7.0922000000000001</v>
      </c>
      <c r="L705" s="267">
        <v>362.27</v>
      </c>
      <c r="M705" s="265">
        <v>1.9577110994562066E-2</v>
      </c>
      <c r="N705" s="111">
        <v>68.997</v>
      </c>
      <c r="O705" s="112">
        <v>1.350761927291799</v>
      </c>
      <c r="P705" s="112">
        <v>1174.6266596737241</v>
      </c>
      <c r="Q705" s="132">
        <v>81.045715637507953</v>
      </c>
    </row>
    <row r="706" spans="1:17" ht="12.75" customHeight="1" x14ac:dyDescent="0.2">
      <c r="A706" s="137"/>
      <c r="B706" s="176" t="s">
        <v>326</v>
      </c>
      <c r="C706" s="168" t="s">
        <v>318</v>
      </c>
      <c r="D706" s="278">
        <v>6</v>
      </c>
      <c r="E706" s="278" t="s">
        <v>57</v>
      </c>
      <c r="F706" s="279">
        <v>4.1790000000000003</v>
      </c>
      <c r="G706" s="279">
        <v>0</v>
      </c>
      <c r="H706" s="279">
        <v>0</v>
      </c>
      <c r="I706" s="279">
        <v>4.1790000000000003</v>
      </c>
      <c r="J706" s="279">
        <v>212.89</v>
      </c>
      <c r="K706" s="279">
        <v>4.1790000000000003</v>
      </c>
      <c r="L706" s="279">
        <v>212.89</v>
      </c>
      <c r="M706" s="265">
        <f>K706/L706</f>
        <v>1.962985579407206E-2</v>
      </c>
      <c r="N706" s="111">
        <v>77.7</v>
      </c>
      <c r="O706" s="112">
        <f>M706*N706</f>
        <v>1.525239795199399</v>
      </c>
      <c r="P706" s="112">
        <f>M706*60*1000</f>
        <v>1177.7913476443237</v>
      </c>
      <c r="Q706" s="132">
        <f>P706*N706/1000</f>
        <v>91.514387711963948</v>
      </c>
    </row>
    <row r="707" spans="1:17" ht="12.75" customHeight="1" x14ac:dyDescent="0.2">
      <c r="A707" s="137"/>
      <c r="B707" s="177" t="s">
        <v>368</v>
      </c>
      <c r="C707" s="261" t="s">
        <v>357</v>
      </c>
      <c r="D707" s="120">
        <v>105</v>
      </c>
      <c r="E707" s="119" t="s">
        <v>57</v>
      </c>
      <c r="F707" s="262">
        <v>74.569999999999993</v>
      </c>
      <c r="G707" s="262">
        <v>6.65</v>
      </c>
      <c r="H707" s="263">
        <v>16.96</v>
      </c>
      <c r="I707" s="262">
        <v>50.96</v>
      </c>
      <c r="J707" s="271">
        <v>2608.98</v>
      </c>
      <c r="K707" s="262">
        <v>49.95</v>
      </c>
      <c r="L707" s="271">
        <v>2539.69</v>
      </c>
      <c r="M707" s="265">
        <f>K707/L707</f>
        <v>1.9667754725970495E-2</v>
      </c>
      <c r="N707" s="111">
        <v>58.8</v>
      </c>
      <c r="O707" s="112">
        <f>M707*N707</f>
        <v>1.1564639778870651</v>
      </c>
      <c r="P707" s="112">
        <f>M707*60*1000</f>
        <v>1180.0652835582298</v>
      </c>
      <c r="Q707" s="132">
        <f>P707*N707/1000</f>
        <v>69.387838673223897</v>
      </c>
    </row>
    <row r="708" spans="1:17" ht="12.75" customHeight="1" x14ac:dyDescent="0.2">
      <c r="A708" s="137"/>
      <c r="B708" s="177" t="s">
        <v>237</v>
      </c>
      <c r="C708" s="168" t="s">
        <v>667</v>
      </c>
      <c r="D708" s="30">
        <v>20</v>
      </c>
      <c r="E708" s="30">
        <v>1986</v>
      </c>
      <c r="F708" s="267">
        <v>27.119</v>
      </c>
      <c r="G708" s="267">
        <v>3.073</v>
      </c>
      <c r="H708" s="267">
        <v>3.2</v>
      </c>
      <c r="I708" s="267">
        <f>F708-G708-H708</f>
        <v>20.846</v>
      </c>
      <c r="J708" s="267">
        <v>1054.27</v>
      </c>
      <c r="K708" s="267">
        <f>I708</f>
        <v>20.846</v>
      </c>
      <c r="L708" s="267">
        <v>1054.27</v>
      </c>
      <c r="M708" s="265">
        <f>K708/L708</f>
        <v>1.9772923444658391E-2</v>
      </c>
      <c r="N708" s="111">
        <v>52.8</v>
      </c>
      <c r="O708" s="112">
        <f>M708*N708</f>
        <v>1.0440103578779629</v>
      </c>
      <c r="P708" s="112">
        <f>M708*60*1000</f>
        <v>1186.3754066795034</v>
      </c>
      <c r="Q708" s="132">
        <f>P708*N708/1000</f>
        <v>62.640621472677779</v>
      </c>
    </row>
    <row r="709" spans="1:17" ht="12.75" customHeight="1" x14ac:dyDescent="0.2">
      <c r="A709" s="137"/>
      <c r="B709" s="177" t="s">
        <v>237</v>
      </c>
      <c r="C709" s="168" t="s">
        <v>670</v>
      </c>
      <c r="D709" s="30">
        <v>20</v>
      </c>
      <c r="E709" s="30">
        <v>1984</v>
      </c>
      <c r="F709" s="267">
        <v>25.102</v>
      </c>
      <c r="G709" s="267">
        <v>1.173</v>
      </c>
      <c r="H709" s="267">
        <v>3.2</v>
      </c>
      <c r="I709" s="267">
        <f>F709-G709-H709</f>
        <v>20.729000000000003</v>
      </c>
      <c r="J709" s="267">
        <v>1044.93</v>
      </c>
      <c r="K709" s="267">
        <f>I709</f>
        <v>20.729000000000003</v>
      </c>
      <c r="L709" s="267">
        <v>1044.93</v>
      </c>
      <c r="M709" s="265">
        <f>K709/L709</f>
        <v>1.9837692477008031E-2</v>
      </c>
      <c r="N709" s="111">
        <v>52.8</v>
      </c>
      <c r="O709" s="112">
        <f>M709*N709</f>
        <v>1.0474301627860241</v>
      </c>
      <c r="P709" s="112">
        <f>M709*60*1000</f>
        <v>1190.261548620482</v>
      </c>
      <c r="Q709" s="132">
        <f>P709*N709/1000</f>
        <v>62.845809767161448</v>
      </c>
    </row>
    <row r="710" spans="1:17" ht="12.75" customHeight="1" x14ac:dyDescent="0.2">
      <c r="A710" s="137"/>
      <c r="B710" s="177" t="s">
        <v>774</v>
      </c>
      <c r="C710" s="168" t="s">
        <v>759</v>
      </c>
      <c r="D710" s="30">
        <v>48</v>
      </c>
      <c r="E710" s="30">
        <v>1992</v>
      </c>
      <c r="F710" s="267">
        <v>36.97</v>
      </c>
      <c r="G710" s="267">
        <v>4.0890000000000004</v>
      </c>
      <c r="H710" s="267">
        <v>0.48</v>
      </c>
      <c r="I710" s="267">
        <v>32.401000000000003</v>
      </c>
      <c r="J710" s="267">
        <v>1629.57</v>
      </c>
      <c r="K710" s="267">
        <v>32.401000000000003</v>
      </c>
      <c r="L710" s="267">
        <v>1629.57</v>
      </c>
      <c r="M710" s="265">
        <f>K710/L710</f>
        <v>1.9883159361058441E-2</v>
      </c>
      <c r="N710" s="111">
        <v>67.58</v>
      </c>
      <c r="O710" s="112">
        <f>M710*N710</f>
        <v>1.3437039096203294</v>
      </c>
      <c r="P710" s="112">
        <f>M710*60*1000</f>
        <v>1192.9895616635065</v>
      </c>
      <c r="Q710" s="132">
        <f>P710*N710/1000</f>
        <v>80.622234577219771</v>
      </c>
    </row>
    <row r="711" spans="1:17" ht="12.75" customHeight="1" x14ac:dyDescent="0.2">
      <c r="A711" s="137"/>
      <c r="B711" s="177" t="s">
        <v>774</v>
      </c>
      <c r="C711" s="168" t="s">
        <v>757</v>
      </c>
      <c r="D711" s="30">
        <v>6</v>
      </c>
      <c r="E711" s="30">
        <v>1954</v>
      </c>
      <c r="F711" s="267">
        <v>7.93</v>
      </c>
      <c r="G711" s="267">
        <v>0.28100000000000003</v>
      </c>
      <c r="H711" s="267">
        <v>0.96</v>
      </c>
      <c r="I711" s="267">
        <v>6.6890000000000001</v>
      </c>
      <c r="J711" s="267">
        <v>335.25</v>
      </c>
      <c r="K711" s="267">
        <v>6.6890000000000001</v>
      </c>
      <c r="L711" s="267">
        <v>335.25</v>
      </c>
      <c r="M711" s="265">
        <f>K711/L711</f>
        <v>1.995227442207308E-2</v>
      </c>
      <c r="N711" s="111">
        <v>67.58</v>
      </c>
      <c r="O711" s="112">
        <f>M711*N711</f>
        <v>1.3483747054436988</v>
      </c>
      <c r="P711" s="112">
        <f>M711*60*1000</f>
        <v>1197.1364653243847</v>
      </c>
      <c r="Q711" s="132">
        <f>P711*N711/1000</f>
        <v>80.902482326621922</v>
      </c>
    </row>
    <row r="712" spans="1:17" ht="12.75" customHeight="1" x14ac:dyDescent="0.2">
      <c r="A712" s="137"/>
      <c r="B712" s="177" t="s">
        <v>508</v>
      </c>
      <c r="C712" s="168" t="s">
        <v>938</v>
      </c>
      <c r="D712" s="30">
        <v>7</v>
      </c>
      <c r="E712" s="30">
        <v>1967</v>
      </c>
      <c r="F712" s="267">
        <v>9.5920000000000005</v>
      </c>
      <c r="G712" s="267">
        <v>0</v>
      </c>
      <c r="H712" s="267">
        <v>0</v>
      </c>
      <c r="I712" s="267">
        <v>9.5920000000000005</v>
      </c>
      <c r="J712" s="267">
        <v>479.69</v>
      </c>
      <c r="K712" s="267">
        <v>8.109</v>
      </c>
      <c r="L712" s="267">
        <v>405.53</v>
      </c>
      <c r="M712" s="265">
        <f>K712/L712</f>
        <v>1.9996054545902895E-2</v>
      </c>
      <c r="N712" s="111">
        <v>46.325000000000003</v>
      </c>
      <c r="O712" s="112">
        <f>M712*N712</f>
        <v>0.92631722683895168</v>
      </c>
      <c r="P712" s="112">
        <f>M712*60*1000</f>
        <v>1199.7632727541736</v>
      </c>
      <c r="Q712" s="132">
        <f>P712*N712/1000</f>
        <v>55.579033610337092</v>
      </c>
    </row>
    <row r="713" spans="1:17" ht="12.75" customHeight="1" x14ac:dyDescent="0.2">
      <c r="A713" s="137"/>
      <c r="B713" s="176" t="s">
        <v>586</v>
      </c>
      <c r="C713" s="168" t="s">
        <v>817</v>
      </c>
      <c r="D713" s="30">
        <v>54</v>
      </c>
      <c r="E713" s="30">
        <v>1980</v>
      </c>
      <c r="F713" s="267">
        <v>74.506900000000002</v>
      </c>
      <c r="G713" s="267">
        <v>6.1382000000000003</v>
      </c>
      <c r="H713" s="267">
        <v>5.4</v>
      </c>
      <c r="I713" s="267">
        <f>F713-G713-H713</f>
        <v>62.968700000000005</v>
      </c>
      <c r="J713" s="267">
        <v>3142.81</v>
      </c>
      <c r="K713" s="267">
        <f>I713</f>
        <v>62.968700000000005</v>
      </c>
      <c r="L713" s="267">
        <f>J713</f>
        <v>3142.81</v>
      </c>
      <c r="M713" s="265">
        <f>K713/L713</f>
        <v>2.003579599148533E-2</v>
      </c>
      <c r="N713" s="111">
        <v>55</v>
      </c>
      <c r="O713" s="112">
        <f>M713*N713</f>
        <v>1.1019687795316933</v>
      </c>
      <c r="P713" s="112">
        <f>M713*60*1000</f>
        <v>1202.1477594891198</v>
      </c>
      <c r="Q713" s="132">
        <f>P713*N713/1000</f>
        <v>66.118126771901586</v>
      </c>
    </row>
    <row r="714" spans="1:17" ht="12.75" customHeight="1" x14ac:dyDescent="0.2">
      <c r="A714" s="137"/>
      <c r="B714" s="176" t="s">
        <v>515</v>
      </c>
      <c r="C714" s="168" t="s">
        <v>644</v>
      </c>
      <c r="D714" s="30">
        <v>58</v>
      </c>
      <c r="E714" s="30" t="s">
        <v>554</v>
      </c>
      <c r="F714" s="267">
        <f>+G714+H714+I714</f>
        <v>52.800001999999999</v>
      </c>
      <c r="G714" s="267">
        <v>1.9373959999999999</v>
      </c>
      <c r="H714" s="267">
        <v>0.51038399999999995</v>
      </c>
      <c r="I714" s="267">
        <v>50.352221999999998</v>
      </c>
      <c r="J714" s="267">
        <v>2501.81</v>
      </c>
      <c r="K714" s="267">
        <v>50.352220000000003</v>
      </c>
      <c r="L714" s="267">
        <v>2501.81</v>
      </c>
      <c r="M714" s="265">
        <f>K714/L714</f>
        <v>2.0126316546820105E-2</v>
      </c>
      <c r="N714" s="111">
        <v>64.091999999999999</v>
      </c>
      <c r="O714" s="112">
        <f>M714*N714</f>
        <v>1.2899358801187941</v>
      </c>
      <c r="P714" s="112">
        <f>M714*60*1000</f>
        <v>1207.5789928092063</v>
      </c>
      <c r="Q714" s="132">
        <f>P714*N714/1000</f>
        <v>77.396152807127635</v>
      </c>
    </row>
    <row r="715" spans="1:17" ht="12.75" customHeight="1" x14ac:dyDescent="0.2">
      <c r="A715" s="137"/>
      <c r="B715" s="176" t="s">
        <v>286</v>
      </c>
      <c r="C715" s="161" t="s">
        <v>266</v>
      </c>
      <c r="D715" s="35">
        <v>108</v>
      </c>
      <c r="E715" s="35">
        <v>1968</v>
      </c>
      <c r="F715" s="272">
        <v>82.38</v>
      </c>
      <c r="G715" s="273">
        <v>7.13</v>
      </c>
      <c r="H715" s="273">
        <v>23.61</v>
      </c>
      <c r="I715" s="272">
        <v>51.64</v>
      </c>
      <c r="J715" s="272">
        <v>2558.34</v>
      </c>
      <c r="K715" s="272">
        <v>51.642018496368735</v>
      </c>
      <c r="L715" s="272">
        <v>2558.44</v>
      </c>
      <c r="M715" s="274">
        <v>2.018496368739104E-2</v>
      </c>
      <c r="N715" s="36">
        <v>53.85</v>
      </c>
      <c r="O715" s="36">
        <v>1.0900000000000001</v>
      </c>
      <c r="P715" s="36">
        <v>1211.0999999999999</v>
      </c>
      <c r="Q715" s="134">
        <v>65.22</v>
      </c>
    </row>
    <row r="716" spans="1:17" ht="12.75" customHeight="1" x14ac:dyDescent="0.2">
      <c r="A716" s="137"/>
      <c r="B716" s="176" t="s">
        <v>515</v>
      </c>
      <c r="C716" s="168" t="s">
        <v>643</v>
      </c>
      <c r="D716" s="30">
        <v>49</v>
      </c>
      <c r="E716" s="30" t="s">
        <v>554</v>
      </c>
      <c r="F716" s="267">
        <f>+G716+H716+I716</f>
        <v>40.9</v>
      </c>
      <c r="G716" s="267">
        <v>1.688785</v>
      </c>
      <c r="H716" s="267">
        <v>0.435</v>
      </c>
      <c r="I716" s="267">
        <v>38.776215000000001</v>
      </c>
      <c r="J716" s="267">
        <v>1916.89</v>
      </c>
      <c r="K716" s="267">
        <v>38.776220000000002</v>
      </c>
      <c r="L716" s="267">
        <v>1916.89</v>
      </c>
      <c r="M716" s="265">
        <f>K716/L716</f>
        <v>2.0228714219386611E-2</v>
      </c>
      <c r="N716" s="111">
        <v>64.091999999999999</v>
      </c>
      <c r="O716" s="112">
        <f>M716*N716</f>
        <v>1.2964987517489266</v>
      </c>
      <c r="P716" s="112">
        <f>M716*60*1000</f>
        <v>1213.7228531631968</v>
      </c>
      <c r="Q716" s="132">
        <f>P716*N716/1000</f>
        <v>77.789925104935605</v>
      </c>
    </row>
    <row r="717" spans="1:17" ht="12.75" customHeight="1" x14ac:dyDescent="0.2">
      <c r="A717" s="137"/>
      <c r="B717" s="176" t="s">
        <v>553</v>
      </c>
      <c r="C717" s="168" t="s">
        <v>998</v>
      </c>
      <c r="D717" s="30">
        <v>8</v>
      </c>
      <c r="E717" s="30">
        <v>1960</v>
      </c>
      <c r="F717" s="267">
        <f>SUM(G717+H717+I717)</f>
        <v>8.9</v>
      </c>
      <c r="G717" s="267">
        <v>0.35199999999999998</v>
      </c>
      <c r="H717" s="267">
        <v>1.28</v>
      </c>
      <c r="I717" s="267">
        <v>7.2679999999999998</v>
      </c>
      <c r="J717" s="267">
        <v>358.81</v>
      </c>
      <c r="K717" s="267">
        <v>7.2679999999999998</v>
      </c>
      <c r="L717" s="267">
        <v>358.81</v>
      </c>
      <c r="M717" s="265">
        <f>K717/L717</f>
        <v>2.0255845712215378E-2</v>
      </c>
      <c r="N717" s="111">
        <v>54.83</v>
      </c>
      <c r="O717" s="112">
        <f>M717*N717</f>
        <v>1.1106280204007692</v>
      </c>
      <c r="P717" s="112">
        <f>M717*60*1000</f>
        <v>1215.3507427329228</v>
      </c>
      <c r="Q717" s="132">
        <f>P717*N717/1000</f>
        <v>66.637681224046162</v>
      </c>
    </row>
    <row r="718" spans="1:17" ht="12.75" customHeight="1" x14ac:dyDescent="0.2">
      <c r="A718" s="137"/>
      <c r="B718" s="177" t="s">
        <v>92</v>
      </c>
      <c r="C718" s="115" t="s">
        <v>74</v>
      </c>
      <c r="D718" s="108">
        <v>25</v>
      </c>
      <c r="E718" s="108">
        <v>1940</v>
      </c>
      <c r="F718" s="269">
        <v>38.213000000000001</v>
      </c>
      <c r="G718" s="269">
        <v>3.5824959999999999</v>
      </c>
      <c r="H718" s="269">
        <v>3.2928959999999998</v>
      </c>
      <c r="I718" s="269">
        <v>31.337606000000001</v>
      </c>
      <c r="J718" s="269">
        <v>1544.26</v>
      </c>
      <c r="K718" s="269">
        <f>I718</f>
        <v>31.337606000000001</v>
      </c>
      <c r="L718" s="269">
        <v>1544.26</v>
      </c>
      <c r="M718" s="270">
        <f>K718/L718</f>
        <v>2.029295973475969E-2</v>
      </c>
      <c r="N718" s="109">
        <v>46.7</v>
      </c>
      <c r="O718" s="109">
        <f>M718*N718</f>
        <v>0.94768121961327756</v>
      </c>
      <c r="P718" s="109">
        <f>M718*60*1000</f>
        <v>1217.5775840855813</v>
      </c>
      <c r="Q718" s="131">
        <f>P718*N718/1000</f>
        <v>56.860873176796652</v>
      </c>
    </row>
    <row r="719" spans="1:17" ht="12.75" customHeight="1" x14ac:dyDescent="0.2">
      <c r="A719" s="137"/>
      <c r="B719" s="176" t="s">
        <v>515</v>
      </c>
      <c r="C719" s="168" t="s">
        <v>642</v>
      </c>
      <c r="D719" s="30">
        <v>13</v>
      </c>
      <c r="E719" s="30" t="s">
        <v>554</v>
      </c>
      <c r="F719" s="267">
        <f>+G719+H719+I719</f>
        <v>11.717000000000001</v>
      </c>
      <c r="G719" s="267">
        <v>0</v>
      </c>
      <c r="H719" s="267">
        <v>0</v>
      </c>
      <c r="I719" s="267">
        <v>11.717000000000001</v>
      </c>
      <c r="J719" s="267">
        <v>574.58000000000004</v>
      </c>
      <c r="K719" s="267">
        <v>11.717000000000001</v>
      </c>
      <c r="L719" s="267">
        <v>574.58000000000004</v>
      </c>
      <c r="M719" s="265">
        <f>K719/L719</f>
        <v>2.0392286539733372E-2</v>
      </c>
      <c r="N719" s="111">
        <v>64.091999999999999</v>
      </c>
      <c r="O719" s="112">
        <f>M719*N719</f>
        <v>1.3069824289045913</v>
      </c>
      <c r="P719" s="112">
        <f>M719*60*1000</f>
        <v>1223.5371923840023</v>
      </c>
      <c r="Q719" s="132">
        <f>P719*N719/1000</f>
        <v>78.418945734275482</v>
      </c>
    </row>
    <row r="720" spans="1:17" ht="12.75" customHeight="1" x14ac:dyDescent="0.2">
      <c r="A720" s="137"/>
      <c r="B720" s="177" t="s">
        <v>237</v>
      </c>
      <c r="C720" s="168" t="s">
        <v>665</v>
      </c>
      <c r="D720" s="30">
        <v>20</v>
      </c>
      <c r="E720" s="30">
        <v>1983</v>
      </c>
      <c r="F720" s="267">
        <v>27.382999999999999</v>
      </c>
      <c r="G720" s="267">
        <v>2.0680000000000001</v>
      </c>
      <c r="H720" s="267">
        <v>3.2</v>
      </c>
      <c r="I720" s="267">
        <f>F720-G720-H720</f>
        <v>22.114999999999998</v>
      </c>
      <c r="J720" s="267">
        <v>1080</v>
      </c>
      <c r="K720" s="267">
        <f>I720</f>
        <v>22.114999999999998</v>
      </c>
      <c r="L720" s="267">
        <v>1080</v>
      </c>
      <c r="M720" s="265">
        <f>K720/L720</f>
        <v>2.047685185185185E-2</v>
      </c>
      <c r="N720" s="111">
        <v>52.8</v>
      </c>
      <c r="O720" s="112">
        <f>M720*N720</f>
        <v>1.0811777777777776</v>
      </c>
      <c r="P720" s="112">
        <f>M720*60*1000</f>
        <v>1228.6111111111111</v>
      </c>
      <c r="Q720" s="132">
        <f>P720*N720/1000</f>
        <v>64.870666666666665</v>
      </c>
    </row>
    <row r="721" spans="1:17" ht="12.75" customHeight="1" x14ac:dyDescent="0.2">
      <c r="A721" s="137"/>
      <c r="B721" s="176" t="s">
        <v>586</v>
      </c>
      <c r="C721" s="168" t="s">
        <v>818</v>
      </c>
      <c r="D721" s="30">
        <v>32</v>
      </c>
      <c r="E721" s="30">
        <v>1960</v>
      </c>
      <c r="F721" s="267">
        <v>26.860700000000001</v>
      </c>
      <c r="G721" s="267">
        <v>1.7384999999999999</v>
      </c>
      <c r="H721" s="267">
        <v>0.32</v>
      </c>
      <c r="I721" s="267">
        <f>F721-G721-H721</f>
        <v>24.802200000000003</v>
      </c>
      <c r="J721" s="267">
        <v>1209.97</v>
      </c>
      <c r="K721" s="267">
        <f>I721</f>
        <v>24.802200000000003</v>
      </c>
      <c r="L721" s="267">
        <f>J721</f>
        <v>1209.97</v>
      </c>
      <c r="M721" s="265">
        <f>K721/L721</f>
        <v>2.0498194170103394E-2</v>
      </c>
      <c r="N721" s="111">
        <v>55</v>
      </c>
      <c r="O721" s="112">
        <f>M721*N721</f>
        <v>1.1274006793556868</v>
      </c>
      <c r="P721" s="112">
        <f>M721*60*1000</f>
        <v>1229.8916502062036</v>
      </c>
      <c r="Q721" s="132">
        <f>P721*N721/1000</f>
        <v>67.644040761341202</v>
      </c>
    </row>
    <row r="722" spans="1:17" ht="12.75" customHeight="1" x14ac:dyDescent="0.2">
      <c r="A722" s="137"/>
      <c r="B722" s="176" t="s">
        <v>553</v>
      </c>
      <c r="C722" s="168" t="s">
        <v>1000</v>
      </c>
      <c r="D722" s="30">
        <v>12</v>
      </c>
      <c r="E722" s="30">
        <v>1993</v>
      </c>
      <c r="F722" s="267">
        <f>SUM(G722+H722+I722)</f>
        <v>14</v>
      </c>
      <c r="G722" s="267">
        <v>0.90100000000000002</v>
      </c>
      <c r="H722" s="267">
        <v>1.92</v>
      </c>
      <c r="I722" s="267">
        <v>11.179</v>
      </c>
      <c r="J722" s="267">
        <v>543.99</v>
      </c>
      <c r="K722" s="267">
        <v>11.179</v>
      </c>
      <c r="L722" s="267">
        <v>543.99</v>
      </c>
      <c r="M722" s="265">
        <f>K722/L722</f>
        <v>2.0550010110479973E-2</v>
      </c>
      <c r="N722" s="111">
        <v>54.83</v>
      </c>
      <c r="O722" s="112">
        <f>M722*N722</f>
        <v>1.1267570543576169</v>
      </c>
      <c r="P722" s="112">
        <f>M722*60*1000</f>
        <v>1233.0006066287983</v>
      </c>
      <c r="Q722" s="132">
        <f>P722*N722/1000</f>
        <v>67.605423261457005</v>
      </c>
    </row>
    <row r="723" spans="1:17" ht="12.75" customHeight="1" x14ac:dyDescent="0.2">
      <c r="A723" s="137"/>
      <c r="B723" s="176" t="s">
        <v>553</v>
      </c>
      <c r="C723" s="168" t="s">
        <v>995</v>
      </c>
      <c r="D723" s="30">
        <v>14</v>
      </c>
      <c r="E723" s="30">
        <v>1970</v>
      </c>
      <c r="F723" s="267">
        <f>SUM(G723+H723+I723)</f>
        <v>13</v>
      </c>
      <c r="G723" s="267">
        <v>1.66</v>
      </c>
      <c r="H723" s="267">
        <v>0</v>
      </c>
      <c r="I723" s="267">
        <v>11.34</v>
      </c>
      <c r="J723" s="267">
        <v>551.79</v>
      </c>
      <c r="K723" s="267">
        <v>11.34</v>
      </c>
      <c r="L723" s="267">
        <v>551.79</v>
      </c>
      <c r="M723" s="265">
        <f>K723/L723</f>
        <v>2.0551296688957756E-2</v>
      </c>
      <c r="N723" s="111">
        <v>54.83</v>
      </c>
      <c r="O723" s="112">
        <f>M723*N723</f>
        <v>1.1268275974555537</v>
      </c>
      <c r="P723" s="112">
        <f>M723*60*1000</f>
        <v>1233.0778013374652</v>
      </c>
      <c r="Q723" s="132">
        <f>P723*N723/1000</f>
        <v>67.609655847333215</v>
      </c>
    </row>
    <row r="724" spans="1:17" ht="12.75" customHeight="1" x14ac:dyDescent="0.2">
      <c r="A724" s="137"/>
      <c r="B724" s="176" t="s">
        <v>553</v>
      </c>
      <c r="C724" s="168" t="s">
        <v>993</v>
      </c>
      <c r="D724" s="30">
        <v>3</v>
      </c>
      <c r="E724" s="30">
        <v>1940</v>
      </c>
      <c r="F724" s="267">
        <f>SUM(G724+H724+I724)</f>
        <v>2.597</v>
      </c>
      <c r="G724" s="267">
        <v>0</v>
      </c>
      <c r="H724" s="267">
        <v>0</v>
      </c>
      <c r="I724" s="267">
        <v>2.597</v>
      </c>
      <c r="J724" s="267">
        <v>125.4</v>
      </c>
      <c r="K724" s="267">
        <v>2.597</v>
      </c>
      <c r="L724" s="267">
        <v>125.4</v>
      </c>
      <c r="M724" s="265">
        <f>K724/L724</f>
        <v>2.0709728867623602E-2</v>
      </c>
      <c r="N724" s="111">
        <v>54.83</v>
      </c>
      <c r="O724" s="112">
        <f>M724*N724</f>
        <v>1.1355144338118019</v>
      </c>
      <c r="P724" s="112">
        <f>M724*60*1000</f>
        <v>1242.583732057416</v>
      </c>
      <c r="Q724" s="132">
        <f>P724*N724/1000</f>
        <v>68.130866028708112</v>
      </c>
    </row>
    <row r="725" spans="1:17" ht="12.75" customHeight="1" x14ac:dyDescent="0.2">
      <c r="A725" s="137"/>
      <c r="B725" s="177" t="s">
        <v>508</v>
      </c>
      <c r="C725" s="168" t="s">
        <v>939</v>
      </c>
      <c r="D725" s="30">
        <v>4</v>
      </c>
      <c r="E725" s="30">
        <v>1936</v>
      </c>
      <c r="F725" s="267">
        <v>11.784000000000001</v>
      </c>
      <c r="G725" s="267">
        <v>0.16200000000000001</v>
      </c>
      <c r="H725" s="267">
        <v>0.72</v>
      </c>
      <c r="I725" s="267">
        <v>10.901999999999999</v>
      </c>
      <c r="J725" s="267">
        <v>525.83000000000004</v>
      </c>
      <c r="K725" s="267">
        <v>7.17</v>
      </c>
      <c r="L725" s="267">
        <v>345.83</v>
      </c>
      <c r="M725" s="265">
        <f>K725/L725</f>
        <v>2.0732729954023654E-2</v>
      </c>
      <c r="N725" s="111">
        <v>46.325000000000003</v>
      </c>
      <c r="O725" s="112">
        <f>M725*N725</f>
        <v>0.96044371512014581</v>
      </c>
      <c r="P725" s="112">
        <f>M725*60*1000</f>
        <v>1243.9637972414193</v>
      </c>
      <c r="Q725" s="132">
        <f>P725*N725/1000</f>
        <v>57.626622907208748</v>
      </c>
    </row>
    <row r="726" spans="1:17" ht="12.75" customHeight="1" x14ac:dyDescent="0.2">
      <c r="A726" s="137"/>
      <c r="B726" s="177" t="s">
        <v>774</v>
      </c>
      <c r="C726" s="168" t="s">
        <v>762</v>
      </c>
      <c r="D726" s="30">
        <v>6</v>
      </c>
      <c r="E726" s="30">
        <v>1958</v>
      </c>
      <c r="F726" s="267">
        <v>7.75</v>
      </c>
      <c r="G726" s="267">
        <v>0.39</v>
      </c>
      <c r="H726" s="267">
        <v>0.8</v>
      </c>
      <c r="I726" s="267">
        <v>6.56</v>
      </c>
      <c r="J726" s="267">
        <v>314.99</v>
      </c>
      <c r="K726" s="267">
        <v>6.56</v>
      </c>
      <c r="L726" s="267">
        <v>314.99</v>
      </c>
      <c r="M726" s="265">
        <f>K726/L726</f>
        <v>2.0826057970094288E-2</v>
      </c>
      <c r="N726" s="111">
        <v>67.58</v>
      </c>
      <c r="O726" s="112">
        <f>M726*N726</f>
        <v>1.4074249976189719</v>
      </c>
      <c r="P726" s="112">
        <f>M726*60*1000</f>
        <v>1249.5634782056572</v>
      </c>
      <c r="Q726" s="132">
        <f>P726*N726/1000</f>
        <v>84.445499857138316</v>
      </c>
    </row>
    <row r="727" spans="1:17" ht="12.75" customHeight="1" x14ac:dyDescent="0.2">
      <c r="A727" s="137"/>
      <c r="B727" s="176" t="s">
        <v>515</v>
      </c>
      <c r="C727" s="168" t="s">
        <v>641</v>
      </c>
      <c r="D727" s="30">
        <v>16</v>
      </c>
      <c r="E727" s="30" t="s">
        <v>554</v>
      </c>
      <c r="F727" s="267">
        <f>+G727+H727+I727</f>
        <v>15.699999</v>
      </c>
      <c r="G727" s="267">
        <v>0.81393899999999997</v>
      </c>
      <c r="H727" s="267">
        <v>0.13</v>
      </c>
      <c r="I727" s="267">
        <v>14.75606</v>
      </c>
      <c r="J727" s="267">
        <v>708.23</v>
      </c>
      <c r="K727" s="267">
        <v>14.75606</v>
      </c>
      <c r="L727" s="267">
        <v>708.23</v>
      </c>
      <c r="M727" s="265">
        <f>K727/L727</f>
        <v>2.0835124182821962E-2</v>
      </c>
      <c r="N727" s="111">
        <v>64.091999999999999</v>
      </c>
      <c r="O727" s="112">
        <f>M727*N727</f>
        <v>1.3353647791254253</v>
      </c>
      <c r="P727" s="112">
        <f>M727*60*1000</f>
        <v>1250.1074509693178</v>
      </c>
      <c r="Q727" s="132">
        <f>P727*N727/1000</f>
        <v>80.121886747525508</v>
      </c>
    </row>
    <row r="728" spans="1:17" ht="12.75" customHeight="1" x14ac:dyDescent="0.2">
      <c r="A728" s="137"/>
      <c r="B728" s="177" t="s">
        <v>368</v>
      </c>
      <c r="C728" s="261" t="s">
        <v>355</v>
      </c>
      <c r="D728" s="120">
        <v>107</v>
      </c>
      <c r="E728" s="121" t="s">
        <v>57</v>
      </c>
      <c r="F728" s="262">
        <v>75.489999999999995</v>
      </c>
      <c r="G728" s="262">
        <v>4.72</v>
      </c>
      <c r="H728" s="263">
        <v>17.04</v>
      </c>
      <c r="I728" s="262">
        <v>53.73</v>
      </c>
      <c r="J728" s="271">
        <v>2563.58</v>
      </c>
      <c r="K728" s="262">
        <v>53.16</v>
      </c>
      <c r="L728" s="271">
        <v>2544.59</v>
      </c>
      <c r="M728" s="265">
        <f>K728/L728</f>
        <v>2.0891381322727824E-2</v>
      </c>
      <c r="N728" s="111">
        <v>58.8</v>
      </c>
      <c r="O728" s="112">
        <f>M728*N728</f>
        <v>1.2284132217763959</v>
      </c>
      <c r="P728" s="112">
        <f>M728*60*1000</f>
        <v>1253.4828793636693</v>
      </c>
      <c r="Q728" s="132">
        <f>P728*N728/1000</f>
        <v>73.704793306583753</v>
      </c>
    </row>
    <row r="729" spans="1:17" ht="12.75" customHeight="1" x14ac:dyDescent="0.2">
      <c r="A729" s="137"/>
      <c r="B729" s="176" t="s">
        <v>553</v>
      </c>
      <c r="C729" s="168" t="s">
        <v>999</v>
      </c>
      <c r="D729" s="30">
        <v>12</v>
      </c>
      <c r="E729" s="30"/>
      <c r="F729" s="267">
        <f>SUM(G729+H729+I729)</f>
        <v>13.6</v>
      </c>
      <c r="G729" s="267">
        <v>0.66300000000000003</v>
      </c>
      <c r="H729" s="267">
        <v>1.92</v>
      </c>
      <c r="I729" s="267">
        <v>11.016999999999999</v>
      </c>
      <c r="J729" s="267">
        <v>527.23</v>
      </c>
      <c r="K729" s="267">
        <v>11.016999999999999</v>
      </c>
      <c r="L729" s="267">
        <v>527.23</v>
      </c>
      <c r="M729" s="265">
        <f>K729/L729</f>
        <v>2.0896003641674411E-2</v>
      </c>
      <c r="N729" s="111">
        <v>54.83</v>
      </c>
      <c r="O729" s="112">
        <f>M729*N729</f>
        <v>1.1457278796730079</v>
      </c>
      <c r="P729" s="112">
        <f>M729*60*1000</f>
        <v>1253.7602185004646</v>
      </c>
      <c r="Q729" s="132">
        <f>P729*N729/1000</f>
        <v>68.743672780380464</v>
      </c>
    </row>
    <row r="730" spans="1:17" ht="12.75" customHeight="1" x14ac:dyDescent="0.2">
      <c r="A730" s="137"/>
      <c r="B730" s="176" t="s">
        <v>586</v>
      </c>
      <c r="C730" s="168" t="s">
        <v>819</v>
      </c>
      <c r="D730" s="30">
        <v>59</v>
      </c>
      <c r="E730" s="30">
        <v>1985</v>
      </c>
      <c r="F730" s="267">
        <v>101.9884</v>
      </c>
      <c r="G730" s="267">
        <v>13.125299999999999</v>
      </c>
      <c r="H730" s="267">
        <v>6</v>
      </c>
      <c r="I730" s="267">
        <f>F730-G730-H730</f>
        <v>82.863100000000003</v>
      </c>
      <c r="J730" s="267">
        <v>3960.55</v>
      </c>
      <c r="K730" s="267">
        <f>I730</f>
        <v>82.863100000000003</v>
      </c>
      <c r="L730" s="267">
        <f>J730</f>
        <v>3960.55</v>
      </c>
      <c r="M730" s="265">
        <f>K730/L730</f>
        <v>2.0922119402608224E-2</v>
      </c>
      <c r="N730" s="111">
        <v>55</v>
      </c>
      <c r="O730" s="112">
        <f>M730*N730</f>
        <v>1.1507165671434523</v>
      </c>
      <c r="P730" s="112">
        <f>M730*60*1000</f>
        <v>1255.3271641564934</v>
      </c>
      <c r="Q730" s="132">
        <f>P730*N730/1000</f>
        <v>69.04299402860714</v>
      </c>
    </row>
    <row r="731" spans="1:17" ht="12.75" customHeight="1" x14ac:dyDescent="0.2">
      <c r="A731" s="137"/>
      <c r="B731" s="176" t="s">
        <v>515</v>
      </c>
      <c r="C731" s="168" t="s">
        <v>640</v>
      </c>
      <c r="D731" s="30">
        <v>8</v>
      </c>
      <c r="E731" s="30" t="s">
        <v>554</v>
      </c>
      <c r="F731" s="267">
        <f>+G731+H731+I731</f>
        <v>10.404</v>
      </c>
      <c r="G731" s="267">
        <v>0.63891100000000001</v>
      </c>
      <c r="H731" s="267">
        <v>1.28</v>
      </c>
      <c r="I731" s="267">
        <v>8.4850890000000003</v>
      </c>
      <c r="J731" s="267">
        <v>403.93</v>
      </c>
      <c r="K731" s="267">
        <v>8.4850890000000003</v>
      </c>
      <c r="L731" s="267">
        <v>403.93</v>
      </c>
      <c r="M731" s="265">
        <f>K731/L731</f>
        <v>2.1006335256108732E-2</v>
      </c>
      <c r="N731" s="111">
        <v>64.091999999999999</v>
      </c>
      <c r="O731" s="112">
        <f>M731*N731</f>
        <v>1.3463380392345208</v>
      </c>
      <c r="P731" s="112">
        <f>M731*60*1000</f>
        <v>1260.380115366524</v>
      </c>
      <c r="Q731" s="132">
        <f>P731*N731/1000</f>
        <v>80.780282354071261</v>
      </c>
    </row>
    <row r="732" spans="1:17" ht="12.75" customHeight="1" x14ac:dyDescent="0.2">
      <c r="A732" s="137"/>
      <c r="B732" s="177" t="s">
        <v>508</v>
      </c>
      <c r="C732" s="168" t="s">
        <v>940</v>
      </c>
      <c r="D732" s="30">
        <v>81</v>
      </c>
      <c r="E732" s="30">
        <v>1961</v>
      </c>
      <c r="F732" s="267">
        <v>35.825000000000003</v>
      </c>
      <c r="G732" s="267">
        <v>6.5650000000000004</v>
      </c>
      <c r="H732" s="267">
        <v>0.8</v>
      </c>
      <c r="I732" s="267">
        <v>28.46</v>
      </c>
      <c r="J732" s="267">
        <v>1344.76</v>
      </c>
      <c r="K732" s="267">
        <v>28.46</v>
      </c>
      <c r="L732" s="267">
        <v>1344.76</v>
      </c>
      <c r="M732" s="265">
        <f>K732/L732</f>
        <v>2.1163627710520837E-2</v>
      </c>
      <c r="N732" s="111">
        <v>46.325000000000003</v>
      </c>
      <c r="O732" s="112">
        <f>M732*N732</f>
        <v>0.98040505368987785</v>
      </c>
      <c r="P732" s="112">
        <f>M732*60*1000</f>
        <v>1269.8176626312502</v>
      </c>
      <c r="Q732" s="132">
        <f>P732*N732/1000</f>
        <v>58.824303221392668</v>
      </c>
    </row>
    <row r="733" spans="1:17" ht="12.75" customHeight="1" x14ac:dyDescent="0.2">
      <c r="A733" s="137"/>
      <c r="B733" s="176" t="s">
        <v>553</v>
      </c>
      <c r="C733" s="168" t="s">
        <v>996</v>
      </c>
      <c r="D733" s="30">
        <v>6</v>
      </c>
      <c r="E733" s="30"/>
      <c r="F733" s="267">
        <f>SUM(G733+H733+I733)</f>
        <v>6.8170000000000002</v>
      </c>
      <c r="G733" s="267">
        <v>0</v>
      </c>
      <c r="H733" s="267">
        <v>0</v>
      </c>
      <c r="I733" s="267">
        <v>6.8170000000000002</v>
      </c>
      <c r="J733" s="267">
        <v>321.16000000000003</v>
      </c>
      <c r="K733" s="267">
        <v>6.8170000000000002</v>
      </c>
      <c r="L733" s="267">
        <v>321.17</v>
      </c>
      <c r="M733" s="265">
        <f>K733/L733</f>
        <v>2.1225519195441665E-2</v>
      </c>
      <c r="N733" s="111">
        <v>54.83</v>
      </c>
      <c r="O733" s="112">
        <f>M733*N733</f>
        <v>1.1637952174860664</v>
      </c>
      <c r="P733" s="112">
        <f>M733*60*1000</f>
        <v>1273.5311517264997</v>
      </c>
      <c r="Q733" s="132">
        <f>P733*N733/1000</f>
        <v>69.827713049163989</v>
      </c>
    </row>
    <row r="734" spans="1:17" ht="12.75" customHeight="1" x14ac:dyDescent="0.2">
      <c r="A734" s="137"/>
      <c r="B734" s="176" t="s">
        <v>553</v>
      </c>
      <c r="C734" s="168" t="s">
        <v>996</v>
      </c>
      <c r="D734" s="30">
        <v>6</v>
      </c>
      <c r="E734" s="30"/>
      <c r="F734" s="267">
        <f>SUM(G734+H734+I734)</f>
        <v>6.7309999999999999</v>
      </c>
      <c r="G734" s="267">
        <v>0</v>
      </c>
      <c r="H734" s="267">
        <v>0</v>
      </c>
      <c r="I734" s="267">
        <v>6.7309999999999999</v>
      </c>
      <c r="J734" s="267">
        <v>314.12</v>
      </c>
      <c r="K734" s="267">
        <v>6.7309999999999999</v>
      </c>
      <c r="L734" s="267">
        <v>314.12</v>
      </c>
      <c r="M734" s="265">
        <f>K734/L734</f>
        <v>2.1428116643321022E-2</v>
      </c>
      <c r="N734" s="111">
        <v>54.83</v>
      </c>
      <c r="O734" s="112">
        <f>M734*N734</f>
        <v>1.1749036355532916</v>
      </c>
      <c r="P734" s="112">
        <f>M734*60*1000</f>
        <v>1285.6869985992614</v>
      </c>
      <c r="Q734" s="132">
        <f>P734*N734/1000</f>
        <v>70.494218133197506</v>
      </c>
    </row>
    <row r="735" spans="1:17" ht="12.75" customHeight="1" x14ac:dyDescent="0.2">
      <c r="A735" s="137"/>
      <c r="B735" s="176" t="s">
        <v>586</v>
      </c>
      <c r="C735" s="168" t="s">
        <v>820</v>
      </c>
      <c r="D735" s="30">
        <v>41</v>
      </c>
      <c r="E735" s="30">
        <v>1963</v>
      </c>
      <c r="F735" s="267">
        <v>43.902000000000001</v>
      </c>
      <c r="G735" s="267">
        <v>3.9952999999999999</v>
      </c>
      <c r="H735" s="267">
        <v>0.4</v>
      </c>
      <c r="I735" s="267">
        <f>F735-G735-H735</f>
        <v>39.506700000000002</v>
      </c>
      <c r="J735" s="267">
        <v>1838.54</v>
      </c>
      <c r="K735" s="267">
        <f>I735</f>
        <v>39.506700000000002</v>
      </c>
      <c r="L735" s="267">
        <f>J735</f>
        <v>1838.54</v>
      </c>
      <c r="M735" s="265">
        <f>K735/L735</f>
        <v>2.1488082935372636E-2</v>
      </c>
      <c r="N735" s="111">
        <v>55</v>
      </c>
      <c r="O735" s="112">
        <f>M735*N735</f>
        <v>1.1818445614454949</v>
      </c>
      <c r="P735" s="112">
        <f>M735*60*1000</f>
        <v>1289.2849761223581</v>
      </c>
      <c r="Q735" s="132">
        <f>P735*N735/1000</f>
        <v>70.910673686729695</v>
      </c>
    </row>
    <row r="736" spans="1:17" ht="12.75" customHeight="1" x14ac:dyDescent="0.2">
      <c r="A736" s="137"/>
      <c r="B736" s="176" t="s">
        <v>515</v>
      </c>
      <c r="C736" s="168" t="s">
        <v>639</v>
      </c>
      <c r="D736" s="30">
        <v>8</v>
      </c>
      <c r="E736" s="30" t="s">
        <v>554</v>
      </c>
      <c r="F736" s="267">
        <f>+G736+H736+I736</f>
        <v>8.6080020000000008</v>
      </c>
      <c r="G736" s="267">
        <v>0.19328400000000001</v>
      </c>
      <c r="H736" s="267">
        <v>0.06</v>
      </c>
      <c r="I736" s="267">
        <v>8.3547180000000001</v>
      </c>
      <c r="J736" s="267">
        <v>388.27</v>
      </c>
      <c r="K736" s="267">
        <v>8.3547180000000001</v>
      </c>
      <c r="L736" s="267">
        <v>388.27</v>
      </c>
      <c r="M736" s="265">
        <f>K736/L736</f>
        <v>2.1517804620496048E-2</v>
      </c>
      <c r="N736" s="111">
        <v>64.091999999999999</v>
      </c>
      <c r="O736" s="112">
        <f>M736*N736</f>
        <v>1.3791191337368327</v>
      </c>
      <c r="P736" s="112">
        <f>M736*60*1000</f>
        <v>1291.0682772297628</v>
      </c>
      <c r="Q736" s="132">
        <f>P736*N736/1000</f>
        <v>82.747148024209949</v>
      </c>
    </row>
    <row r="737" spans="1:17" ht="12.75" customHeight="1" x14ac:dyDescent="0.2">
      <c r="A737" s="137"/>
      <c r="B737" s="177" t="s">
        <v>735</v>
      </c>
      <c r="C737" s="168" t="s">
        <v>728</v>
      </c>
      <c r="D737" s="30">
        <v>27</v>
      </c>
      <c r="E737" s="30">
        <v>1968</v>
      </c>
      <c r="F737" s="267">
        <v>19.21</v>
      </c>
      <c r="G737" s="267">
        <v>1.4382509999999999</v>
      </c>
      <c r="H737" s="267">
        <v>0.25</v>
      </c>
      <c r="I737" s="267">
        <v>17.521749</v>
      </c>
      <c r="J737" s="267">
        <v>812.72</v>
      </c>
      <c r="K737" s="267">
        <v>17.521749</v>
      </c>
      <c r="L737" s="267">
        <v>812.72</v>
      </c>
      <c r="M737" s="265">
        <v>2.1559391918495915E-2</v>
      </c>
      <c r="N737" s="111">
        <v>68.997</v>
      </c>
      <c r="O737" s="112">
        <v>1.4875333642004627</v>
      </c>
      <c r="P737" s="112">
        <v>1293.5635151097549</v>
      </c>
      <c r="Q737" s="132">
        <v>89.25200185202776</v>
      </c>
    </row>
    <row r="738" spans="1:17" ht="12.75" customHeight="1" x14ac:dyDescent="0.2">
      <c r="A738" s="137"/>
      <c r="B738" s="177" t="s">
        <v>735</v>
      </c>
      <c r="C738" s="168" t="s">
        <v>729</v>
      </c>
      <c r="D738" s="30">
        <v>6</v>
      </c>
      <c r="E738" s="30">
        <v>1987</v>
      </c>
      <c r="F738" s="267">
        <v>7.99</v>
      </c>
      <c r="G738" s="267">
        <v>0.45900000000000002</v>
      </c>
      <c r="H738" s="267">
        <v>0.64</v>
      </c>
      <c r="I738" s="267">
        <v>6.891</v>
      </c>
      <c r="J738" s="267">
        <v>318.79000000000002</v>
      </c>
      <c r="K738" s="267">
        <v>6.891</v>
      </c>
      <c r="L738" s="267">
        <v>318.79000000000002</v>
      </c>
      <c r="M738" s="265">
        <v>2.1616110919414032E-2</v>
      </c>
      <c r="N738" s="111">
        <v>68.997</v>
      </c>
      <c r="O738" s="112">
        <v>1.4914468051068099</v>
      </c>
      <c r="P738" s="112">
        <v>1296.966655164842</v>
      </c>
      <c r="Q738" s="132">
        <v>89.486808306408605</v>
      </c>
    </row>
    <row r="739" spans="1:17" ht="12.75" customHeight="1" x14ac:dyDescent="0.2">
      <c r="A739" s="137"/>
      <c r="B739" s="176" t="s">
        <v>515</v>
      </c>
      <c r="C739" s="168" t="s">
        <v>638</v>
      </c>
      <c r="D739" s="30">
        <v>58</v>
      </c>
      <c r="E739" s="30" t="s">
        <v>554</v>
      </c>
      <c r="F739" s="267">
        <f>+G739+H739+I739</f>
        <v>55.9</v>
      </c>
      <c r="G739" s="267">
        <v>2.4525600000000001</v>
      </c>
      <c r="H739" s="267">
        <v>0.41</v>
      </c>
      <c r="I739" s="267">
        <v>53.037439999999997</v>
      </c>
      <c r="J739" s="267">
        <v>2449.98</v>
      </c>
      <c r="K739" s="267">
        <v>53.037439999999997</v>
      </c>
      <c r="L739" s="267">
        <v>2449.98</v>
      </c>
      <c r="M739" s="265">
        <f>K739/L739</f>
        <v>2.164811141315439E-2</v>
      </c>
      <c r="N739" s="111">
        <v>64.091999999999999</v>
      </c>
      <c r="O739" s="112">
        <f>M739*N739</f>
        <v>1.3874707566918911</v>
      </c>
      <c r="P739" s="112">
        <f>M739*60*1000</f>
        <v>1298.8866847892634</v>
      </c>
      <c r="Q739" s="132">
        <f>P739*N739/1000</f>
        <v>83.248245401513472</v>
      </c>
    </row>
    <row r="740" spans="1:17" ht="12.75" customHeight="1" x14ac:dyDescent="0.2">
      <c r="A740" s="137"/>
      <c r="B740" s="177" t="s">
        <v>232</v>
      </c>
      <c r="C740" s="168" t="s">
        <v>651</v>
      </c>
      <c r="D740" s="30">
        <v>13</v>
      </c>
      <c r="E740" s="30">
        <v>1984</v>
      </c>
      <c r="F740" s="267">
        <v>21.6</v>
      </c>
      <c r="G740" s="267">
        <v>1.5</v>
      </c>
      <c r="H740" s="267">
        <v>2.1</v>
      </c>
      <c r="I740" s="267">
        <v>18</v>
      </c>
      <c r="J740" s="267">
        <v>830</v>
      </c>
      <c r="K740" s="267">
        <v>18</v>
      </c>
      <c r="L740" s="267">
        <v>830</v>
      </c>
      <c r="M740" s="265">
        <f>K740/L740</f>
        <v>2.1686746987951807E-2</v>
      </c>
      <c r="N740" s="111">
        <v>58.64</v>
      </c>
      <c r="O740" s="112">
        <f>M740*N740</f>
        <v>1.271710843373494</v>
      </c>
      <c r="P740" s="112">
        <f>M740*60*1000</f>
        <v>1301.2048192771083</v>
      </c>
      <c r="Q740" s="132">
        <f>P740*N740/1000</f>
        <v>76.302650602409628</v>
      </c>
    </row>
    <row r="741" spans="1:17" ht="12.75" customHeight="1" x14ac:dyDescent="0.2">
      <c r="A741" s="137"/>
      <c r="B741" s="176" t="s">
        <v>553</v>
      </c>
      <c r="C741" s="168" t="s">
        <v>997</v>
      </c>
      <c r="D741" s="30">
        <v>8</v>
      </c>
      <c r="E741" s="30"/>
      <c r="F741" s="267">
        <f>SUM(G741+H741+I741)</f>
        <v>10.576000000000001</v>
      </c>
      <c r="G741" s="267">
        <v>0</v>
      </c>
      <c r="H741" s="267">
        <v>0</v>
      </c>
      <c r="I741" s="267">
        <v>10.576000000000001</v>
      </c>
      <c r="J741" s="267">
        <v>487.61</v>
      </c>
      <c r="K741" s="267">
        <v>10.576000000000001</v>
      </c>
      <c r="L741" s="267">
        <v>487.61</v>
      </c>
      <c r="M741" s="265">
        <f>K741/L741</f>
        <v>2.1689464941244026E-2</v>
      </c>
      <c r="N741" s="111">
        <v>54.83</v>
      </c>
      <c r="O741" s="112">
        <f>M741*N741</f>
        <v>1.18923336272841</v>
      </c>
      <c r="P741" s="112">
        <f>M741*60*1000</f>
        <v>1301.3678964746416</v>
      </c>
      <c r="Q741" s="132">
        <f>P741*N741/1000</f>
        <v>71.354001763704602</v>
      </c>
    </row>
    <row r="742" spans="1:17" ht="12.75" customHeight="1" x14ac:dyDescent="0.2">
      <c r="A742" s="137"/>
      <c r="B742" s="177" t="s">
        <v>735</v>
      </c>
      <c r="C742" s="168" t="s">
        <v>730</v>
      </c>
      <c r="D742" s="30">
        <v>18</v>
      </c>
      <c r="E742" s="30">
        <v>1997</v>
      </c>
      <c r="F742" s="267">
        <v>26.84</v>
      </c>
      <c r="G742" s="267">
        <v>1.3005</v>
      </c>
      <c r="H742" s="267">
        <v>3.04</v>
      </c>
      <c r="I742" s="267">
        <v>22.499500999999999</v>
      </c>
      <c r="J742" s="267">
        <v>1034.69</v>
      </c>
      <c r="K742" s="267">
        <v>22.499500999999999</v>
      </c>
      <c r="L742" s="267">
        <v>1034.7</v>
      </c>
      <c r="M742" s="265">
        <v>2.174495119358268E-2</v>
      </c>
      <c r="N742" s="111">
        <v>68.997</v>
      </c>
      <c r="O742" s="112">
        <v>1.5003363975036241</v>
      </c>
      <c r="P742" s="112">
        <v>1304.6970716149608</v>
      </c>
      <c r="Q742" s="132">
        <v>90.02018385021745</v>
      </c>
    </row>
    <row r="743" spans="1:17" ht="12.75" customHeight="1" x14ac:dyDescent="0.2">
      <c r="A743" s="137"/>
      <c r="B743" s="177" t="s">
        <v>508</v>
      </c>
      <c r="C743" s="168" t="s">
        <v>941</v>
      </c>
      <c r="D743" s="30">
        <v>15</v>
      </c>
      <c r="E743" s="30">
        <v>1975</v>
      </c>
      <c r="F743" s="267">
        <v>9.1560000000000006</v>
      </c>
      <c r="G743" s="267">
        <v>0</v>
      </c>
      <c r="H743" s="267">
        <v>0</v>
      </c>
      <c r="I743" s="267">
        <v>9.1560000000000006</v>
      </c>
      <c r="J743" s="267">
        <v>419.44</v>
      </c>
      <c r="K743" s="267">
        <v>6.9569999999999999</v>
      </c>
      <c r="L743" s="267">
        <v>318.70999999999998</v>
      </c>
      <c r="M743" s="265">
        <f>K743/L743</f>
        <v>2.1828621630949768E-2</v>
      </c>
      <c r="N743" s="111">
        <v>46.325000000000003</v>
      </c>
      <c r="O743" s="112">
        <f>M743*N743</f>
        <v>1.0112108970537481</v>
      </c>
      <c r="P743" s="112">
        <f>M743*60*1000</f>
        <v>1309.7172978569861</v>
      </c>
      <c r="Q743" s="132">
        <f>P743*N743/1000</f>
        <v>60.672653823224884</v>
      </c>
    </row>
    <row r="744" spans="1:17" ht="12.75" customHeight="1" x14ac:dyDescent="0.2">
      <c r="A744" s="137"/>
      <c r="B744" s="176" t="s">
        <v>553</v>
      </c>
      <c r="C744" s="168" t="s">
        <v>994</v>
      </c>
      <c r="D744" s="30">
        <v>20</v>
      </c>
      <c r="E744" s="30">
        <v>1992</v>
      </c>
      <c r="F744" s="267">
        <f>SUM(G744+H744+I744)</f>
        <v>29</v>
      </c>
      <c r="G744" s="267">
        <v>1.7390000000000001</v>
      </c>
      <c r="H744" s="267">
        <v>3.2</v>
      </c>
      <c r="I744" s="267">
        <v>24.061</v>
      </c>
      <c r="J744" s="267">
        <v>1101.98</v>
      </c>
      <c r="K744" s="267">
        <v>24.061</v>
      </c>
      <c r="L744" s="267">
        <v>1101.98</v>
      </c>
      <c r="M744" s="265">
        <f>K744/L744</f>
        <v>2.1834334561425795E-2</v>
      </c>
      <c r="N744" s="111">
        <v>54.83</v>
      </c>
      <c r="O744" s="112">
        <f>M744*N744</f>
        <v>1.1971765640029763</v>
      </c>
      <c r="P744" s="112">
        <f>M744*60*1000</f>
        <v>1310.0600736855476</v>
      </c>
      <c r="Q744" s="132">
        <f>P744*N744/1000</f>
        <v>71.83059384017858</v>
      </c>
    </row>
    <row r="745" spans="1:17" ht="12.75" customHeight="1" x14ac:dyDescent="0.2">
      <c r="A745" s="137"/>
      <c r="B745" s="177" t="s">
        <v>237</v>
      </c>
      <c r="C745" s="168" t="s">
        <v>236</v>
      </c>
      <c r="D745" s="30">
        <v>20</v>
      </c>
      <c r="E745" s="30">
        <v>1982</v>
      </c>
      <c r="F745" s="267">
        <v>27.341000000000001</v>
      </c>
      <c r="G745" s="267">
        <v>1.397</v>
      </c>
      <c r="H745" s="267">
        <v>3.2</v>
      </c>
      <c r="I745" s="267">
        <f>F745-G745-H745</f>
        <v>22.744000000000003</v>
      </c>
      <c r="J745" s="267">
        <v>1027.8499999999999</v>
      </c>
      <c r="K745" s="267">
        <f>I745</f>
        <v>22.744000000000003</v>
      </c>
      <c r="L745" s="267">
        <v>1027.8499999999999</v>
      </c>
      <c r="M745" s="265">
        <f>K745/L745</f>
        <v>2.2127742374860149E-2</v>
      </c>
      <c r="N745" s="111">
        <v>52.8</v>
      </c>
      <c r="O745" s="112">
        <f>M745*N745</f>
        <v>1.1683447973926158</v>
      </c>
      <c r="P745" s="112">
        <f>M745*60*1000</f>
        <v>1327.6645424916089</v>
      </c>
      <c r="Q745" s="132">
        <f>P745*N745/1000</f>
        <v>70.100687843556955</v>
      </c>
    </row>
    <row r="746" spans="1:17" ht="12.75" customHeight="1" x14ac:dyDescent="0.2">
      <c r="A746" s="137"/>
      <c r="B746" s="177" t="s">
        <v>735</v>
      </c>
      <c r="C746" s="168" t="s">
        <v>731</v>
      </c>
      <c r="D746" s="30">
        <v>8</v>
      </c>
      <c r="E746" s="30">
        <v>1967</v>
      </c>
      <c r="F746" s="267">
        <v>9.8810000000000002</v>
      </c>
      <c r="G746" s="267">
        <v>0.51</v>
      </c>
      <c r="H746" s="267">
        <v>1.28</v>
      </c>
      <c r="I746" s="267">
        <v>8.0909990000000001</v>
      </c>
      <c r="J746" s="267">
        <v>365.22</v>
      </c>
      <c r="K746" s="267">
        <v>8.0909990000000001</v>
      </c>
      <c r="L746" s="267">
        <v>365.22</v>
      </c>
      <c r="M746" s="265">
        <v>2.2153767592136244E-2</v>
      </c>
      <c r="N746" s="111">
        <v>68.997</v>
      </c>
      <c r="O746" s="112">
        <v>1.5285435025546243</v>
      </c>
      <c r="P746" s="112">
        <v>1329.2260555281748</v>
      </c>
      <c r="Q746" s="132">
        <v>91.712610153277481</v>
      </c>
    </row>
    <row r="747" spans="1:17" ht="12.75" customHeight="1" x14ac:dyDescent="0.2">
      <c r="A747" s="137"/>
      <c r="B747" s="177" t="s">
        <v>508</v>
      </c>
      <c r="C747" s="168" t="s">
        <v>942</v>
      </c>
      <c r="D747" s="30">
        <v>32</v>
      </c>
      <c r="E747" s="30">
        <v>1961</v>
      </c>
      <c r="F747" s="267">
        <v>35.31</v>
      </c>
      <c r="G747" s="267">
        <v>3</v>
      </c>
      <c r="H747" s="267">
        <v>0.32</v>
      </c>
      <c r="I747" s="267">
        <v>31.99</v>
      </c>
      <c r="J747" s="267">
        <v>1416.77</v>
      </c>
      <c r="K747" s="267">
        <v>29.742000000000001</v>
      </c>
      <c r="L747" s="267">
        <v>1317.22</v>
      </c>
      <c r="M747" s="265">
        <f>K747/L747</f>
        <v>2.2579371707080062E-2</v>
      </c>
      <c r="N747" s="111">
        <v>46.325000000000003</v>
      </c>
      <c r="O747" s="112">
        <f>M747*N747</f>
        <v>1.0459893943304839</v>
      </c>
      <c r="P747" s="112">
        <f>M747*60*1000</f>
        <v>1354.7623024248037</v>
      </c>
      <c r="Q747" s="132">
        <f>P747*N747/1000</f>
        <v>62.759363659829035</v>
      </c>
    </row>
    <row r="748" spans="1:17" ht="12.75" customHeight="1" x14ac:dyDescent="0.2">
      <c r="A748" s="137"/>
      <c r="B748" s="177" t="s">
        <v>735</v>
      </c>
      <c r="C748" s="168" t="s">
        <v>732</v>
      </c>
      <c r="D748" s="30">
        <v>2</v>
      </c>
      <c r="E748" s="30">
        <v>1985</v>
      </c>
      <c r="F748" s="267">
        <v>2.94</v>
      </c>
      <c r="G748" s="267"/>
      <c r="H748" s="267"/>
      <c r="I748" s="267">
        <v>2.94</v>
      </c>
      <c r="J748" s="267">
        <v>128.15</v>
      </c>
      <c r="K748" s="267">
        <v>2.94</v>
      </c>
      <c r="L748" s="267">
        <v>128.15</v>
      </c>
      <c r="M748" s="265">
        <v>2.2941865001950838E-2</v>
      </c>
      <c r="N748" s="111">
        <v>68.997</v>
      </c>
      <c r="O748" s="112">
        <v>1.5829198595396019</v>
      </c>
      <c r="P748" s="112">
        <v>1376.5119001170503</v>
      </c>
      <c r="Q748" s="132">
        <v>94.975191572376119</v>
      </c>
    </row>
    <row r="749" spans="1:17" ht="12.75" customHeight="1" x14ac:dyDescent="0.2">
      <c r="A749" s="137"/>
      <c r="B749" s="177" t="s">
        <v>508</v>
      </c>
      <c r="C749" s="168" t="s">
        <v>943</v>
      </c>
      <c r="D749" s="30">
        <v>20</v>
      </c>
      <c r="E749" s="30">
        <v>1961</v>
      </c>
      <c r="F749" s="267">
        <v>22.588999999999999</v>
      </c>
      <c r="G749" s="267">
        <v>1.954</v>
      </c>
      <c r="H749" s="267">
        <v>0.2</v>
      </c>
      <c r="I749" s="267">
        <v>20.434999999999999</v>
      </c>
      <c r="J749" s="267">
        <v>886.96</v>
      </c>
      <c r="K749" s="267">
        <v>20.434999999999999</v>
      </c>
      <c r="L749" s="267">
        <v>886.96</v>
      </c>
      <c r="M749" s="265">
        <f>K749/L749</f>
        <v>2.3039370433841435E-2</v>
      </c>
      <c r="N749" s="111">
        <v>46.325000000000003</v>
      </c>
      <c r="O749" s="112">
        <f>M749*N749</f>
        <v>1.0672988353477046</v>
      </c>
      <c r="P749" s="112">
        <f>M749*60*1000</f>
        <v>1382.3622260304862</v>
      </c>
      <c r="Q749" s="132">
        <f>P749*N749/1000</f>
        <v>64.037930120862285</v>
      </c>
    </row>
    <row r="750" spans="1:17" ht="12.75" customHeight="1" thickBot="1" x14ac:dyDescent="0.25">
      <c r="A750" s="138"/>
      <c r="B750" s="293" t="s">
        <v>508</v>
      </c>
      <c r="C750" s="294" t="s">
        <v>501</v>
      </c>
      <c r="D750" s="162">
        <v>4</v>
      </c>
      <c r="E750" s="162">
        <v>1954</v>
      </c>
      <c r="F750" s="295">
        <v>7.048</v>
      </c>
      <c r="G750" s="295">
        <v>7.6999999999999999E-2</v>
      </c>
      <c r="H750" s="295">
        <v>0.64</v>
      </c>
      <c r="I750" s="295">
        <v>6.3310000000000004</v>
      </c>
      <c r="J750" s="295">
        <v>268.89999999999998</v>
      </c>
      <c r="K750" s="295">
        <v>6.3319999999999999</v>
      </c>
      <c r="L750" s="295">
        <v>268.89999999999998</v>
      </c>
      <c r="M750" s="296">
        <f>K750/L750</f>
        <v>2.3547787281517293E-2</v>
      </c>
      <c r="N750" s="297">
        <v>46.325000000000003</v>
      </c>
      <c r="O750" s="298">
        <f>M750*N750</f>
        <v>1.0908512458162887</v>
      </c>
      <c r="P750" s="298">
        <f>M750*60*1000</f>
        <v>1412.8672368910375</v>
      </c>
      <c r="Q750" s="299">
        <f>P750*N750/1000</f>
        <v>65.451074748977319</v>
      </c>
    </row>
    <row r="751" spans="1:17" ht="12.75" customHeight="1" x14ac:dyDescent="0.2">
      <c r="A751" s="300" t="s">
        <v>26</v>
      </c>
      <c r="B751" s="303" t="s">
        <v>242</v>
      </c>
      <c r="C751" s="304" t="s">
        <v>702</v>
      </c>
      <c r="D751" s="163">
        <v>45</v>
      </c>
      <c r="E751" s="163">
        <v>1976</v>
      </c>
      <c r="F751" s="305">
        <f>G751+H751+I751</f>
        <v>51.136040000000001</v>
      </c>
      <c r="G751" s="305">
        <v>4.1361800000000004</v>
      </c>
      <c r="H751" s="305">
        <v>7.2</v>
      </c>
      <c r="I751" s="305">
        <v>39.799860000000002</v>
      </c>
      <c r="J751" s="305">
        <v>2328.9500000000003</v>
      </c>
      <c r="K751" s="305">
        <v>39.799860000000002</v>
      </c>
      <c r="L751" s="305">
        <v>2328.9500000000003</v>
      </c>
      <c r="M751" s="306">
        <f>K751/L751</f>
        <v>1.7089186113913996E-2</v>
      </c>
      <c r="N751" s="307">
        <v>53.518999999999998</v>
      </c>
      <c r="O751" s="308">
        <f>M751*N751</f>
        <v>0.91459615163056307</v>
      </c>
      <c r="P751" s="308">
        <f>M751*60*1000</f>
        <v>1025.3511668348399</v>
      </c>
      <c r="Q751" s="309">
        <f>P751*N751/1000</f>
        <v>54.875769097833789</v>
      </c>
    </row>
    <row r="752" spans="1:17" ht="12.75" customHeight="1" x14ac:dyDescent="0.2">
      <c r="A752" s="301"/>
      <c r="B752" s="179" t="s">
        <v>490</v>
      </c>
      <c r="C752" s="310" t="s">
        <v>926</v>
      </c>
      <c r="D752" s="85">
        <v>9</v>
      </c>
      <c r="E752" s="85">
        <v>1990</v>
      </c>
      <c r="F752" s="311">
        <v>10.84</v>
      </c>
      <c r="G752" s="311">
        <v>0.62</v>
      </c>
      <c r="H752" s="311">
        <v>1.44</v>
      </c>
      <c r="I752" s="311">
        <v>8.7799999999999994</v>
      </c>
      <c r="J752" s="311">
        <v>513.42999999999995</v>
      </c>
      <c r="K752" s="311">
        <v>8.7799999999999994</v>
      </c>
      <c r="L752" s="311">
        <v>513.42999999999995</v>
      </c>
      <c r="M752" s="312">
        <f>K752/L752</f>
        <v>1.710067584675613E-2</v>
      </c>
      <c r="N752" s="86">
        <v>65.509</v>
      </c>
      <c r="O752" s="87">
        <f>M752*N752</f>
        <v>1.1202481740451473</v>
      </c>
      <c r="P752" s="87">
        <f>M752*60*1000</f>
        <v>1026.0405508053677</v>
      </c>
      <c r="Q752" s="88">
        <f>P752*N752/1000</f>
        <v>67.214890442708835</v>
      </c>
    </row>
    <row r="753" spans="1:17" ht="12.75" customHeight="1" x14ac:dyDescent="0.2">
      <c r="A753" s="301"/>
      <c r="B753" s="178" t="s">
        <v>175</v>
      </c>
      <c r="C753" s="313" t="s">
        <v>171</v>
      </c>
      <c r="D753" s="89">
        <v>7</v>
      </c>
      <c r="E753" s="89">
        <v>1989</v>
      </c>
      <c r="F753" s="314">
        <v>7.9610000000000003</v>
      </c>
      <c r="G753" s="314">
        <v>0</v>
      </c>
      <c r="H753" s="314">
        <v>0</v>
      </c>
      <c r="I753" s="314">
        <v>7.9609990000000002</v>
      </c>
      <c r="J753" s="314">
        <v>461.34</v>
      </c>
      <c r="K753" s="314">
        <f>I753</f>
        <v>7.9609990000000002</v>
      </c>
      <c r="L753" s="314">
        <v>461.34</v>
      </c>
      <c r="M753" s="315">
        <f>K753/L753</f>
        <v>1.7256251354749209E-2</v>
      </c>
      <c r="N753" s="90">
        <v>93.85</v>
      </c>
      <c r="O753" s="90">
        <f>M753*N753</f>
        <v>1.6194991896432132</v>
      </c>
      <c r="P753" s="90">
        <f>M753*60*1000</f>
        <v>1035.3750812849526</v>
      </c>
      <c r="Q753" s="91">
        <f>P753*N753/1000</f>
        <v>97.169951378592785</v>
      </c>
    </row>
    <row r="754" spans="1:17" ht="12.75" customHeight="1" x14ac:dyDescent="0.2">
      <c r="A754" s="301"/>
      <c r="B754" s="178" t="s">
        <v>228</v>
      </c>
      <c r="C754" s="313" t="s">
        <v>225</v>
      </c>
      <c r="D754" s="89">
        <v>24</v>
      </c>
      <c r="E754" s="89">
        <v>1962</v>
      </c>
      <c r="F754" s="314">
        <v>20.96</v>
      </c>
      <c r="G754" s="314">
        <v>1.626017</v>
      </c>
      <c r="H754" s="314">
        <v>0</v>
      </c>
      <c r="I754" s="314">
        <v>19.33398</v>
      </c>
      <c r="J754" s="314">
        <v>1108.08</v>
      </c>
      <c r="K754" s="314">
        <f>I754</f>
        <v>19.33398</v>
      </c>
      <c r="L754" s="314">
        <v>1108.08</v>
      </c>
      <c r="M754" s="315">
        <f>K754/L754</f>
        <v>1.7448180636777128E-2</v>
      </c>
      <c r="N754" s="90">
        <v>78.150000000000006</v>
      </c>
      <c r="O754" s="90">
        <f>M754*N754</f>
        <v>1.3635753167641327</v>
      </c>
      <c r="P754" s="90">
        <f>M754*60*1000</f>
        <v>1046.8908382066277</v>
      </c>
      <c r="Q754" s="91">
        <f>P754*N754/1000</f>
        <v>81.81451900584797</v>
      </c>
    </row>
    <row r="755" spans="1:17" ht="12.75" customHeight="1" x14ac:dyDescent="0.2">
      <c r="A755" s="301"/>
      <c r="B755" s="179" t="s">
        <v>242</v>
      </c>
      <c r="C755" s="164" t="s">
        <v>703</v>
      </c>
      <c r="D755" s="37">
        <v>18</v>
      </c>
      <c r="E755" s="37" t="s">
        <v>57</v>
      </c>
      <c r="F755" s="311">
        <f>G755+H755+I755</f>
        <v>22.638999999999999</v>
      </c>
      <c r="G755" s="311">
        <v>1.7564599999999999</v>
      </c>
      <c r="H755" s="311">
        <v>2.88</v>
      </c>
      <c r="I755" s="311">
        <v>18.00254</v>
      </c>
      <c r="J755" s="311">
        <v>1026.6600000000001</v>
      </c>
      <c r="K755" s="311">
        <v>18.00254</v>
      </c>
      <c r="L755" s="311">
        <v>1026.6600000000001</v>
      </c>
      <c r="M755" s="312">
        <f>K755/L755</f>
        <v>1.7535055422437808E-2</v>
      </c>
      <c r="N755" s="86">
        <v>53.518999999999998</v>
      </c>
      <c r="O755" s="87">
        <f>M755*N755</f>
        <v>0.93845863115344896</v>
      </c>
      <c r="P755" s="87">
        <f>M755*60*1000</f>
        <v>1052.1033253462683</v>
      </c>
      <c r="Q755" s="88">
        <f>P755*N755/1000</f>
        <v>56.307517869206933</v>
      </c>
    </row>
    <row r="756" spans="1:17" ht="12.75" customHeight="1" x14ac:dyDescent="0.2">
      <c r="A756" s="301"/>
      <c r="B756" s="179" t="s">
        <v>866</v>
      </c>
      <c r="C756" s="164" t="s">
        <v>857</v>
      </c>
      <c r="D756" s="37">
        <v>9</v>
      </c>
      <c r="E756" s="37">
        <v>1980</v>
      </c>
      <c r="F756" s="311">
        <v>12.1</v>
      </c>
      <c r="G756" s="311">
        <v>0.9</v>
      </c>
      <c r="H756" s="311">
        <v>1.4</v>
      </c>
      <c r="I756" s="311">
        <v>9.8000000000000007</v>
      </c>
      <c r="J756" s="311">
        <v>553.70000000000005</v>
      </c>
      <c r="K756" s="311">
        <v>9.8000000000000007</v>
      </c>
      <c r="L756" s="311">
        <v>553.70000000000005</v>
      </c>
      <c r="M756" s="312">
        <v>1.7699115044247787E-2</v>
      </c>
      <c r="N756" s="86">
        <v>64.5</v>
      </c>
      <c r="O756" s="87">
        <v>1.1415929203539823</v>
      </c>
      <c r="P756" s="87">
        <v>1061.9469026548672</v>
      </c>
      <c r="Q756" s="88">
        <v>68.495575221238937</v>
      </c>
    </row>
    <row r="757" spans="1:17" ht="12.75" customHeight="1" x14ac:dyDescent="0.2">
      <c r="A757" s="301"/>
      <c r="B757" s="179" t="s">
        <v>490</v>
      </c>
      <c r="C757" s="316" t="s">
        <v>488</v>
      </c>
      <c r="D757" s="85">
        <v>20</v>
      </c>
      <c r="E757" s="85">
        <v>1974</v>
      </c>
      <c r="F757" s="311">
        <v>21.913</v>
      </c>
      <c r="G757" s="311">
        <v>1.87</v>
      </c>
      <c r="H757" s="311">
        <v>3.2</v>
      </c>
      <c r="I757" s="311">
        <v>16.84</v>
      </c>
      <c r="J757" s="311">
        <v>948.51</v>
      </c>
      <c r="K757" s="311">
        <v>16.84</v>
      </c>
      <c r="L757" s="311">
        <v>948.51</v>
      </c>
      <c r="M757" s="312">
        <f>K757/L757</f>
        <v>1.7754161790597887E-2</v>
      </c>
      <c r="N757" s="86">
        <v>65.509</v>
      </c>
      <c r="O757" s="87">
        <f>M757*N757</f>
        <v>1.163057384740277</v>
      </c>
      <c r="P757" s="87">
        <f>M757*60*1000</f>
        <v>1065.249707435873</v>
      </c>
      <c r="Q757" s="88">
        <f>P757*N757/1000</f>
        <v>69.783443084416604</v>
      </c>
    </row>
    <row r="758" spans="1:17" ht="12.75" customHeight="1" x14ac:dyDescent="0.2">
      <c r="A758" s="301"/>
      <c r="B758" s="179" t="s">
        <v>490</v>
      </c>
      <c r="C758" s="310" t="s">
        <v>484</v>
      </c>
      <c r="D758" s="85">
        <v>21</v>
      </c>
      <c r="E758" s="85">
        <v>1974</v>
      </c>
      <c r="F758" s="311">
        <v>21.216000000000001</v>
      </c>
      <c r="G758" s="311">
        <v>1.08</v>
      </c>
      <c r="H758" s="311">
        <v>3.2</v>
      </c>
      <c r="I758" s="311">
        <v>16.940000000000001</v>
      </c>
      <c r="J758" s="311">
        <v>944.31</v>
      </c>
      <c r="K758" s="311">
        <v>16.940000000000001</v>
      </c>
      <c r="L758" s="311">
        <v>944.31</v>
      </c>
      <c r="M758" s="312">
        <f>K758/L758</f>
        <v>1.7939024261100701E-2</v>
      </c>
      <c r="N758" s="86">
        <v>65.509</v>
      </c>
      <c r="O758" s="87">
        <f>M758*N758</f>
        <v>1.1751675403204458</v>
      </c>
      <c r="P758" s="87">
        <f>M758*60*1000</f>
        <v>1076.3414556660421</v>
      </c>
      <c r="Q758" s="88">
        <f>P758*N758/1000</f>
        <v>70.510052419226753</v>
      </c>
    </row>
    <row r="759" spans="1:17" ht="12.75" customHeight="1" x14ac:dyDescent="0.2">
      <c r="A759" s="301"/>
      <c r="B759" s="179" t="s">
        <v>866</v>
      </c>
      <c r="C759" s="317" t="s">
        <v>860</v>
      </c>
      <c r="D759" s="102">
        <v>10</v>
      </c>
      <c r="E759" s="102"/>
      <c r="F759" s="318">
        <v>13.5</v>
      </c>
      <c r="G759" s="318">
        <v>1.1000000000000001</v>
      </c>
      <c r="H759" s="318">
        <v>1.6</v>
      </c>
      <c r="I759" s="318">
        <v>10.8</v>
      </c>
      <c r="J759" s="318">
        <v>600.9</v>
      </c>
      <c r="K759" s="318">
        <v>10.8</v>
      </c>
      <c r="L759" s="318">
        <v>600.9</v>
      </c>
      <c r="M759" s="312">
        <v>1.797304043934099E-2</v>
      </c>
      <c r="N759" s="86">
        <v>64.5</v>
      </c>
      <c r="O759" s="87">
        <v>1.1592611083374937</v>
      </c>
      <c r="P759" s="87">
        <v>1078.3824263604592</v>
      </c>
      <c r="Q759" s="88">
        <v>69.555666500249615</v>
      </c>
    </row>
    <row r="760" spans="1:17" ht="12.75" customHeight="1" x14ac:dyDescent="0.2">
      <c r="A760" s="301"/>
      <c r="B760" s="179" t="s">
        <v>242</v>
      </c>
      <c r="C760" s="164" t="s">
        <v>240</v>
      </c>
      <c r="D760" s="37">
        <v>45</v>
      </c>
      <c r="E760" s="37">
        <v>1969</v>
      </c>
      <c r="F760" s="311">
        <f>G760+H760+I760</f>
        <v>45.08</v>
      </c>
      <c r="G760" s="311">
        <v>4.1361800000000004</v>
      </c>
      <c r="H760" s="311">
        <v>7.2</v>
      </c>
      <c r="I760" s="311">
        <v>33.743819999999999</v>
      </c>
      <c r="J760" s="311">
        <v>1872.6100000000001</v>
      </c>
      <c r="K760" s="311">
        <v>33.743819999999999</v>
      </c>
      <c r="L760" s="311">
        <v>1872.6100000000001</v>
      </c>
      <c r="M760" s="312">
        <f>K760/L760</f>
        <v>1.8019673076614992E-2</v>
      </c>
      <c r="N760" s="86">
        <v>53.518999999999998</v>
      </c>
      <c r="O760" s="87">
        <f>M760*N760</f>
        <v>0.96439488338735768</v>
      </c>
      <c r="P760" s="87">
        <f>M760*60*1000</f>
        <v>1081.1803845968996</v>
      </c>
      <c r="Q760" s="88">
        <f>P760*N760/1000</f>
        <v>57.863693003241465</v>
      </c>
    </row>
    <row r="761" spans="1:17" ht="12.75" customHeight="1" x14ac:dyDescent="0.2">
      <c r="A761" s="301"/>
      <c r="B761" s="179" t="s">
        <v>92</v>
      </c>
      <c r="C761" s="319" t="s">
        <v>81</v>
      </c>
      <c r="D761" s="97">
        <v>24</v>
      </c>
      <c r="E761" s="97">
        <v>1940</v>
      </c>
      <c r="F761" s="320">
        <v>32.709000000000003</v>
      </c>
      <c r="G761" s="320">
        <v>3.1033819999999999</v>
      </c>
      <c r="H761" s="320">
        <v>0.233875</v>
      </c>
      <c r="I761" s="320">
        <v>29.371742000000001</v>
      </c>
      <c r="J761" s="320">
        <v>1626.2</v>
      </c>
      <c r="K761" s="320">
        <f>I761</f>
        <v>29.371742000000001</v>
      </c>
      <c r="L761" s="320">
        <v>1626.2</v>
      </c>
      <c r="M761" s="321">
        <f>K761/L761</f>
        <v>1.8061580371418029E-2</v>
      </c>
      <c r="N761" s="98">
        <v>46.7</v>
      </c>
      <c r="O761" s="98">
        <f>M761*N761</f>
        <v>0.84347580334522199</v>
      </c>
      <c r="P761" s="98">
        <f>M761*60*1000</f>
        <v>1083.6948222850817</v>
      </c>
      <c r="Q761" s="99">
        <f>P761*N761/1000</f>
        <v>50.608548200713315</v>
      </c>
    </row>
    <row r="762" spans="1:17" ht="12.75" customHeight="1" x14ac:dyDescent="0.2">
      <c r="A762" s="301"/>
      <c r="B762" s="179" t="s">
        <v>866</v>
      </c>
      <c r="C762" s="164" t="s">
        <v>864</v>
      </c>
      <c r="D762" s="37">
        <v>36</v>
      </c>
      <c r="E762" s="37">
        <v>1985</v>
      </c>
      <c r="F762" s="311">
        <v>34.299999999999997</v>
      </c>
      <c r="G762" s="311">
        <v>2.57</v>
      </c>
      <c r="H762" s="311">
        <v>5.76</v>
      </c>
      <c r="I762" s="311">
        <v>25.92</v>
      </c>
      <c r="J762" s="311">
        <v>1431.01</v>
      </c>
      <c r="K762" s="311">
        <v>25.9</v>
      </c>
      <c r="L762" s="311">
        <v>1431</v>
      </c>
      <c r="M762" s="312">
        <v>1.8099231306778474E-2</v>
      </c>
      <c r="N762" s="86">
        <v>64.5</v>
      </c>
      <c r="O762" s="87">
        <v>1.1674004192872116</v>
      </c>
      <c r="P762" s="87">
        <v>1085.9538784067083</v>
      </c>
      <c r="Q762" s="88">
        <v>70.044025157232682</v>
      </c>
    </row>
    <row r="763" spans="1:17" ht="12.75" customHeight="1" x14ac:dyDescent="0.2">
      <c r="A763" s="301"/>
      <c r="B763" s="179" t="s">
        <v>298</v>
      </c>
      <c r="C763" s="164" t="s">
        <v>292</v>
      </c>
      <c r="D763" s="37">
        <v>27</v>
      </c>
      <c r="E763" s="37" t="s">
        <v>57</v>
      </c>
      <c r="F763" s="311">
        <f>G763+H763+I763</f>
        <v>25.700000999999997</v>
      </c>
      <c r="G763" s="311">
        <v>0.56100000000000005</v>
      </c>
      <c r="H763" s="311">
        <v>0.27</v>
      </c>
      <c r="I763" s="311">
        <v>24.869000999999997</v>
      </c>
      <c r="J763" s="311">
        <v>1364.56</v>
      </c>
      <c r="K763" s="311">
        <v>24.869000999999997</v>
      </c>
      <c r="L763" s="311">
        <v>1364.56</v>
      </c>
      <c r="M763" s="312">
        <f>K763/L763</f>
        <v>1.8224923052119365E-2</v>
      </c>
      <c r="N763" s="86">
        <v>54.2</v>
      </c>
      <c r="O763" s="87">
        <f>M763*N763</f>
        <v>0.98779082942486962</v>
      </c>
      <c r="P763" s="87">
        <f>M763*60*1000</f>
        <v>1093.4953831271619</v>
      </c>
      <c r="Q763" s="88">
        <f>P763*N763/1000</f>
        <v>59.267449765492174</v>
      </c>
    </row>
    <row r="764" spans="1:17" ht="12.75" customHeight="1" x14ac:dyDescent="0.2">
      <c r="A764" s="301"/>
      <c r="B764" s="179" t="s">
        <v>242</v>
      </c>
      <c r="C764" s="164" t="s">
        <v>572</v>
      </c>
      <c r="D764" s="37">
        <v>75</v>
      </c>
      <c r="E764" s="37">
        <v>1985</v>
      </c>
      <c r="F764" s="311">
        <f>G764+H764+I764</f>
        <v>78.882999999999996</v>
      </c>
      <c r="G764" s="311">
        <v>4.1928400000000003</v>
      </c>
      <c r="H764" s="311">
        <v>11.4</v>
      </c>
      <c r="I764" s="311">
        <v>63.29016</v>
      </c>
      <c r="J764" s="311">
        <v>3452.9700000000003</v>
      </c>
      <c r="K764" s="311">
        <v>63.29016</v>
      </c>
      <c r="L764" s="311">
        <v>3452.9700000000003</v>
      </c>
      <c r="M764" s="312">
        <f>K764/L764</f>
        <v>1.8329194867027516E-2</v>
      </c>
      <c r="N764" s="86">
        <v>53.518999999999998</v>
      </c>
      <c r="O764" s="87">
        <f>M764*N764</f>
        <v>0.98096018008844554</v>
      </c>
      <c r="P764" s="87">
        <f>M764*60*1000</f>
        <v>1099.751692021651</v>
      </c>
      <c r="Q764" s="88">
        <f>P764*N764/1000</f>
        <v>58.857610805306734</v>
      </c>
    </row>
    <row r="765" spans="1:17" ht="12.75" customHeight="1" x14ac:dyDescent="0.2">
      <c r="A765" s="301"/>
      <c r="B765" s="179" t="s">
        <v>242</v>
      </c>
      <c r="C765" s="164" t="s">
        <v>575</v>
      </c>
      <c r="D765" s="37">
        <v>22</v>
      </c>
      <c r="E765" s="37">
        <v>1990</v>
      </c>
      <c r="F765" s="311">
        <f>G765+H765+I765</f>
        <v>34.072000000000003</v>
      </c>
      <c r="G765" s="311">
        <v>4.1361800000000004</v>
      </c>
      <c r="H765" s="311">
        <v>3.52</v>
      </c>
      <c r="I765" s="311">
        <v>26.41582</v>
      </c>
      <c r="J765" s="311">
        <v>1437.32</v>
      </c>
      <c r="K765" s="311">
        <v>26.41582</v>
      </c>
      <c r="L765" s="311">
        <v>1437.32</v>
      </c>
      <c r="M765" s="312">
        <f>K765/L765</f>
        <v>1.837852391951688E-2</v>
      </c>
      <c r="N765" s="86">
        <v>53.518999999999998</v>
      </c>
      <c r="O765" s="87">
        <f>M765*N765</f>
        <v>0.98360022164862393</v>
      </c>
      <c r="P765" s="87">
        <f>M765*60*1000</f>
        <v>1102.7114351710127</v>
      </c>
      <c r="Q765" s="88">
        <f>P765*N765/1000</f>
        <v>59.016013298917422</v>
      </c>
    </row>
    <row r="766" spans="1:17" ht="12.75" customHeight="1" x14ac:dyDescent="0.2">
      <c r="A766" s="301"/>
      <c r="B766" s="178" t="s">
        <v>460</v>
      </c>
      <c r="C766" s="317" t="s">
        <v>459</v>
      </c>
      <c r="D766" s="102">
        <v>8</v>
      </c>
      <c r="E766" s="102">
        <v>1962</v>
      </c>
      <c r="F766" s="318">
        <f>SUM(G766+H766+I766)</f>
        <v>8.5500000000000007</v>
      </c>
      <c r="G766" s="318">
        <v>0.7</v>
      </c>
      <c r="H766" s="318">
        <v>1.3</v>
      </c>
      <c r="I766" s="318">
        <v>6.55</v>
      </c>
      <c r="J766" s="318">
        <v>354.74</v>
      </c>
      <c r="K766" s="318">
        <v>5.65</v>
      </c>
      <c r="L766" s="318">
        <v>305.78699999999998</v>
      </c>
      <c r="M766" s="312">
        <f>K766/L766</f>
        <v>1.8476913668664791E-2</v>
      </c>
      <c r="N766" s="86">
        <v>62.1</v>
      </c>
      <c r="O766" s="87">
        <f>M766*N766</f>
        <v>1.1474163388240837</v>
      </c>
      <c r="P766" s="87">
        <f>M766*60*1000</f>
        <v>1108.6148201198876</v>
      </c>
      <c r="Q766" s="88">
        <f>P766*N766/1000</f>
        <v>68.844980329445022</v>
      </c>
    </row>
    <row r="767" spans="1:17" ht="12.75" customHeight="1" x14ac:dyDescent="0.2">
      <c r="A767" s="301"/>
      <c r="B767" s="179" t="s">
        <v>92</v>
      </c>
      <c r="C767" s="319" t="s">
        <v>76</v>
      </c>
      <c r="D767" s="97">
        <v>60</v>
      </c>
      <c r="E767" s="97">
        <v>1981</v>
      </c>
      <c r="F767" s="320">
        <v>77.406999999999996</v>
      </c>
      <c r="G767" s="320">
        <v>10.310589</v>
      </c>
      <c r="H767" s="320">
        <v>8.98062</v>
      </c>
      <c r="I767" s="320">
        <v>58.115789999999997</v>
      </c>
      <c r="J767" s="320">
        <v>3139.2</v>
      </c>
      <c r="K767" s="320">
        <f>I767</f>
        <v>58.115789999999997</v>
      </c>
      <c r="L767" s="320">
        <v>3139.2</v>
      </c>
      <c r="M767" s="321">
        <f>K767/L767</f>
        <v>1.851293004587156E-2</v>
      </c>
      <c r="N767" s="98">
        <v>46.7</v>
      </c>
      <c r="O767" s="98">
        <f>M767*N767</f>
        <v>0.86455383314220191</v>
      </c>
      <c r="P767" s="98">
        <f>M767*60*1000</f>
        <v>1110.7758027522937</v>
      </c>
      <c r="Q767" s="99">
        <f>P767*N767/1000</f>
        <v>51.873229988532117</v>
      </c>
    </row>
    <row r="768" spans="1:17" ht="12.75" customHeight="1" x14ac:dyDescent="0.2">
      <c r="A768" s="301"/>
      <c r="B768" s="179" t="s">
        <v>298</v>
      </c>
      <c r="C768" s="164" t="s">
        <v>587</v>
      </c>
      <c r="D768" s="37">
        <v>46</v>
      </c>
      <c r="E768" s="37" t="s">
        <v>57</v>
      </c>
      <c r="F768" s="311">
        <f>G768+H768+I768</f>
        <v>65.727009999999993</v>
      </c>
      <c r="G768" s="311">
        <v>4.4880000000000004</v>
      </c>
      <c r="H768" s="311">
        <v>7.2</v>
      </c>
      <c r="I768" s="311">
        <v>54.039009999999998</v>
      </c>
      <c r="J768" s="311">
        <v>2904.65</v>
      </c>
      <c r="K768" s="311">
        <v>54.039009999999998</v>
      </c>
      <c r="L768" s="311">
        <v>2904.65</v>
      </c>
      <c r="M768" s="312">
        <f>K768/L768</f>
        <v>1.8604310329988123E-2</v>
      </c>
      <c r="N768" s="86">
        <v>54.2</v>
      </c>
      <c r="O768" s="87">
        <f>M768*N768</f>
        <v>1.0083536198853562</v>
      </c>
      <c r="P768" s="87">
        <f>M768*60*1000</f>
        <v>1116.2586197992873</v>
      </c>
      <c r="Q768" s="88">
        <f>P768*N768/1000</f>
        <v>60.501217193121377</v>
      </c>
    </row>
    <row r="769" spans="1:17" ht="12.75" customHeight="1" x14ac:dyDescent="0.2">
      <c r="A769" s="301"/>
      <c r="B769" s="179" t="s">
        <v>242</v>
      </c>
      <c r="C769" s="164" t="s">
        <v>573</v>
      </c>
      <c r="D769" s="37">
        <v>40</v>
      </c>
      <c r="E769" s="37">
        <v>1985</v>
      </c>
      <c r="F769" s="311">
        <f>G769+H769+I769</f>
        <v>40.15</v>
      </c>
      <c r="G769" s="311">
        <v>3.2296200000000002</v>
      </c>
      <c r="H769" s="311">
        <v>6.4</v>
      </c>
      <c r="I769" s="311">
        <v>30.520379999999999</v>
      </c>
      <c r="J769" s="311">
        <v>1630.93</v>
      </c>
      <c r="K769" s="311">
        <v>30.520379999999999</v>
      </c>
      <c r="L769" s="311">
        <v>1630.93</v>
      </c>
      <c r="M769" s="312">
        <f>K769/L769</f>
        <v>1.8713482491584554E-2</v>
      </c>
      <c r="N769" s="86">
        <v>53.518999999999998</v>
      </c>
      <c r="O769" s="87">
        <f>M769*N769</f>
        <v>1.0015268694671138</v>
      </c>
      <c r="P769" s="87">
        <f>M769*60*1000</f>
        <v>1122.8089494950732</v>
      </c>
      <c r="Q769" s="88">
        <f>P769*N769/1000</f>
        <v>60.09161216802682</v>
      </c>
    </row>
    <row r="770" spans="1:17" ht="12.75" customHeight="1" x14ac:dyDescent="0.2">
      <c r="A770" s="301"/>
      <c r="B770" s="179" t="s">
        <v>298</v>
      </c>
      <c r="C770" s="164" t="s">
        <v>295</v>
      </c>
      <c r="D770" s="37">
        <v>23</v>
      </c>
      <c r="E770" s="37" t="s">
        <v>57</v>
      </c>
      <c r="F770" s="311">
        <f>G770+H770+I770</f>
        <v>23.199998000000001</v>
      </c>
      <c r="G770" s="311">
        <v>0.51</v>
      </c>
      <c r="H770" s="311">
        <v>0.23</v>
      </c>
      <c r="I770" s="311">
        <v>22.459998000000002</v>
      </c>
      <c r="J770" s="311">
        <v>1196.19</v>
      </c>
      <c r="K770" s="311">
        <v>22.459998000000002</v>
      </c>
      <c r="L770" s="311">
        <v>1196.19</v>
      </c>
      <c r="M770" s="312">
        <f>K770/L770</f>
        <v>1.8776279688009431E-2</v>
      </c>
      <c r="N770" s="86">
        <v>54.2</v>
      </c>
      <c r="O770" s="87">
        <f>M770*N770</f>
        <v>1.0176743590901112</v>
      </c>
      <c r="P770" s="87">
        <f>M770*60*1000</f>
        <v>1126.5767812805659</v>
      </c>
      <c r="Q770" s="88">
        <f>P770*N770/1000</f>
        <v>61.060461545406675</v>
      </c>
    </row>
    <row r="771" spans="1:17" ht="12.75" customHeight="1" x14ac:dyDescent="0.2">
      <c r="A771" s="301"/>
      <c r="B771" s="179" t="s">
        <v>92</v>
      </c>
      <c r="C771" s="319" t="s">
        <v>82</v>
      </c>
      <c r="D771" s="97">
        <v>4</v>
      </c>
      <c r="E771" s="97">
        <v>1963</v>
      </c>
      <c r="F771" s="320">
        <v>3.2989999999999999</v>
      </c>
      <c r="G771" s="320">
        <v>0.42192499999999999</v>
      </c>
      <c r="H771" s="320">
        <v>3.7420000000000002E-2</v>
      </c>
      <c r="I771" s="320">
        <v>2.8396560000000002</v>
      </c>
      <c r="J771" s="320">
        <v>150.99</v>
      </c>
      <c r="K771" s="320">
        <f>I771</f>
        <v>2.8396560000000002</v>
      </c>
      <c r="L771" s="320">
        <v>150.99</v>
      </c>
      <c r="M771" s="321">
        <f>K771/L771</f>
        <v>1.8806914365189747E-2</v>
      </c>
      <c r="N771" s="98">
        <v>46.7</v>
      </c>
      <c r="O771" s="98">
        <f>M771*N771</f>
        <v>0.87828290085436123</v>
      </c>
      <c r="P771" s="98">
        <f>M771*60*1000</f>
        <v>1128.4148619113848</v>
      </c>
      <c r="Q771" s="99">
        <f>P771*N771/1000</f>
        <v>52.696974051261677</v>
      </c>
    </row>
    <row r="772" spans="1:17" ht="12.75" customHeight="1" x14ac:dyDescent="0.2">
      <c r="A772" s="301"/>
      <c r="B772" s="178" t="s">
        <v>522</v>
      </c>
      <c r="C772" s="164" t="s">
        <v>963</v>
      </c>
      <c r="D772" s="37">
        <v>8</v>
      </c>
      <c r="E772" s="37">
        <v>1977</v>
      </c>
      <c r="F772" s="311">
        <v>12</v>
      </c>
      <c r="G772" s="311">
        <v>0.74</v>
      </c>
      <c r="H772" s="311">
        <v>1.28</v>
      </c>
      <c r="I772" s="311">
        <v>9.9700000000000006</v>
      </c>
      <c r="J772" s="311">
        <v>530.1</v>
      </c>
      <c r="K772" s="311">
        <v>9.9700000000000006</v>
      </c>
      <c r="L772" s="311">
        <v>530.1</v>
      </c>
      <c r="M772" s="312">
        <f>K772/L772</f>
        <v>1.8807772118468215E-2</v>
      </c>
      <c r="N772" s="86">
        <v>74.5</v>
      </c>
      <c r="O772" s="87">
        <f>M772*N772</f>
        <v>1.401179022825882</v>
      </c>
      <c r="P772" s="87">
        <f>M772*60*1000</f>
        <v>1128.4663271080929</v>
      </c>
      <c r="Q772" s="88">
        <f>P772*N772/1000</f>
        <v>84.07074136955292</v>
      </c>
    </row>
    <row r="773" spans="1:17" ht="12.75" customHeight="1" x14ac:dyDescent="0.2">
      <c r="A773" s="301"/>
      <c r="B773" s="179" t="s">
        <v>866</v>
      </c>
      <c r="C773" s="169" t="s">
        <v>865</v>
      </c>
      <c r="D773" s="37">
        <v>6</v>
      </c>
      <c r="E773" s="37">
        <v>1980</v>
      </c>
      <c r="F773" s="311">
        <v>7.44</v>
      </c>
      <c r="G773" s="311">
        <v>0.38</v>
      </c>
      <c r="H773" s="311">
        <v>0.96</v>
      </c>
      <c r="I773" s="311">
        <v>6.1</v>
      </c>
      <c r="J773" s="311">
        <v>323.83999999999997</v>
      </c>
      <c r="K773" s="311">
        <v>6.1</v>
      </c>
      <c r="L773" s="311">
        <v>323.83999999999997</v>
      </c>
      <c r="M773" s="312">
        <v>1.8836462450592884E-2</v>
      </c>
      <c r="N773" s="86">
        <v>64.5</v>
      </c>
      <c r="O773" s="87">
        <v>1.214951828063241</v>
      </c>
      <c r="P773" s="87">
        <v>1130.187747035573</v>
      </c>
      <c r="Q773" s="88">
        <v>72.897109683794469</v>
      </c>
    </row>
    <row r="774" spans="1:17" ht="12.75" customHeight="1" x14ac:dyDescent="0.2">
      <c r="A774" s="301"/>
      <c r="B774" s="179" t="s">
        <v>866</v>
      </c>
      <c r="C774" s="317" t="s">
        <v>862</v>
      </c>
      <c r="D774" s="102">
        <v>8</v>
      </c>
      <c r="E774" s="102"/>
      <c r="F774" s="318">
        <v>8.5</v>
      </c>
      <c r="G774" s="318">
        <v>0.218</v>
      </c>
      <c r="H774" s="318">
        <v>1.28</v>
      </c>
      <c r="I774" s="318">
        <v>7</v>
      </c>
      <c r="J774" s="318">
        <v>371.23</v>
      </c>
      <c r="K774" s="318">
        <v>7</v>
      </c>
      <c r="L774" s="318">
        <v>371.2</v>
      </c>
      <c r="M774" s="312">
        <v>1.8857758620689655E-2</v>
      </c>
      <c r="N774" s="86">
        <v>64.5</v>
      </c>
      <c r="O774" s="87">
        <v>1.2163254310344827</v>
      </c>
      <c r="P774" s="87">
        <v>1131.4655172413793</v>
      </c>
      <c r="Q774" s="88">
        <v>72.979525862068968</v>
      </c>
    </row>
    <row r="775" spans="1:17" ht="12.75" customHeight="1" x14ac:dyDescent="0.2">
      <c r="A775" s="301"/>
      <c r="B775" s="179" t="s">
        <v>242</v>
      </c>
      <c r="C775" s="164" t="s">
        <v>574</v>
      </c>
      <c r="D775" s="37">
        <v>36</v>
      </c>
      <c r="E775" s="37" t="s">
        <v>57</v>
      </c>
      <c r="F775" s="311">
        <f>G775+H775+I775</f>
        <v>46.912999999999997</v>
      </c>
      <c r="G775" s="311">
        <v>4.2495000000000003</v>
      </c>
      <c r="H775" s="311">
        <v>5.76</v>
      </c>
      <c r="I775" s="311">
        <v>36.903500000000001</v>
      </c>
      <c r="J775" s="311">
        <v>1955.29</v>
      </c>
      <c r="K775" s="311">
        <v>36.903500000000001</v>
      </c>
      <c r="L775" s="311">
        <v>1955.29</v>
      </c>
      <c r="M775" s="312">
        <f>K775/L775</f>
        <v>1.8873670913266062E-2</v>
      </c>
      <c r="N775" s="86">
        <v>53.518999999999998</v>
      </c>
      <c r="O775" s="87">
        <f>M775*N775</f>
        <v>1.0100999936070862</v>
      </c>
      <c r="P775" s="87">
        <f>M775*60*1000</f>
        <v>1132.4202547959637</v>
      </c>
      <c r="Q775" s="88">
        <f>P775*N775/1000</f>
        <v>60.60599961642518</v>
      </c>
    </row>
    <row r="776" spans="1:17" ht="12.75" customHeight="1" x14ac:dyDescent="0.2">
      <c r="A776" s="301"/>
      <c r="B776" s="179" t="s">
        <v>413</v>
      </c>
      <c r="C776" s="322" t="s">
        <v>407</v>
      </c>
      <c r="D776" s="94">
        <v>9</v>
      </c>
      <c r="E776" s="94">
        <v>1961</v>
      </c>
      <c r="F776" s="323">
        <v>8.17</v>
      </c>
      <c r="G776" s="323"/>
      <c r="H776" s="323"/>
      <c r="I776" s="323">
        <v>8.17</v>
      </c>
      <c r="J776" s="323">
        <v>432.53</v>
      </c>
      <c r="K776" s="323">
        <v>8.17</v>
      </c>
      <c r="L776" s="323">
        <v>432.53</v>
      </c>
      <c r="M776" s="324">
        <f>K776/L776</f>
        <v>1.8888863200240448E-2</v>
      </c>
      <c r="N776" s="95">
        <v>55.481000000000002</v>
      </c>
      <c r="O776" s="95">
        <f>M776*N776</f>
        <v>1.0479730192125403</v>
      </c>
      <c r="P776" s="95">
        <f>M776*1000*60</f>
        <v>1133.3317920144268</v>
      </c>
      <c r="Q776" s="96">
        <f>O776*60</f>
        <v>62.878381152752418</v>
      </c>
    </row>
    <row r="777" spans="1:17" ht="12.75" customHeight="1" x14ac:dyDescent="0.2">
      <c r="A777" s="301"/>
      <c r="B777" s="179" t="s">
        <v>866</v>
      </c>
      <c r="C777" s="317" t="s">
        <v>861</v>
      </c>
      <c r="D777" s="102">
        <v>8</v>
      </c>
      <c r="E777" s="102"/>
      <c r="F777" s="318">
        <v>9.4</v>
      </c>
      <c r="G777" s="318">
        <v>0.5</v>
      </c>
      <c r="H777" s="318">
        <v>1.1299999999999999</v>
      </c>
      <c r="I777" s="318">
        <v>7.84</v>
      </c>
      <c r="J777" s="318">
        <v>412.66</v>
      </c>
      <c r="K777" s="318">
        <v>7.8</v>
      </c>
      <c r="L777" s="318">
        <v>412.7</v>
      </c>
      <c r="M777" s="312">
        <v>1.8899927307971891E-2</v>
      </c>
      <c r="N777" s="86">
        <v>64.5</v>
      </c>
      <c r="O777" s="87">
        <v>1.219045311364187</v>
      </c>
      <c r="P777" s="87">
        <v>1133.9956384783134</v>
      </c>
      <c r="Q777" s="88">
        <v>73.142718681851207</v>
      </c>
    </row>
    <row r="778" spans="1:17" ht="12.75" customHeight="1" x14ac:dyDescent="0.2">
      <c r="A778" s="301"/>
      <c r="B778" s="178" t="s">
        <v>522</v>
      </c>
      <c r="C778" s="164" t="s">
        <v>608</v>
      </c>
      <c r="D778" s="37">
        <v>12</v>
      </c>
      <c r="E778" s="37">
        <v>1959</v>
      </c>
      <c r="F778" s="311">
        <v>11.8</v>
      </c>
      <c r="G778" s="311">
        <v>1.1599999999999999</v>
      </c>
      <c r="H778" s="311">
        <v>0.61</v>
      </c>
      <c r="I778" s="311">
        <v>10.02</v>
      </c>
      <c r="J778" s="311">
        <v>527.71</v>
      </c>
      <c r="K778" s="311">
        <v>10.02</v>
      </c>
      <c r="L778" s="311">
        <v>527.71</v>
      </c>
      <c r="M778" s="312">
        <f>K778/L778</f>
        <v>1.8987701578518503E-2</v>
      </c>
      <c r="N778" s="86">
        <v>74.5</v>
      </c>
      <c r="O778" s="87">
        <f>M778*N778</f>
        <v>1.4145837675996284</v>
      </c>
      <c r="P778" s="87">
        <f>M778*60*1000</f>
        <v>1139.2620947111102</v>
      </c>
      <c r="Q778" s="88">
        <f>P778*N778/1000</f>
        <v>84.875026055977713</v>
      </c>
    </row>
    <row r="779" spans="1:17" ht="12.75" customHeight="1" x14ac:dyDescent="0.2">
      <c r="A779" s="301"/>
      <c r="B779" s="178" t="s">
        <v>151</v>
      </c>
      <c r="C779" s="319" t="s">
        <v>144</v>
      </c>
      <c r="D779" s="97">
        <v>8</v>
      </c>
      <c r="E779" s="97">
        <v>1966</v>
      </c>
      <c r="F779" s="320">
        <v>7.5204000000000004</v>
      </c>
      <c r="G779" s="320">
        <v>0</v>
      </c>
      <c r="H779" s="320">
        <v>0</v>
      </c>
      <c r="I779" s="320">
        <v>7.5204000000000004</v>
      </c>
      <c r="J779" s="320">
        <v>393.89</v>
      </c>
      <c r="K779" s="320">
        <f>I779</f>
        <v>7.5204000000000004</v>
      </c>
      <c r="L779" s="320">
        <v>393.89</v>
      </c>
      <c r="M779" s="321">
        <f>K779/L779</f>
        <v>1.909264007717891E-2</v>
      </c>
      <c r="N779" s="98">
        <v>79.569999999999993</v>
      </c>
      <c r="O779" s="98">
        <f>M779*N779</f>
        <v>1.5192013709411258</v>
      </c>
      <c r="P779" s="98">
        <f>M779*60*1000</f>
        <v>1145.5584046307345</v>
      </c>
      <c r="Q779" s="99">
        <f>P779*N779/1000</f>
        <v>91.152082256467537</v>
      </c>
    </row>
    <row r="780" spans="1:17" ht="12.75" customHeight="1" x14ac:dyDescent="0.2">
      <c r="A780" s="301"/>
      <c r="B780" s="178" t="s">
        <v>151</v>
      </c>
      <c r="C780" s="319" t="s">
        <v>149</v>
      </c>
      <c r="D780" s="97">
        <v>8</v>
      </c>
      <c r="E780" s="97">
        <v>1962</v>
      </c>
      <c r="F780" s="320">
        <v>8.3550000000000004</v>
      </c>
      <c r="G780" s="320">
        <v>0.35699999999999998</v>
      </c>
      <c r="H780" s="320">
        <v>0.97</v>
      </c>
      <c r="I780" s="320">
        <v>7.0279990000000003</v>
      </c>
      <c r="J780" s="320">
        <v>366.73</v>
      </c>
      <c r="K780" s="320">
        <f>I780</f>
        <v>7.0279990000000003</v>
      </c>
      <c r="L780" s="320">
        <v>366.73</v>
      </c>
      <c r="M780" s="321">
        <f>K780/L780</f>
        <v>1.9163959861478473E-2</v>
      </c>
      <c r="N780" s="98">
        <v>79.569999999999993</v>
      </c>
      <c r="O780" s="98">
        <f>M780*N780</f>
        <v>1.524876286177842</v>
      </c>
      <c r="P780" s="98">
        <f>M780*60*1000</f>
        <v>1149.8375916887085</v>
      </c>
      <c r="Q780" s="99">
        <f>P780*N780/1000</f>
        <v>91.492577170670529</v>
      </c>
    </row>
    <row r="781" spans="1:17" ht="12.75" customHeight="1" x14ac:dyDescent="0.2">
      <c r="A781" s="301"/>
      <c r="B781" s="178" t="s">
        <v>151</v>
      </c>
      <c r="C781" s="319" t="s">
        <v>150</v>
      </c>
      <c r="D781" s="97">
        <v>5</v>
      </c>
      <c r="E781" s="97">
        <v>1935</v>
      </c>
      <c r="F781" s="320">
        <v>6.726</v>
      </c>
      <c r="G781" s="320">
        <v>0.21379200000000001</v>
      </c>
      <c r="H781" s="320">
        <v>0.32</v>
      </c>
      <c r="I781" s="320">
        <v>6.1922090000000001</v>
      </c>
      <c r="J781" s="320">
        <v>321.79000000000002</v>
      </c>
      <c r="K781" s="320">
        <f>I781</f>
        <v>6.1922090000000001</v>
      </c>
      <c r="L781" s="320">
        <v>321.79000000000002</v>
      </c>
      <c r="M781" s="321">
        <f>K781/L781</f>
        <v>1.9243012523695577E-2</v>
      </c>
      <c r="N781" s="98">
        <v>79.569999999999993</v>
      </c>
      <c r="O781" s="98">
        <f>M781*N781</f>
        <v>1.5311665065104569</v>
      </c>
      <c r="P781" s="98">
        <f>M781*60*1000</f>
        <v>1154.5807514217345</v>
      </c>
      <c r="Q781" s="99">
        <f>P781*N781/1000</f>
        <v>91.869990390627393</v>
      </c>
    </row>
    <row r="782" spans="1:17" ht="12.75" customHeight="1" x14ac:dyDescent="0.2">
      <c r="A782" s="301"/>
      <c r="B782" s="179" t="s">
        <v>866</v>
      </c>
      <c r="C782" s="317" t="s">
        <v>858</v>
      </c>
      <c r="D782" s="102">
        <v>7</v>
      </c>
      <c r="E782" s="102"/>
      <c r="F782" s="318">
        <v>7.9</v>
      </c>
      <c r="G782" s="318">
        <v>0.2</v>
      </c>
      <c r="H782" s="318">
        <v>0</v>
      </c>
      <c r="I782" s="318">
        <v>7.68</v>
      </c>
      <c r="J782" s="318">
        <v>400.03</v>
      </c>
      <c r="K782" s="318">
        <v>7.7</v>
      </c>
      <c r="L782" s="318">
        <v>400</v>
      </c>
      <c r="M782" s="312">
        <v>1.925E-2</v>
      </c>
      <c r="N782" s="86">
        <v>64.5</v>
      </c>
      <c r="O782" s="87">
        <v>1.241625</v>
      </c>
      <c r="P782" s="87">
        <v>1155</v>
      </c>
      <c r="Q782" s="88">
        <v>74.497500000000002</v>
      </c>
    </row>
    <row r="783" spans="1:17" ht="12.75" customHeight="1" x14ac:dyDescent="0.2">
      <c r="A783" s="301"/>
      <c r="B783" s="178" t="s">
        <v>151</v>
      </c>
      <c r="C783" s="319" t="s">
        <v>148</v>
      </c>
      <c r="D783" s="97">
        <v>12</v>
      </c>
      <c r="E783" s="97">
        <v>1971</v>
      </c>
      <c r="F783" s="320">
        <v>10.392799999999999</v>
      </c>
      <c r="G783" s="320">
        <v>0</v>
      </c>
      <c r="H783" s="320">
        <v>0</v>
      </c>
      <c r="I783" s="320">
        <v>10.392799999999999</v>
      </c>
      <c r="J783" s="320">
        <v>538.79999999999995</v>
      </c>
      <c r="K783" s="320">
        <f>I783</f>
        <v>10.392799999999999</v>
      </c>
      <c r="L783" s="320">
        <v>538.79999999999995</v>
      </c>
      <c r="M783" s="321">
        <f>K783/L783</f>
        <v>1.9288789903489235E-2</v>
      </c>
      <c r="N783" s="98">
        <v>79.569999999999993</v>
      </c>
      <c r="O783" s="98">
        <f>M783*N783</f>
        <v>1.5348090126206384</v>
      </c>
      <c r="P783" s="98">
        <f>M783*60*1000</f>
        <v>1157.327394209354</v>
      </c>
      <c r="Q783" s="99">
        <f>P783*N783/1000</f>
        <v>92.088540757238277</v>
      </c>
    </row>
    <row r="784" spans="1:17" ht="12.75" customHeight="1" x14ac:dyDescent="0.2">
      <c r="A784" s="301"/>
      <c r="B784" s="178" t="s">
        <v>228</v>
      </c>
      <c r="C784" s="313" t="s">
        <v>226</v>
      </c>
      <c r="D784" s="89">
        <v>8</v>
      </c>
      <c r="E784" s="89">
        <v>1972</v>
      </c>
      <c r="F784" s="314">
        <v>9.5670000000000002</v>
      </c>
      <c r="G784" s="314">
        <v>0.379658</v>
      </c>
      <c r="H784" s="314">
        <v>0.67</v>
      </c>
      <c r="I784" s="314">
        <v>8.5173419999999993</v>
      </c>
      <c r="J784" s="314">
        <v>440.39</v>
      </c>
      <c r="K784" s="314">
        <f>I784</f>
        <v>8.5173419999999993</v>
      </c>
      <c r="L784" s="314">
        <v>440.39</v>
      </c>
      <c r="M784" s="315">
        <f>K784/L784</f>
        <v>1.9340452780490021E-2</v>
      </c>
      <c r="N784" s="90">
        <v>78.150000000000006</v>
      </c>
      <c r="O784" s="90">
        <f>M784*N784</f>
        <v>1.5114563847952953</v>
      </c>
      <c r="P784" s="90">
        <f>M784*60*1000</f>
        <v>1160.4271668294014</v>
      </c>
      <c r="Q784" s="91">
        <f>P784*N784/1000</f>
        <v>90.68738308771772</v>
      </c>
    </row>
    <row r="785" spans="1:17" ht="12.75" customHeight="1" x14ac:dyDescent="0.2">
      <c r="A785" s="301"/>
      <c r="B785" s="178" t="s">
        <v>460</v>
      </c>
      <c r="C785" s="317" t="s">
        <v>454</v>
      </c>
      <c r="D785" s="102">
        <v>8</v>
      </c>
      <c r="E785" s="102">
        <v>1975</v>
      </c>
      <c r="F785" s="318">
        <f>SUM(G785+H785+I785)</f>
        <v>7.79</v>
      </c>
      <c r="G785" s="318"/>
      <c r="H785" s="318">
        <v>0</v>
      </c>
      <c r="I785" s="318">
        <v>7.79</v>
      </c>
      <c r="J785" s="318">
        <v>402.69</v>
      </c>
      <c r="K785" s="318">
        <v>7.79</v>
      </c>
      <c r="L785" s="318">
        <v>402.69</v>
      </c>
      <c r="M785" s="312">
        <f>K785/L785</f>
        <v>1.9344905510442274E-2</v>
      </c>
      <c r="N785" s="86">
        <v>62.1</v>
      </c>
      <c r="O785" s="87">
        <f>M785*N785</f>
        <v>1.2013186321984652</v>
      </c>
      <c r="P785" s="87">
        <f>M785*60*1000</f>
        <v>1160.6943306265364</v>
      </c>
      <c r="Q785" s="88">
        <f>P785*N785/1000</f>
        <v>72.079117931907916</v>
      </c>
    </row>
    <row r="786" spans="1:17" ht="12.75" customHeight="1" x14ac:dyDescent="0.2">
      <c r="A786" s="301"/>
      <c r="B786" s="178" t="s">
        <v>522</v>
      </c>
      <c r="C786" s="164" t="s">
        <v>964</v>
      </c>
      <c r="D786" s="37">
        <v>8</v>
      </c>
      <c r="E786" s="37">
        <v>1955</v>
      </c>
      <c r="F786" s="311">
        <v>10.3</v>
      </c>
      <c r="G786" s="311">
        <v>1.5</v>
      </c>
      <c r="H786" s="311">
        <v>1.2</v>
      </c>
      <c r="I786" s="311">
        <v>7.59</v>
      </c>
      <c r="J786" s="311">
        <v>390.37</v>
      </c>
      <c r="K786" s="311">
        <v>7.59</v>
      </c>
      <c r="L786" s="311">
        <v>390.37</v>
      </c>
      <c r="M786" s="312">
        <f>K786/L786</f>
        <v>1.9443092450751851E-2</v>
      </c>
      <c r="N786" s="86">
        <v>74.5</v>
      </c>
      <c r="O786" s="87">
        <f>M786*N786</f>
        <v>1.4485103875810128</v>
      </c>
      <c r="P786" s="87">
        <f>M786*60*1000</f>
        <v>1166.5855470451111</v>
      </c>
      <c r="Q786" s="88">
        <f>P786*N786/1000</f>
        <v>86.910623254860781</v>
      </c>
    </row>
    <row r="787" spans="1:17" ht="12.75" customHeight="1" x14ac:dyDescent="0.2">
      <c r="A787" s="301"/>
      <c r="B787" s="178" t="s">
        <v>522</v>
      </c>
      <c r="C787" s="164" t="s">
        <v>965</v>
      </c>
      <c r="D787" s="37">
        <v>12</v>
      </c>
      <c r="E787" s="37">
        <v>1987</v>
      </c>
      <c r="F787" s="311">
        <v>16.21</v>
      </c>
      <c r="G787" s="311">
        <v>1.28</v>
      </c>
      <c r="H787" s="311">
        <v>1.61</v>
      </c>
      <c r="I787" s="311">
        <v>13.32</v>
      </c>
      <c r="J787" s="311">
        <v>681.87</v>
      </c>
      <c r="K787" s="311">
        <v>13.32</v>
      </c>
      <c r="L787" s="311">
        <v>681.87</v>
      </c>
      <c r="M787" s="312">
        <f>K787/L787</f>
        <v>1.953451537683136E-2</v>
      </c>
      <c r="N787" s="86">
        <v>74.5</v>
      </c>
      <c r="O787" s="87">
        <f>M787*N787</f>
        <v>1.4553213955739364</v>
      </c>
      <c r="P787" s="87">
        <f>M787*60*1000</f>
        <v>1172.0709226098816</v>
      </c>
      <c r="Q787" s="88">
        <f>P787*N787/1000</f>
        <v>87.319283734436169</v>
      </c>
    </row>
    <row r="788" spans="1:17" ht="12.75" customHeight="1" x14ac:dyDescent="0.2">
      <c r="A788" s="301"/>
      <c r="B788" s="179" t="s">
        <v>92</v>
      </c>
      <c r="C788" s="319" t="s">
        <v>80</v>
      </c>
      <c r="D788" s="97">
        <v>47</v>
      </c>
      <c r="E788" s="97" t="s">
        <v>57</v>
      </c>
      <c r="F788" s="320">
        <v>41.860999999999997</v>
      </c>
      <c r="G788" s="320">
        <v>5.1316459999999999</v>
      </c>
      <c r="H788" s="320">
        <v>0</v>
      </c>
      <c r="I788" s="320">
        <v>36.729357</v>
      </c>
      <c r="J788" s="320">
        <v>1879.63</v>
      </c>
      <c r="K788" s="320">
        <f>I788</f>
        <v>36.729357</v>
      </c>
      <c r="L788" s="320">
        <v>1879.63</v>
      </c>
      <c r="M788" s="321">
        <f>K788/L788</f>
        <v>1.9540737804780727E-2</v>
      </c>
      <c r="N788" s="98">
        <v>46.7</v>
      </c>
      <c r="O788" s="98">
        <f>M788*N788</f>
        <v>0.91255245548326003</v>
      </c>
      <c r="P788" s="98">
        <f>M788*60*1000</f>
        <v>1172.4442682868437</v>
      </c>
      <c r="Q788" s="99">
        <f>P788*N788/1000</f>
        <v>54.753147328995603</v>
      </c>
    </row>
    <row r="789" spans="1:17" ht="12.75" customHeight="1" x14ac:dyDescent="0.2">
      <c r="A789" s="301"/>
      <c r="B789" s="179" t="s">
        <v>92</v>
      </c>
      <c r="C789" s="319" t="s">
        <v>84</v>
      </c>
      <c r="D789" s="97">
        <v>4</v>
      </c>
      <c r="E789" s="97">
        <v>1951</v>
      </c>
      <c r="F789" s="320">
        <v>5.4059999999999997</v>
      </c>
      <c r="G789" s="320">
        <v>1.010526</v>
      </c>
      <c r="H789" s="320">
        <v>0</v>
      </c>
      <c r="I789" s="320">
        <v>4.395473</v>
      </c>
      <c r="J789" s="320">
        <v>224.57</v>
      </c>
      <c r="K789" s="320">
        <f>I789</f>
        <v>4.395473</v>
      </c>
      <c r="L789" s="320">
        <v>224.57</v>
      </c>
      <c r="M789" s="321">
        <f>K789/L789</f>
        <v>1.9572841430288996E-2</v>
      </c>
      <c r="N789" s="98">
        <v>46.7</v>
      </c>
      <c r="O789" s="98">
        <f>M789*N789</f>
        <v>0.91405169479449622</v>
      </c>
      <c r="P789" s="98">
        <f>M789*60*1000</f>
        <v>1174.3704858173398</v>
      </c>
      <c r="Q789" s="99">
        <f>P789*N789/1000</f>
        <v>54.843101687669773</v>
      </c>
    </row>
    <row r="790" spans="1:17" ht="12.75" customHeight="1" x14ac:dyDescent="0.2">
      <c r="A790" s="301"/>
      <c r="B790" s="179" t="s">
        <v>92</v>
      </c>
      <c r="C790" s="319" t="s">
        <v>78</v>
      </c>
      <c r="D790" s="97">
        <v>48</v>
      </c>
      <c r="E790" s="97">
        <v>1963</v>
      </c>
      <c r="F790" s="320">
        <v>44.578000000000003</v>
      </c>
      <c r="G790" s="320">
        <v>6.1632170000000004</v>
      </c>
      <c r="H790" s="320">
        <v>0.458395</v>
      </c>
      <c r="I790" s="320">
        <v>37.956386999999999</v>
      </c>
      <c r="J790" s="320">
        <v>1913.87</v>
      </c>
      <c r="K790" s="320">
        <f>I790</f>
        <v>37.956386999999999</v>
      </c>
      <c r="L790" s="320">
        <v>1913.87</v>
      </c>
      <c r="M790" s="321">
        <f>K790/L790</f>
        <v>1.9832270216890387E-2</v>
      </c>
      <c r="N790" s="98">
        <v>46.7</v>
      </c>
      <c r="O790" s="98">
        <f>M790*N790</f>
        <v>0.92616701912878108</v>
      </c>
      <c r="P790" s="98">
        <f>M790*60*1000</f>
        <v>1189.9362130134232</v>
      </c>
      <c r="Q790" s="99">
        <f>P790*N790/1000</f>
        <v>55.57002114772687</v>
      </c>
    </row>
    <row r="791" spans="1:17" ht="12.75" customHeight="1" x14ac:dyDescent="0.2">
      <c r="A791" s="301"/>
      <c r="B791" s="179" t="s">
        <v>298</v>
      </c>
      <c r="C791" s="164" t="s">
        <v>294</v>
      </c>
      <c r="D791" s="37">
        <v>8</v>
      </c>
      <c r="E791" s="37" t="s">
        <v>57</v>
      </c>
      <c r="F791" s="311">
        <f>G791+H791+I791</f>
        <v>8.2999980000000004</v>
      </c>
      <c r="G791" s="311">
        <v>0.30599999999999999</v>
      </c>
      <c r="H791" s="311">
        <v>0.08</v>
      </c>
      <c r="I791" s="311">
        <v>7.9139980000000003</v>
      </c>
      <c r="J791" s="311">
        <v>396.8</v>
      </c>
      <c r="K791" s="311">
        <v>7.9139980000000003</v>
      </c>
      <c r="L791" s="311">
        <v>396.8</v>
      </c>
      <c r="M791" s="312">
        <f>K791/L791</f>
        <v>1.9944551411290323E-2</v>
      </c>
      <c r="N791" s="86">
        <v>54.2</v>
      </c>
      <c r="O791" s="87">
        <f>M791*N791</f>
        <v>1.0809946864919355</v>
      </c>
      <c r="P791" s="87">
        <f>M791*60*1000</f>
        <v>1196.6730846774194</v>
      </c>
      <c r="Q791" s="88">
        <f>P791*N791/1000</f>
        <v>64.859681189516138</v>
      </c>
    </row>
    <row r="792" spans="1:17" ht="12.75" customHeight="1" x14ac:dyDescent="0.2">
      <c r="A792" s="301"/>
      <c r="B792" s="178" t="s">
        <v>522</v>
      </c>
      <c r="C792" s="164" t="s">
        <v>520</v>
      </c>
      <c r="D792" s="37">
        <v>6</v>
      </c>
      <c r="E792" s="37">
        <v>1986</v>
      </c>
      <c r="F792" s="311">
        <v>8.8000000000000007</v>
      </c>
      <c r="G792" s="311">
        <v>0.37</v>
      </c>
      <c r="H792" s="311">
        <v>0.88</v>
      </c>
      <c r="I792" s="311">
        <v>7.55</v>
      </c>
      <c r="J792" s="311">
        <v>378.43</v>
      </c>
      <c r="K792" s="311">
        <v>7.55</v>
      </c>
      <c r="L792" s="311">
        <v>378.43</v>
      </c>
      <c r="M792" s="312">
        <f>K792/L792</f>
        <v>1.9950849562666805E-2</v>
      </c>
      <c r="N792" s="86">
        <v>74.5</v>
      </c>
      <c r="O792" s="87">
        <f>M792*N792</f>
        <v>1.486338292418677</v>
      </c>
      <c r="P792" s="87">
        <f>M792*60*1000</f>
        <v>1197.0509737600084</v>
      </c>
      <c r="Q792" s="88">
        <f>P792*N792/1000</f>
        <v>89.180297545120624</v>
      </c>
    </row>
    <row r="793" spans="1:17" ht="12.75" customHeight="1" x14ac:dyDescent="0.2">
      <c r="A793" s="301"/>
      <c r="B793" s="179" t="s">
        <v>298</v>
      </c>
      <c r="C793" s="164" t="s">
        <v>588</v>
      </c>
      <c r="D793" s="37">
        <v>28</v>
      </c>
      <c r="E793" s="37" t="s">
        <v>57</v>
      </c>
      <c r="F793" s="311">
        <f>G793+H793+I793</f>
        <v>30.182002000000004</v>
      </c>
      <c r="G793" s="311">
        <v>0</v>
      </c>
      <c r="H793" s="311">
        <v>0</v>
      </c>
      <c r="I793" s="311">
        <v>30.182002000000004</v>
      </c>
      <c r="J793" s="311">
        <v>1512.77</v>
      </c>
      <c r="K793" s="311">
        <v>30.182002000000004</v>
      </c>
      <c r="L793" s="311">
        <v>1512.77</v>
      </c>
      <c r="M793" s="312">
        <f>K793/L793</f>
        <v>1.9951481057926851E-2</v>
      </c>
      <c r="N793" s="86">
        <v>54.2</v>
      </c>
      <c r="O793" s="87">
        <f>M793*N793</f>
        <v>1.0813702733396353</v>
      </c>
      <c r="P793" s="87">
        <f>M793*60*1000</f>
        <v>1197.0888634756109</v>
      </c>
      <c r="Q793" s="88">
        <f>P793*N793/1000</f>
        <v>64.882216400378113</v>
      </c>
    </row>
    <row r="794" spans="1:17" ht="12.75" customHeight="1" x14ac:dyDescent="0.2">
      <c r="A794" s="301"/>
      <c r="B794" s="179" t="s">
        <v>298</v>
      </c>
      <c r="C794" s="164" t="s">
        <v>293</v>
      </c>
      <c r="D794" s="37">
        <v>10</v>
      </c>
      <c r="E794" s="37" t="s">
        <v>57</v>
      </c>
      <c r="F794" s="311">
        <f>G794+H794+I794</f>
        <v>13.060001</v>
      </c>
      <c r="G794" s="311">
        <v>0.255</v>
      </c>
      <c r="H794" s="311">
        <v>1.1300000000000001</v>
      </c>
      <c r="I794" s="311">
        <v>11.675001</v>
      </c>
      <c r="J794" s="311">
        <v>584.33000000000004</v>
      </c>
      <c r="K794" s="311">
        <v>11.675001</v>
      </c>
      <c r="L794" s="311">
        <v>584.33000000000004</v>
      </c>
      <c r="M794" s="312">
        <f>K794/L794</f>
        <v>1.9980149915287591E-2</v>
      </c>
      <c r="N794" s="86">
        <v>54.2</v>
      </c>
      <c r="O794" s="87">
        <f>M794*N794</f>
        <v>1.0829241254085875</v>
      </c>
      <c r="P794" s="87">
        <f>M794*60*1000</f>
        <v>1198.8089949172556</v>
      </c>
      <c r="Q794" s="88">
        <f>P794*N794/1000</f>
        <v>64.975447524515261</v>
      </c>
    </row>
    <row r="795" spans="1:17" ht="12.75" customHeight="1" x14ac:dyDescent="0.2">
      <c r="A795" s="301"/>
      <c r="B795" s="179" t="s">
        <v>92</v>
      </c>
      <c r="C795" s="319" t="s">
        <v>79</v>
      </c>
      <c r="D795" s="97">
        <v>32</v>
      </c>
      <c r="E795" s="97">
        <v>1960</v>
      </c>
      <c r="F795" s="320">
        <v>28.164999999999999</v>
      </c>
      <c r="G795" s="320">
        <v>3.4844249999999999</v>
      </c>
      <c r="H795" s="320">
        <v>0.29936000000000001</v>
      </c>
      <c r="I795" s="320">
        <v>24.381216999999999</v>
      </c>
      <c r="J795" s="320">
        <v>1214.6199999999999</v>
      </c>
      <c r="K795" s="320">
        <f>I795</f>
        <v>24.381216999999999</v>
      </c>
      <c r="L795" s="320">
        <v>1214.6199999999999</v>
      </c>
      <c r="M795" s="321">
        <f>K795/L795</f>
        <v>2.0073123281355486E-2</v>
      </c>
      <c r="N795" s="98">
        <v>46.7</v>
      </c>
      <c r="O795" s="98">
        <f>M795*N795</f>
        <v>0.93741485723930129</v>
      </c>
      <c r="P795" s="98">
        <f>M795*60*1000</f>
        <v>1204.3873968813293</v>
      </c>
      <c r="Q795" s="99">
        <f>P795*N795/1000</f>
        <v>56.244891434358081</v>
      </c>
    </row>
    <row r="796" spans="1:17" ht="12.75" customHeight="1" x14ac:dyDescent="0.2">
      <c r="A796" s="301"/>
      <c r="B796" s="178" t="s">
        <v>522</v>
      </c>
      <c r="C796" s="164" t="s">
        <v>611</v>
      </c>
      <c r="D796" s="37">
        <v>9</v>
      </c>
      <c r="E796" s="37" t="s">
        <v>779</v>
      </c>
      <c r="F796" s="311">
        <v>8.5</v>
      </c>
      <c r="G796" s="311">
        <v>0</v>
      </c>
      <c r="H796" s="311">
        <v>0</v>
      </c>
      <c r="I796" s="311">
        <v>8.5</v>
      </c>
      <c r="J796" s="311">
        <v>422.73</v>
      </c>
      <c r="K796" s="311">
        <v>8.5</v>
      </c>
      <c r="L796" s="311">
        <v>422.73</v>
      </c>
      <c r="M796" s="312">
        <f>K796/L796</f>
        <v>2.0107397156577483E-2</v>
      </c>
      <c r="N796" s="86">
        <v>74.5</v>
      </c>
      <c r="O796" s="87">
        <f>M796*N796</f>
        <v>1.4980010881650225</v>
      </c>
      <c r="P796" s="87">
        <f>M796*60*1000</f>
        <v>1206.4438293946489</v>
      </c>
      <c r="Q796" s="88">
        <f>P796*N796/1000</f>
        <v>89.880065289901339</v>
      </c>
    </row>
    <row r="797" spans="1:17" ht="12.75" customHeight="1" x14ac:dyDescent="0.2">
      <c r="A797" s="301"/>
      <c r="B797" s="179" t="s">
        <v>774</v>
      </c>
      <c r="C797" s="164" t="s">
        <v>770</v>
      </c>
      <c r="D797" s="37">
        <v>6</v>
      </c>
      <c r="E797" s="37">
        <v>1987</v>
      </c>
      <c r="F797" s="311">
        <v>6.8689999999999998</v>
      </c>
      <c r="G797" s="311">
        <v>0.66</v>
      </c>
      <c r="H797" s="311">
        <v>0.06</v>
      </c>
      <c r="I797" s="311">
        <v>6.7430000000000003</v>
      </c>
      <c r="J797" s="311">
        <v>332.66</v>
      </c>
      <c r="K797" s="311">
        <v>6.7430000000000003</v>
      </c>
      <c r="L797" s="311">
        <v>332.66</v>
      </c>
      <c r="M797" s="312">
        <f>K797/L797</f>
        <v>2.026994528948476E-2</v>
      </c>
      <c r="N797" s="86">
        <v>67.58</v>
      </c>
      <c r="O797" s="87">
        <f>M797*N797</f>
        <v>1.36984290266338</v>
      </c>
      <c r="P797" s="87">
        <f>M797*60*1000</f>
        <v>1216.1967173690855</v>
      </c>
      <c r="Q797" s="88">
        <f>P797*N797/1000</f>
        <v>82.190574159802793</v>
      </c>
    </row>
    <row r="798" spans="1:17" ht="12.75" customHeight="1" x14ac:dyDescent="0.2">
      <c r="A798" s="301"/>
      <c r="B798" s="178" t="s">
        <v>522</v>
      </c>
      <c r="C798" s="164" t="s">
        <v>521</v>
      </c>
      <c r="D798" s="37">
        <v>9</v>
      </c>
      <c r="E798" s="37">
        <v>1958</v>
      </c>
      <c r="F798" s="311">
        <v>4.2</v>
      </c>
      <c r="G798" s="311">
        <v>0</v>
      </c>
      <c r="H798" s="311">
        <v>0</v>
      </c>
      <c r="I798" s="311">
        <v>4.2</v>
      </c>
      <c r="J798" s="311">
        <v>206.92</v>
      </c>
      <c r="K798" s="311">
        <v>4.2</v>
      </c>
      <c r="L798" s="311">
        <v>206.92</v>
      </c>
      <c r="M798" s="312">
        <f>K798/L798</f>
        <v>2.0297699594046009E-2</v>
      </c>
      <c r="N798" s="86">
        <v>74.5</v>
      </c>
      <c r="O798" s="87">
        <f>M798*N798</f>
        <v>1.5121786197564278</v>
      </c>
      <c r="P798" s="87">
        <f>M798*60*1000</f>
        <v>1217.8619756427604</v>
      </c>
      <c r="Q798" s="88">
        <f>P798*N798/1000</f>
        <v>90.730717185385657</v>
      </c>
    </row>
    <row r="799" spans="1:17" ht="12.75" customHeight="1" x14ac:dyDescent="0.2">
      <c r="A799" s="301"/>
      <c r="B799" s="178" t="s">
        <v>228</v>
      </c>
      <c r="C799" s="313" t="s">
        <v>227</v>
      </c>
      <c r="D799" s="89">
        <v>17</v>
      </c>
      <c r="E799" s="89">
        <v>1983</v>
      </c>
      <c r="F799" s="314">
        <v>27.742000000000001</v>
      </c>
      <c r="G799" s="314">
        <v>1.2751619999999999</v>
      </c>
      <c r="H799" s="314">
        <v>2.88</v>
      </c>
      <c r="I799" s="314">
        <v>23.586838</v>
      </c>
      <c r="J799" s="314">
        <v>1153.81</v>
      </c>
      <c r="K799" s="314">
        <f>I799</f>
        <v>23.586838</v>
      </c>
      <c r="L799" s="314">
        <v>1153.81</v>
      </c>
      <c r="M799" s="315">
        <f>K799/L799</f>
        <v>2.0442566800426415E-2</v>
      </c>
      <c r="N799" s="90">
        <v>78.150000000000006</v>
      </c>
      <c r="O799" s="90">
        <f>M799*N799</f>
        <v>1.5975865954533244</v>
      </c>
      <c r="P799" s="90">
        <f>M799*60*1000</f>
        <v>1226.5540080255848</v>
      </c>
      <c r="Q799" s="91">
        <f>P799*N799/1000</f>
        <v>95.855195727199458</v>
      </c>
    </row>
    <row r="800" spans="1:17" ht="12.75" customHeight="1" x14ac:dyDescent="0.2">
      <c r="A800" s="301"/>
      <c r="B800" s="178" t="s">
        <v>522</v>
      </c>
      <c r="C800" s="164" t="s">
        <v>966</v>
      </c>
      <c r="D800" s="37">
        <v>13</v>
      </c>
      <c r="E800" s="37">
        <v>1960</v>
      </c>
      <c r="F800" s="311">
        <v>10.8</v>
      </c>
      <c r="G800" s="311">
        <v>0</v>
      </c>
      <c r="H800" s="311">
        <v>0</v>
      </c>
      <c r="I800" s="311">
        <v>10.8</v>
      </c>
      <c r="J800" s="311">
        <v>526.47</v>
      </c>
      <c r="K800" s="311">
        <v>10.8</v>
      </c>
      <c r="L800" s="311">
        <v>526.47</v>
      </c>
      <c r="M800" s="312">
        <f>K800/L800</f>
        <v>2.0513989401105475E-2</v>
      </c>
      <c r="N800" s="86">
        <v>74.5</v>
      </c>
      <c r="O800" s="87">
        <f>M800*N800</f>
        <v>1.528292210382358</v>
      </c>
      <c r="P800" s="87">
        <f>M800*60*1000</f>
        <v>1230.8393640663285</v>
      </c>
      <c r="Q800" s="88">
        <f>P800*N800/1000</f>
        <v>91.697532622941466</v>
      </c>
    </row>
    <row r="801" spans="1:17" ht="12.75" customHeight="1" x14ac:dyDescent="0.2">
      <c r="A801" s="301"/>
      <c r="B801" s="178" t="s">
        <v>228</v>
      </c>
      <c r="C801" s="313" t="s">
        <v>1004</v>
      </c>
      <c r="D801" s="89">
        <v>6</v>
      </c>
      <c r="E801" s="89">
        <v>1968</v>
      </c>
      <c r="F801" s="314">
        <v>5.21</v>
      </c>
      <c r="G801" s="314">
        <v>0</v>
      </c>
      <c r="H801" s="314">
        <v>0</v>
      </c>
      <c r="I801" s="314">
        <v>5.2099989999999998</v>
      </c>
      <c r="J801" s="314">
        <v>252.14</v>
      </c>
      <c r="K801" s="314">
        <f>I801</f>
        <v>5.2099989999999998</v>
      </c>
      <c r="L801" s="314">
        <v>252.14</v>
      </c>
      <c r="M801" s="315">
        <f>K801/L801</f>
        <v>2.0663119695407312E-2</v>
      </c>
      <c r="N801" s="90">
        <v>78.150000000000006</v>
      </c>
      <c r="O801" s="90">
        <f>M801*N801</f>
        <v>1.6148228041960815</v>
      </c>
      <c r="P801" s="90">
        <f>M801*60*1000</f>
        <v>1239.7871817244388</v>
      </c>
      <c r="Q801" s="91">
        <f>P801*N801/1000</f>
        <v>96.889368251764893</v>
      </c>
    </row>
    <row r="802" spans="1:17" ht="12.75" customHeight="1" x14ac:dyDescent="0.2">
      <c r="A802" s="301"/>
      <c r="B802" s="178" t="s">
        <v>625</v>
      </c>
      <c r="C802" s="313" t="s">
        <v>203</v>
      </c>
      <c r="D802" s="89">
        <v>6</v>
      </c>
      <c r="E802" s="89">
        <v>1956</v>
      </c>
      <c r="F802" s="314">
        <v>8.4629999999999992</v>
      </c>
      <c r="G802" s="314">
        <v>0.73955099999999996</v>
      </c>
      <c r="H802" s="314">
        <v>0.96</v>
      </c>
      <c r="I802" s="314">
        <v>6.7634499999999997</v>
      </c>
      <c r="J802" s="314">
        <v>327.26</v>
      </c>
      <c r="K802" s="314">
        <f>I802</f>
        <v>6.7634499999999997</v>
      </c>
      <c r="L802" s="314">
        <v>327.26</v>
      </c>
      <c r="M802" s="315">
        <f>K802/L802</f>
        <v>2.0666900935036363E-2</v>
      </c>
      <c r="N802" s="90">
        <v>77.61</v>
      </c>
      <c r="O802" s="90">
        <f>M802*N802</f>
        <v>1.603958181568172</v>
      </c>
      <c r="P802" s="90">
        <f>M802*60*1000</f>
        <v>1240.0140561021817</v>
      </c>
      <c r="Q802" s="91">
        <f>P802*N802/1000</f>
        <v>96.237490894090328</v>
      </c>
    </row>
    <row r="803" spans="1:17" ht="12.75" customHeight="1" x14ac:dyDescent="0.2">
      <c r="A803" s="301"/>
      <c r="B803" s="178" t="s">
        <v>326</v>
      </c>
      <c r="C803" s="164" t="s">
        <v>319</v>
      </c>
      <c r="D803" s="325">
        <v>14</v>
      </c>
      <c r="E803" s="325" t="s">
        <v>57</v>
      </c>
      <c r="F803" s="326">
        <v>13.872</v>
      </c>
      <c r="G803" s="326">
        <v>0.56100000000000005</v>
      </c>
      <c r="H803" s="326">
        <v>0.14000000000000001</v>
      </c>
      <c r="I803" s="326">
        <v>13.172000000000001</v>
      </c>
      <c r="J803" s="326">
        <v>635.91</v>
      </c>
      <c r="K803" s="326">
        <v>13.172000000000001</v>
      </c>
      <c r="L803" s="326">
        <v>635.91</v>
      </c>
      <c r="M803" s="312">
        <f>K803/L803</f>
        <v>2.071362299696498E-2</v>
      </c>
      <c r="N803" s="86">
        <v>77.7</v>
      </c>
      <c r="O803" s="87">
        <f>M803*N803</f>
        <v>1.6094485068641791</v>
      </c>
      <c r="P803" s="87">
        <f>M803*60*1000</f>
        <v>1242.8173798178987</v>
      </c>
      <c r="Q803" s="88">
        <f>P803*N803/1000</f>
        <v>96.566910411850728</v>
      </c>
    </row>
    <row r="804" spans="1:17" ht="12.75" customHeight="1" x14ac:dyDescent="0.2">
      <c r="A804" s="301"/>
      <c r="B804" s="178" t="s">
        <v>151</v>
      </c>
      <c r="C804" s="319" t="s">
        <v>146</v>
      </c>
      <c r="D804" s="97">
        <v>6</v>
      </c>
      <c r="E804" s="97">
        <v>1959</v>
      </c>
      <c r="F804" s="320">
        <v>7.9089999999999998</v>
      </c>
      <c r="G804" s="320">
        <v>0.45629700000000001</v>
      </c>
      <c r="H804" s="320">
        <v>0.96</v>
      </c>
      <c r="I804" s="320">
        <v>6.4927020000000004</v>
      </c>
      <c r="J804" s="320">
        <v>313.25</v>
      </c>
      <c r="K804" s="320">
        <f>I804</f>
        <v>6.4927020000000004</v>
      </c>
      <c r="L804" s="320">
        <v>313.25</v>
      </c>
      <c r="M804" s="321">
        <f>K804/L804</f>
        <v>2.0726901835594575E-2</v>
      </c>
      <c r="N804" s="98">
        <v>79.569999999999993</v>
      </c>
      <c r="O804" s="98">
        <f>M804*N804</f>
        <v>1.6492395790582601</v>
      </c>
      <c r="P804" s="98">
        <f>M804*60*1000</f>
        <v>1243.6141101356745</v>
      </c>
      <c r="Q804" s="99">
        <f>P804*N804/1000</f>
        <v>98.95437474349562</v>
      </c>
    </row>
    <row r="805" spans="1:17" ht="12.75" customHeight="1" x14ac:dyDescent="0.2">
      <c r="A805" s="301"/>
      <c r="B805" s="179" t="s">
        <v>866</v>
      </c>
      <c r="C805" s="317" t="s">
        <v>859</v>
      </c>
      <c r="D805" s="102">
        <v>2</v>
      </c>
      <c r="E805" s="102"/>
      <c r="F805" s="318">
        <v>5.3</v>
      </c>
      <c r="G805" s="318">
        <v>0</v>
      </c>
      <c r="H805" s="318">
        <v>0</v>
      </c>
      <c r="I805" s="318">
        <v>5.3</v>
      </c>
      <c r="J805" s="318">
        <v>254.76</v>
      </c>
      <c r="K805" s="318">
        <v>5.3</v>
      </c>
      <c r="L805" s="318">
        <v>254.8</v>
      </c>
      <c r="M805" s="312">
        <v>2.0800627943485084E-2</v>
      </c>
      <c r="N805" s="86">
        <v>64.5</v>
      </c>
      <c r="O805" s="87">
        <v>1.3416405023547879</v>
      </c>
      <c r="P805" s="87">
        <v>1248.0376766091051</v>
      </c>
      <c r="Q805" s="88">
        <v>80.498430141287272</v>
      </c>
    </row>
    <row r="806" spans="1:17" ht="12.75" customHeight="1" x14ac:dyDescent="0.2">
      <c r="A806" s="301"/>
      <c r="B806" s="179" t="s">
        <v>368</v>
      </c>
      <c r="C806" s="327" t="s">
        <v>363</v>
      </c>
      <c r="D806" s="92">
        <v>19</v>
      </c>
      <c r="E806" s="93" t="s">
        <v>57</v>
      </c>
      <c r="F806" s="328">
        <v>15.53</v>
      </c>
      <c r="G806" s="328">
        <v>1</v>
      </c>
      <c r="H806" s="329">
        <v>0.49</v>
      </c>
      <c r="I806" s="328">
        <v>14.04</v>
      </c>
      <c r="J806" s="330">
        <v>670.33</v>
      </c>
      <c r="K806" s="328">
        <v>14.04</v>
      </c>
      <c r="L806" s="330">
        <v>670.33</v>
      </c>
      <c r="M806" s="312">
        <f>K806/L806</f>
        <v>2.0944907732012588E-2</v>
      </c>
      <c r="N806" s="86">
        <v>58.8</v>
      </c>
      <c r="O806" s="87">
        <f>M806*N806</f>
        <v>1.2315605746423401</v>
      </c>
      <c r="P806" s="87">
        <f>M806*60*1000</f>
        <v>1256.6944639207554</v>
      </c>
      <c r="Q806" s="88">
        <f>P806*N806/1000</f>
        <v>73.89363447854042</v>
      </c>
    </row>
    <row r="807" spans="1:17" ht="12.75" customHeight="1" x14ac:dyDescent="0.2">
      <c r="A807" s="301"/>
      <c r="B807" s="178" t="s">
        <v>429</v>
      </c>
      <c r="C807" s="164" t="s">
        <v>595</v>
      </c>
      <c r="D807" s="37">
        <v>14</v>
      </c>
      <c r="E807" s="37">
        <v>1969</v>
      </c>
      <c r="F807" s="311">
        <f>G807+H807+I807</f>
        <v>17.735001</v>
      </c>
      <c r="G807" s="311">
        <v>1.1268149999999999</v>
      </c>
      <c r="H807" s="311">
        <v>1.573</v>
      </c>
      <c r="I807" s="311">
        <v>15.035185999999999</v>
      </c>
      <c r="J807" s="311">
        <v>717.57</v>
      </c>
      <c r="K807" s="311">
        <f>I807</f>
        <v>15.035185999999999</v>
      </c>
      <c r="L807" s="311">
        <f>J807</f>
        <v>717.57</v>
      </c>
      <c r="M807" s="312">
        <f>K807/L807</f>
        <v>2.0952918878994382E-2</v>
      </c>
      <c r="N807" s="86">
        <v>51.884</v>
      </c>
      <c r="O807" s="87">
        <f>M807*N807</f>
        <v>1.0871212431177446</v>
      </c>
      <c r="P807" s="87">
        <f>M807*60*1000</f>
        <v>1257.175132739663</v>
      </c>
      <c r="Q807" s="88">
        <f>P807*N807/1000</f>
        <v>65.22727458706467</v>
      </c>
    </row>
    <row r="808" spans="1:17" ht="12.75" customHeight="1" x14ac:dyDescent="0.2">
      <c r="A808" s="301"/>
      <c r="B808" s="179" t="s">
        <v>373</v>
      </c>
      <c r="C808" s="327" t="s">
        <v>364</v>
      </c>
      <c r="D808" s="92">
        <v>39</v>
      </c>
      <c r="E808" s="93" t="s">
        <v>57</v>
      </c>
      <c r="F808" s="328">
        <v>31.24</v>
      </c>
      <c r="G808" s="328">
        <v>1.55</v>
      </c>
      <c r="H808" s="329">
        <v>4.84</v>
      </c>
      <c r="I808" s="328">
        <v>24.85</v>
      </c>
      <c r="J808" s="331">
        <v>1183.53</v>
      </c>
      <c r="K808" s="328">
        <v>24.85</v>
      </c>
      <c r="L808" s="331">
        <v>1183.53</v>
      </c>
      <c r="M808" s="312">
        <f>K808/L808</f>
        <v>2.0996510439110123E-2</v>
      </c>
      <c r="N808" s="86">
        <v>58.8</v>
      </c>
      <c r="O808" s="87">
        <f>M808*N808</f>
        <v>1.2345948138196752</v>
      </c>
      <c r="P808" s="87">
        <f>M808*60*1000</f>
        <v>1259.7906263466075</v>
      </c>
      <c r="Q808" s="88">
        <f>P808*N808/1000</f>
        <v>74.075688829180521</v>
      </c>
    </row>
    <row r="809" spans="1:17" ht="12.75" customHeight="1" x14ac:dyDescent="0.2">
      <c r="A809" s="301"/>
      <c r="B809" s="179" t="s">
        <v>242</v>
      </c>
      <c r="C809" s="164" t="s">
        <v>241</v>
      </c>
      <c r="D809" s="37">
        <v>48</v>
      </c>
      <c r="E809" s="37">
        <v>1987</v>
      </c>
      <c r="F809" s="311">
        <f>G809+H809+I809</f>
        <v>47.028000000000006</v>
      </c>
      <c r="G809" s="311">
        <v>4.6461200000000007</v>
      </c>
      <c r="H809" s="311">
        <v>7.36</v>
      </c>
      <c r="I809" s="311">
        <v>35.021880000000003</v>
      </c>
      <c r="J809" s="311">
        <v>1659.41</v>
      </c>
      <c r="K809" s="311">
        <v>35.021880000000003</v>
      </c>
      <c r="L809" s="311">
        <v>1659.41</v>
      </c>
      <c r="M809" s="312">
        <f>K809/L809</f>
        <v>2.1105019253831181E-2</v>
      </c>
      <c r="N809" s="86">
        <v>53.518999999999998</v>
      </c>
      <c r="O809" s="87">
        <f>M809*N809</f>
        <v>1.129519525445791</v>
      </c>
      <c r="P809" s="87">
        <f>M809*60*1000</f>
        <v>1266.3011552298708</v>
      </c>
      <c r="Q809" s="88">
        <f>P809*N809/1000</f>
        <v>67.771171526747452</v>
      </c>
    </row>
    <row r="810" spans="1:17" ht="12.75" customHeight="1" x14ac:dyDescent="0.2">
      <c r="A810" s="301"/>
      <c r="B810" s="179" t="s">
        <v>368</v>
      </c>
      <c r="C810" s="327" t="s">
        <v>365</v>
      </c>
      <c r="D810" s="92">
        <v>4</v>
      </c>
      <c r="E810" s="93" t="s">
        <v>57</v>
      </c>
      <c r="F810" s="328">
        <v>5.4</v>
      </c>
      <c r="G810" s="328">
        <v>0.19</v>
      </c>
      <c r="H810" s="329">
        <v>0.64</v>
      </c>
      <c r="I810" s="328">
        <v>4.57</v>
      </c>
      <c r="J810" s="330">
        <v>215.91</v>
      </c>
      <c r="K810" s="328">
        <v>4.57</v>
      </c>
      <c r="L810" s="330">
        <v>215.91</v>
      </c>
      <c r="M810" s="312">
        <f>K810/L810</f>
        <v>2.1166226668519292E-2</v>
      </c>
      <c r="N810" s="86">
        <v>58.8</v>
      </c>
      <c r="O810" s="87">
        <f>M810*N810</f>
        <v>1.2445741281089342</v>
      </c>
      <c r="P810" s="87">
        <f>M810*60*1000</f>
        <v>1269.9736001111573</v>
      </c>
      <c r="Q810" s="88">
        <f>P810*N810/1000</f>
        <v>74.674447686536055</v>
      </c>
    </row>
    <row r="811" spans="1:17" ht="12.75" customHeight="1" x14ac:dyDescent="0.2">
      <c r="A811" s="301"/>
      <c r="B811" s="179" t="s">
        <v>242</v>
      </c>
      <c r="C811" s="169" t="s">
        <v>576</v>
      </c>
      <c r="D811" s="37">
        <v>9</v>
      </c>
      <c r="E811" s="37" t="s">
        <v>57</v>
      </c>
      <c r="F811" s="311">
        <f>G811+H811+I811</f>
        <v>10.885999999999999</v>
      </c>
      <c r="G811" s="311">
        <v>0</v>
      </c>
      <c r="H811" s="311">
        <v>0</v>
      </c>
      <c r="I811" s="311">
        <v>10.885999999999999</v>
      </c>
      <c r="J811" s="311">
        <v>513.61</v>
      </c>
      <c r="K811" s="311">
        <v>10.885999999999999</v>
      </c>
      <c r="L811" s="311">
        <v>513.61</v>
      </c>
      <c r="M811" s="312">
        <f>K811/L811</f>
        <v>2.119507018944335E-2</v>
      </c>
      <c r="N811" s="86">
        <v>53.518999999999998</v>
      </c>
      <c r="O811" s="87">
        <f>M811*N811</f>
        <v>1.1343389614688186</v>
      </c>
      <c r="P811" s="87">
        <f>M811*60*1000</f>
        <v>1271.7042113666012</v>
      </c>
      <c r="Q811" s="88">
        <f>P811*N811/1000</f>
        <v>68.060337688129124</v>
      </c>
    </row>
    <row r="812" spans="1:17" ht="12.75" customHeight="1" x14ac:dyDescent="0.2">
      <c r="A812" s="301"/>
      <c r="B812" s="178" t="s">
        <v>175</v>
      </c>
      <c r="C812" s="313" t="s">
        <v>172</v>
      </c>
      <c r="D812" s="89">
        <v>5</v>
      </c>
      <c r="E812" s="89">
        <v>1962</v>
      </c>
      <c r="F812" s="314">
        <v>3.9870000000000001</v>
      </c>
      <c r="G812" s="314">
        <v>0</v>
      </c>
      <c r="H812" s="314">
        <v>0</v>
      </c>
      <c r="I812" s="314">
        <v>3.9870000000000001</v>
      </c>
      <c r="J812" s="314">
        <v>187.09</v>
      </c>
      <c r="K812" s="314">
        <f>I812</f>
        <v>3.9870000000000001</v>
      </c>
      <c r="L812" s="314">
        <v>187.09</v>
      </c>
      <c r="M812" s="315">
        <f>K812/L812</f>
        <v>2.131059917686675E-2</v>
      </c>
      <c r="N812" s="90">
        <v>93.85</v>
      </c>
      <c r="O812" s="90">
        <f>M812*N812</f>
        <v>1.9999997327489443</v>
      </c>
      <c r="P812" s="90">
        <f>M812*60*1000</f>
        <v>1278.635950612005</v>
      </c>
      <c r="Q812" s="91">
        <f>P812*N812/1000</f>
        <v>119.99998396493666</v>
      </c>
    </row>
    <row r="813" spans="1:17" ht="12.75" customHeight="1" x14ac:dyDescent="0.2">
      <c r="A813" s="301"/>
      <c r="B813" s="178" t="s">
        <v>429</v>
      </c>
      <c r="C813" s="164" t="s">
        <v>922</v>
      </c>
      <c r="D813" s="37">
        <v>20</v>
      </c>
      <c r="E813" s="37">
        <v>1983</v>
      </c>
      <c r="F813" s="311">
        <f>G813+H813+I813</f>
        <v>26.773998000000002</v>
      </c>
      <c r="G813" s="311">
        <v>1.2578400000000001</v>
      </c>
      <c r="H813" s="311">
        <v>3.2</v>
      </c>
      <c r="I813" s="311">
        <v>22.316158000000001</v>
      </c>
      <c r="J813" s="311">
        <v>1040.3900000000001</v>
      </c>
      <c r="K813" s="311">
        <f>I813</f>
        <v>22.316158000000001</v>
      </c>
      <c r="L813" s="311">
        <f>J813</f>
        <v>1040.3900000000001</v>
      </c>
      <c r="M813" s="312">
        <f>K813/L813</f>
        <v>2.1449800555560894E-2</v>
      </c>
      <c r="N813" s="86">
        <v>51.884</v>
      </c>
      <c r="O813" s="87">
        <f>M813*N813</f>
        <v>1.1129014520247213</v>
      </c>
      <c r="P813" s="87">
        <f>M813*60*1000</f>
        <v>1286.9880333336537</v>
      </c>
      <c r="Q813" s="88">
        <f>P813*N813/1000</f>
        <v>66.774087121483291</v>
      </c>
    </row>
    <row r="814" spans="1:17" ht="12.75" customHeight="1" x14ac:dyDescent="0.2">
      <c r="A814" s="301"/>
      <c r="B814" s="179" t="s">
        <v>774</v>
      </c>
      <c r="C814" s="164" t="s">
        <v>771</v>
      </c>
      <c r="D814" s="37">
        <v>11</v>
      </c>
      <c r="E814" s="37">
        <v>1960</v>
      </c>
      <c r="F814" s="311">
        <v>14.56</v>
      </c>
      <c r="G814" s="311">
        <v>0.55600000000000005</v>
      </c>
      <c r="H814" s="311">
        <v>1.92</v>
      </c>
      <c r="I814" s="311">
        <v>12.084</v>
      </c>
      <c r="J814" s="311">
        <v>562.63</v>
      </c>
      <c r="K814" s="311">
        <v>12.084</v>
      </c>
      <c r="L814" s="311">
        <v>562.63</v>
      </c>
      <c r="M814" s="312">
        <f>K814/L814</f>
        <v>2.1477702930878195E-2</v>
      </c>
      <c r="N814" s="86">
        <v>67.58</v>
      </c>
      <c r="O814" s="87">
        <f>M814*N814</f>
        <v>1.4514631640687483</v>
      </c>
      <c r="P814" s="87">
        <f>M814*60*1000</f>
        <v>1288.6621758526917</v>
      </c>
      <c r="Q814" s="88">
        <f>P814*N814/1000</f>
        <v>87.087789844124899</v>
      </c>
    </row>
    <row r="815" spans="1:17" ht="12.75" customHeight="1" x14ac:dyDescent="0.2">
      <c r="A815" s="301"/>
      <c r="B815" s="178" t="s">
        <v>326</v>
      </c>
      <c r="C815" s="164" t="s">
        <v>322</v>
      </c>
      <c r="D815" s="325">
        <v>15</v>
      </c>
      <c r="E815" s="325" t="s">
        <v>57</v>
      </c>
      <c r="F815" s="326">
        <v>11.835000000000001</v>
      </c>
      <c r="G815" s="326">
        <v>0.877</v>
      </c>
      <c r="H815" s="326">
        <v>0.14000000000000001</v>
      </c>
      <c r="I815" s="326">
        <v>10.819000000000001</v>
      </c>
      <c r="J815" s="326">
        <v>502.04</v>
      </c>
      <c r="K815" s="326">
        <v>10.819000000000001</v>
      </c>
      <c r="L815" s="326">
        <v>502.04</v>
      </c>
      <c r="M815" s="312">
        <f>K815/L815</f>
        <v>2.1550075691179987E-2</v>
      </c>
      <c r="N815" s="86">
        <v>77.7</v>
      </c>
      <c r="O815" s="87">
        <f>M815*N815</f>
        <v>1.6744408812046849</v>
      </c>
      <c r="P815" s="87">
        <f>M815*60*1000</f>
        <v>1293.004541470799</v>
      </c>
      <c r="Q815" s="88">
        <f>P815*N815/1000</f>
        <v>100.4664528722811</v>
      </c>
    </row>
    <row r="816" spans="1:17" ht="12.75" customHeight="1" x14ac:dyDescent="0.2">
      <c r="A816" s="301"/>
      <c r="B816" s="178" t="s">
        <v>537</v>
      </c>
      <c r="C816" s="332" t="s">
        <v>535</v>
      </c>
      <c r="D816" s="103">
        <v>5</v>
      </c>
      <c r="E816" s="103" t="s">
        <v>57</v>
      </c>
      <c r="F816" s="333">
        <f>G816+H816+I816</f>
        <v>5.4</v>
      </c>
      <c r="G816" s="333">
        <v>0.43340000000000001</v>
      </c>
      <c r="H816" s="333">
        <v>0.8</v>
      </c>
      <c r="I816" s="333">
        <v>4.1665999999999999</v>
      </c>
      <c r="J816" s="333">
        <v>192.6</v>
      </c>
      <c r="K816" s="333">
        <f>I816</f>
        <v>4.1665999999999999</v>
      </c>
      <c r="L816" s="333">
        <f>J816</f>
        <v>192.6</v>
      </c>
      <c r="M816" s="334">
        <f>K816/L816</f>
        <v>2.163343717549325E-2</v>
      </c>
      <c r="N816" s="104">
        <v>41.4</v>
      </c>
      <c r="O816" s="105">
        <f>M816*N816</f>
        <v>0.89562429906542051</v>
      </c>
      <c r="P816" s="105">
        <f>M816*60*1000</f>
        <v>1298.0062305295949</v>
      </c>
      <c r="Q816" s="106">
        <f>P816*N816/1000</f>
        <v>53.737457943925229</v>
      </c>
    </row>
    <row r="817" spans="1:17" ht="12.75" customHeight="1" x14ac:dyDescent="0.2">
      <c r="A817" s="301"/>
      <c r="B817" s="178" t="s">
        <v>537</v>
      </c>
      <c r="C817" s="332" t="s">
        <v>532</v>
      </c>
      <c r="D817" s="103">
        <v>7</v>
      </c>
      <c r="E817" s="103" t="s">
        <v>57</v>
      </c>
      <c r="F817" s="333">
        <f>G817+H817+I817</f>
        <v>8.6335999999999995</v>
      </c>
      <c r="G817" s="333">
        <v>0.52959999999999996</v>
      </c>
      <c r="H817" s="333">
        <v>0.96</v>
      </c>
      <c r="I817" s="333">
        <v>7.1440000000000001</v>
      </c>
      <c r="J817" s="333">
        <v>328.92</v>
      </c>
      <c r="K817" s="333">
        <f>I817</f>
        <v>7.1440000000000001</v>
      </c>
      <c r="L817" s="333">
        <f>J817</f>
        <v>328.92</v>
      </c>
      <c r="M817" s="334">
        <f>K817/L817</f>
        <v>2.1719567067980054E-2</v>
      </c>
      <c r="N817" s="104">
        <v>41.4</v>
      </c>
      <c r="O817" s="105">
        <f>M817*N817</f>
        <v>0.89919007661437422</v>
      </c>
      <c r="P817" s="105">
        <f>M817*60*1000</f>
        <v>1303.1740240788033</v>
      </c>
      <c r="Q817" s="106">
        <f>P817*N817/1000</f>
        <v>53.951404596862453</v>
      </c>
    </row>
    <row r="818" spans="1:17" ht="12.75" customHeight="1" x14ac:dyDescent="0.2">
      <c r="A818" s="301"/>
      <c r="B818" s="178" t="s">
        <v>522</v>
      </c>
      <c r="C818" s="169" t="s">
        <v>519</v>
      </c>
      <c r="D818" s="37">
        <v>12</v>
      </c>
      <c r="E818" s="37">
        <v>1965</v>
      </c>
      <c r="F818" s="311">
        <v>11.6</v>
      </c>
      <c r="G818" s="311">
        <v>1.42</v>
      </c>
      <c r="H818" s="311">
        <v>0.11</v>
      </c>
      <c r="I818" s="311">
        <v>10.06</v>
      </c>
      <c r="J818" s="311">
        <v>461.73</v>
      </c>
      <c r="K818" s="311">
        <v>10.06</v>
      </c>
      <c r="L818" s="311">
        <v>461.73</v>
      </c>
      <c r="M818" s="312">
        <f>K818/L818</f>
        <v>2.1787624802373683E-2</v>
      </c>
      <c r="N818" s="86">
        <v>74.5</v>
      </c>
      <c r="O818" s="87">
        <f>M818*N818</f>
        <v>1.6231780477768394</v>
      </c>
      <c r="P818" s="87">
        <f>M818*60*1000</f>
        <v>1307.2574881424212</v>
      </c>
      <c r="Q818" s="88">
        <f>P818*N818/1000</f>
        <v>97.390682866610376</v>
      </c>
    </row>
    <row r="819" spans="1:17" ht="12.75" customHeight="1" x14ac:dyDescent="0.2">
      <c r="A819" s="301"/>
      <c r="B819" s="179" t="s">
        <v>774</v>
      </c>
      <c r="C819" s="164" t="s">
        <v>772</v>
      </c>
      <c r="D819" s="37">
        <v>7</v>
      </c>
      <c r="E819" s="37">
        <v>1958</v>
      </c>
      <c r="F819" s="311">
        <v>9.99</v>
      </c>
      <c r="G819" s="311">
        <v>0.77100000000000002</v>
      </c>
      <c r="H819" s="311">
        <v>1.28</v>
      </c>
      <c r="I819" s="311">
        <v>7.9390000000000001</v>
      </c>
      <c r="J819" s="311">
        <v>364.13</v>
      </c>
      <c r="K819" s="311">
        <v>7.9390000000000001</v>
      </c>
      <c r="L819" s="311">
        <v>364.13</v>
      </c>
      <c r="M819" s="312">
        <f>K819/L819</f>
        <v>2.1802652898690027E-2</v>
      </c>
      <c r="N819" s="86">
        <v>67.58</v>
      </c>
      <c r="O819" s="87">
        <f>M819*N819</f>
        <v>1.4734232828934719</v>
      </c>
      <c r="P819" s="87">
        <f>M819*60*1000</f>
        <v>1308.1591739214016</v>
      </c>
      <c r="Q819" s="88">
        <f>P819*N819/1000</f>
        <v>88.405396973608319</v>
      </c>
    </row>
    <row r="820" spans="1:17" ht="12.75" customHeight="1" x14ac:dyDescent="0.2">
      <c r="A820" s="301"/>
      <c r="B820" s="178" t="s">
        <v>247</v>
      </c>
      <c r="C820" s="164" t="s">
        <v>787</v>
      </c>
      <c r="D820" s="37">
        <v>12</v>
      </c>
      <c r="E820" s="37" t="s">
        <v>518</v>
      </c>
      <c r="F820" s="311">
        <v>14.727</v>
      </c>
      <c r="G820" s="311">
        <v>0</v>
      </c>
      <c r="H820" s="311">
        <v>0</v>
      </c>
      <c r="I820" s="311">
        <v>14.727</v>
      </c>
      <c r="J820" s="311">
        <v>673.93</v>
      </c>
      <c r="K820" s="311">
        <v>14.727</v>
      </c>
      <c r="L820" s="311">
        <v>673.93</v>
      </c>
      <c r="M820" s="312">
        <f>K820/L820</f>
        <v>2.185241790690428E-2</v>
      </c>
      <c r="N820" s="86">
        <v>67.040000000000006</v>
      </c>
      <c r="O820" s="87">
        <f>M820*N820</f>
        <v>1.464986096478863</v>
      </c>
      <c r="P820" s="87">
        <f>M820*60*1000</f>
        <v>1311.1450744142567</v>
      </c>
      <c r="Q820" s="88">
        <f>P820*N820/1000</f>
        <v>87.899165788731764</v>
      </c>
    </row>
    <row r="821" spans="1:17" ht="12.75" customHeight="1" x14ac:dyDescent="0.2">
      <c r="A821" s="301"/>
      <c r="B821" s="178" t="s">
        <v>586</v>
      </c>
      <c r="C821" s="164" t="s">
        <v>821</v>
      </c>
      <c r="D821" s="37">
        <v>28</v>
      </c>
      <c r="E821" s="37">
        <v>1975</v>
      </c>
      <c r="F821" s="311">
        <v>27.6</v>
      </c>
      <c r="G821" s="311">
        <v>0</v>
      </c>
      <c r="H821" s="311">
        <v>0</v>
      </c>
      <c r="I821" s="311">
        <f>F821-G821-H821</f>
        <v>27.6</v>
      </c>
      <c r="J821" s="311">
        <v>1250.2</v>
      </c>
      <c r="K821" s="311">
        <f>I821</f>
        <v>27.6</v>
      </c>
      <c r="L821" s="311">
        <f>J821</f>
        <v>1250.2</v>
      </c>
      <c r="M821" s="312">
        <f>K821/L821</f>
        <v>2.2076467765157575E-2</v>
      </c>
      <c r="N821" s="86">
        <v>55</v>
      </c>
      <c r="O821" s="87">
        <f>M821*N821</f>
        <v>1.2142057270836666</v>
      </c>
      <c r="P821" s="87">
        <f>M821*60*1000</f>
        <v>1324.5880659094544</v>
      </c>
      <c r="Q821" s="88">
        <f>P821*N821/1000</f>
        <v>72.852343625019984</v>
      </c>
    </row>
    <row r="822" spans="1:17" ht="12.75" customHeight="1" x14ac:dyDescent="0.2">
      <c r="A822" s="301"/>
      <c r="B822" s="178" t="s">
        <v>326</v>
      </c>
      <c r="C822" s="164" t="s">
        <v>901</v>
      </c>
      <c r="D822" s="325">
        <v>8</v>
      </c>
      <c r="E822" s="325" t="s">
        <v>57</v>
      </c>
      <c r="F822" s="326">
        <v>8.0860000000000003</v>
      </c>
      <c r="G822" s="326">
        <v>0</v>
      </c>
      <c r="H822" s="326">
        <v>0</v>
      </c>
      <c r="I822" s="326">
        <v>8.0860000000000003</v>
      </c>
      <c r="J822" s="326">
        <v>366.13</v>
      </c>
      <c r="K822" s="326">
        <v>8.0860000000000003</v>
      </c>
      <c r="L822" s="326">
        <v>366.13</v>
      </c>
      <c r="M822" s="312">
        <f>K822/L822</f>
        <v>2.2085051757572447E-2</v>
      </c>
      <c r="N822" s="86">
        <v>77.7</v>
      </c>
      <c r="O822" s="87">
        <f>M822*N822</f>
        <v>1.7160085215633791</v>
      </c>
      <c r="P822" s="87">
        <f>M822*60*1000</f>
        <v>1325.1031054543466</v>
      </c>
      <c r="Q822" s="88">
        <f>P822*N822/1000</f>
        <v>102.96051129380272</v>
      </c>
    </row>
    <row r="823" spans="1:17" ht="12.75" customHeight="1" x14ac:dyDescent="0.2">
      <c r="A823" s="301"/>
      <c r="B823" s="178" t="s">
        <v>238</v>
      </c>
      <c r="C823" s="164" t="s">
        <v>677</v>
      </c>
      <c r="D823" s="37">
        <v>8</v>
      </c>
      <c r="E823" s="37">
        <v>1981</v>
      </c>
      <c r="F823" s="311">
        <v>9.6300000000000008</v>
      </c>
      <c r="G823" s="311">
        <v>0.316</v>
      </c>
      <c r="H823" s="311">
        <v>1.28</v>
      </c>
      <c r="I823" s="311">
        <v>8.0340000000000007</v>
      </c>
      <c r="J823" s="311">
        <v>361.53</v>
      </c>
      <c r="K823" s="311">
        <v>8.0340000000000007</v>
      </c>
      <c r="L823" s="311">
        <v>361.53</v>
      </c>
      <c r="M823" s="312">
        <f>K823/L823</f>
        <v>2.2222222222222227E-2</v>
      </c>
      <c r="N823" s="86">
        <v>68.599999999999994</v>
      </c>
      <c r="O823" s="87">
        <f>M823*N823</f>
        <v>1.5244444444444447</v>
      </c>
      <c r="P823" s="87">
        <f>M823*60*1000</f>
        <v>1333.3333333333335</v>
      </c>
      <c r="Q823" s="88">
        <f>P823*N823/1000</f>
        <v>91.466666666666669</v>
      </c>
    </row>
    <row r="824" spans="1:17" ht="12.75" customHeight="1" x14ac:dyDescent="0.2">
      <c r="A824" s="301"/>
      <c r="B824" s="178" t="s">
        <v>429</v>
      </c>
      <c r="C824" s="164" t="s">
        <v>427</v>
      </c>
      <c r="D824" s="37">
        <v>8</v>
      </c>
      <c r="E824" s="37">
        <v>1961</v>
      </c>
      <c r="F824" s="311">
        <f>G824+H824+I824</f>
        <v>8.0299999999999994</v>
      </c>
      <c r="G824" s="311">
        <v>0</v>
      </c>
      <c r="H824" s="311">
        <v>0</v>
      </c>
      <c r="I824" s="311">
        <v>8.0299999999999994</v>
      </c>
      <c r="J824" s="311">
        <v>361.18</v>
      </c>
      <c r="K824" s="311">
        <f>I824</f>
        <v>8.0299999999999994</v>
      </c>
      <c r="L824" s="311">
        <f>J824</f>
        <v>361.18</v>
      </c>
      <c r="M824" s="312">
        <f>K824/L824</f>
        <v>2.2232681765324766E-2</v>
      </c>
      <c r="N824" s="86">
        <v>51.884</v>
      </c>
      <c r="O824" s="87">
        <f>M824*N824</f>
        <v>1.1535204607121101</v>
      </c>
      <c r="P824" s="87">
        <f>M824*60*1000</f>
        <v>1333.9609059194859</v>
      </c>
      <c r="Q824" s="88">
        <f>P824*N824/1000</f>
        <v>69.211227642726598</v>
      </c>
    </row>
    <row r="825" spans="1:17" ht="12.75" customHeight="1" x14ac:dyDescent="0.2">
      <c r="A825" s="301"/>
      <c r="B825" s="178" t="s">
        <v>175</v>
      </c>
      <c r="C825" s="313" t="s">
        <v>173</v>
      </c>
      <c r="D825" s="89">
        <v>6</v>
      </c>
      <c r="E825" s="89">
        <v>1930</v>
      </c>
      <c r="F825" s="314">
        <v>6.9210000000000003</v>
      </c>
      <c r="G825" s="314">
        <v>0.153</v>
      </c>
      <c r="H825" s="314">
        <v>0.8</v>
      </c>
      <c r="I825" s="314">
        <v>5.968</v>
      </c>
      <c r="J825" s="314">
        <v>266.7</v>
      </c>
      <c r="K825" s="314">
        <f>I825</f>
        <v>5.968</v>
      </c>
      <c r="L825" s="314">
        <v>266.7</v>
      </c>
      <c r="M825" s="315">
        <f>K825/L825</f>
        <v>2.2377202849643795E-2</v>
      </c>
      <c r="N825" s="90">
        <v>93.85</v>
      </c>
      <c r="O825" s="90">
        <f>M825*N825</f>
        <v>2.1001004874390699</v>
      </c>
      <c r="P825" s="90">
        <f>M825*60*1000</f>
        <v>1342.6321709786278</v>
      </c>
      <c r="Q825" s="91">
        <f>P825*N825/1000</f>
        <v>126.0060292463442</v>
      </c>
    </row>
    <row r="826" spans="1:17" ht="12.75" customHeight="1" x14ac:dyDescent="0.2">
      <c r="A826" s="301"/>
      <c r="B826" s="179" t="s">
        <v>193</v>
      </c>
      <c r="C826" s="100" t="s">
        <v>192</v>
      </c>
      <c r="D826" s="101">
        <v>20</v>
      </c>
      <c r="E826" s="101">
        <v>1968</v>
      </c>
      <c r="F826" s="335">
        <v>18.558</v>
      </c>
      <c r="G826" s="335">
        <v>0</v>
      </c>
      <c r="H826" s="335">
        <v>0</v>
      </c>
      <c r="I826" s="335">
        <v>18.558002000000002</v>
      </c>
      <c r="J826" s="335">
        <v>828.47</v>
      </c>
      <c r="K826" s="335">
        <f>I826</f>
        <v>18.558002000000002</v>
      </c>
      <c r="L826" s="335">
        <v>828.47</v>
      </c>
      <c r="M826" s="336">
        <f>K826/L826</f>
        <v>2.2400330730141103E-2</v>
      </c>
      <c r="N826" s="16">
        <v>63.547000000000004</v>
      </c>
      <c r="O826" s="16">
        <f>M826*N826</f>
        <v>1.4234738169082768</v>
      </c>
      <c r="P826" s="16">
        <f>M826*60*1000</f>
        <v>1344.0198438084662</v>
      </c>
      <c r="Q826" s="17">
        <f>P826*N826/1000</f>
        <v>85.408429014496605</v>
      </c>
    </row>
    <row r="827" spans="1:17" ht="12.75" customHeight="1" x14ac:dyDescent="0.2">
      <c r="A827" s="301"/>
      <c r="B827" s="178" t="s">
        <v>247</v>
      </c>
      <c r="C827" s="164" t="s">
        <v>246</v>
      </c>
      <c r="D827" s="37">
        <v>35</v>
      </c>
      <c r="E827" s="37" t="s">
        <v>518</v>
      </c>
      <c r="F827" s="311">
        <v>27.63</v>
      </c>
      <c r="G827" s="311">
        <v>0</v>
      </c>
      <c r="H827" s="311">
        <v>0</v>
      </c>
      <c r="I827" s="311">
        <v>27.63</v>
      </c>
      <c r="J827" s="311">
        <v>1229.69</v>
      </c>
      <c r="K827" s="311">
        <v>27.63</v>
      </c>
      <c r="L827" s="311">
        <v>1229.69</v>
      </c>
      <c r="M827" s="312">
        <f>K827/L827</f>
        <v>2.2469077572396294E-2</v>
      </c>
      <c r="N827" s="86">
        <v>67.040000000000006</v>
      </c>
      <c r="O827" s="87">
        <f>M827*N827</f>
        <v>1.5063269604534477</v>
      </c>
      <c r="P827" s="87">
        <f>M827*60*1000</f>
        <v>1348.1446543437776</v>
      </c>
      <c r="Q827" s="88">
        <f>P827*N827/1000</f>
        <v>90.379617627206855</v>
      </c>
    </row>
    <row r="828" spans="1:17" ht="12.75" customHeight="1" x14ac:dyDescent="0.2">
      <c r="A828" s="301"/>
      <c r="B828" s="178" t="s">
        <v>460</v>
      </c>
      <c r="C828" s="317" t="s">
        <v>456</v>
      </c>
      <c r="D828" s="102">
        <v>6</v>
      </c>
      <c r="E828" s="102" t="s">
        <v>457</v>
      </c>
      <c r="F828" s="318">
        <f>SUM(G828+H828+I828)</f>
        <v>6.88</v>
      </c>
      <c r="G828" s="318">
        <v>0.3</v>
      </c>
      <c r="H828" s="318">
        <v>0.9</v>
      </c>
      <c r="I828" s="318">
        <v>5.68</v>
      </c>
      <c r="J828" s="318">
        <v>252.5</v>
      </c>
      <c r="K828" s="318">
        <v>5.68</v>
      </c>
      <c r="L828" s="318">
        <v>252.5</v>
      </c>
      <c r="M828" s="312">
        <f>K828/L828</f>
        <v>2.2495049504950494E-2</v>
      </c>
      <c r="N828" s="86">
        <v>62.1</v>
      </c>
      <c r="O828" s="87">
        <f>M828*N828</f>
        <v>1.3969425742574257</v>
      </c>
      <c r="P828" s="87">
        <f>M828*60*1000</f>
        <v>1349.7029702970297</v>
      </c>
      <c r="Q828" s="88">
        <f>P828*N828/1000</f>
        <v>83.816554455445541</v>
      </c>
    </row>
    <row r="829" spans="1:17" ht="12.75" customHeight="1" x14ac:dyDescent="0.2">
      <c r="A829" s="301"/>
      <c r="B829" s="178" t="s">
        <v>586</v>
      </c>
      <c r="C829" s="164" t="s">
        <v>822</v>
      </c>
      <c r="D829" s="37">
        <v>40</v>
      </c>
      <c r="E829" s="37">
        <v>1980</v>
      </c>
      <c r="F829" s="311">
        <v>44.1</v>
      </c>
      <c r="G829" s="311">
        <v>3.7138</v>
      </c>
      <c r="H829" s="311">
        <v>0.4</v>
      </c>
      <c r="I829" s="311">
        <v>39.986199999999997</v>
      </c>
      <c r="J829" s="311">
        <v>1774.94</v>
      </c>
      <c r="K829" s="311">
        <f>I829</f>
        <v>39.986199999999997</v>
      </c>
      <c r="L829" s="311">
        <f>J829</f>
        <v>1774.94</v>
      </c>
      <c r="M829" s="312">
        <f>K829/L829</f>
        <v>2.2528198136275025E-2</v>
      </c>
      <c r="N829" s="86">
        <v>55</v>
      </c>
      <c r="O829" s="87">
        <f>M829*N829</f>
        <v>1.2390508974951264</v>
      </c>
      <c r="P829" s="87">
        <f>M829*60*1000</f>
        <v>1351.6918881765014</v>
      </c>
      <c r="Q829" s="88">
        <f>P829*N829/1000</f>
        <v>74.343053849707573</v>
      </c>
    </row>
    <row r="830" spans="1:17" ht="12.75" customHeight="1" x14ac:dyDescent="0.2">
      <c r="A830" s="301"/>
      <c r="B830" s="179" t="s">
        <v>298</v>
      </c>
      <c r="C830" s="164" t="s">
        <v>290</v>
      </c>
      <c r="D830" s="37">
        <v>109</v>
      </c>
      <c r="E830" s="37" t="s">
        <v>57</v>
      </c>
      <c r="F830" s="311">
        <f>G830+H830+I830</f>
        <v>76.939999</v>
      </c>
      <c r="G830" s="311">
        <v>2.8050000000000002</v>
      </c>
      <c r="H830" s="311">
        <v>16.38</v>
      </c>
      <c r="I830" s="311">
        <v>57.754998999999998</v>
      </c>
      <c r="J830" s="311">
        <v>2560.75</v>
      </c>
      <c r="K830" s="311">
        <v>57.754998999999998</v>
      </c>
      <c r="L830" s="311">
        <v>2560.75</v>
      </c>
      <c r="M830" s="312">
        <f>K830/L830</f>
        <v>2.2553938885092259E-2</v>
      </c>
      <c r="N830" s="86">
        <v>54.2</v>
      </c>
      <c r="O830" s="87">
        <f>M830*N830</f>
        <v>1.2224234875720006</v>
      </c>
      <c r="P830" s="87">
        <f>M830*60*1000</f>
        <v>1353.2363331055356</v>
      </c>
      <c r="Q830" s="88">
        <f>P830*N830/1000</f>
        <v>73.345409254320018</v>
      </c>
    </row>
    <row r="831" spans="1:17" ht="12.75" customHeight="1" x14ac:dyDescent="0.2">
      <c r="A831" s="301"/>
      <c r="B831" s="178" t="s">
        <v>537</v>
      </c>
      <c r="C831" s="332" t="s">
        <v>982</v>
      </c>
      <c r="D831" s="103">
        <v>18</v>
      </c>
      <c r="E831" s="103" t="s">
        <v>57</v>
      </c>
      <c r="F831" s="333">
        <f>G831+H831+I831</f>
        <v>19.3</v>
      </c>
      <c r="G831" s="333">
        <v>1.5169999999999999</v>
      </c>
      <c r="H831" s="333">
        <v>0</v>
      </c>
      <c r="I831" s="333">
        <v>17.783000000000001</v>
      </c>
      <c r="J831" s="333">
        <v>788.29</v>
      </c>
      <c r="K831" s="333">
        <f>I831</f>
        <v>17.783000000000001</v>
      </c>
      <c r="L831" s="333">
        <f>J831</f>
        <v>788.29</v>
      </c>
      <c r="M831" s="334">
        <f>K831/L831</f>
        <v>2.2558956729122535E-2</v>
      </c>
      <c r="N831" s="104">
        <v>41.4</v>
      </c>
      <c r="O831" s="105">
        <f>M831*N831</f>
        <v>0.93394080858567285</v>
      </c>
      <c r="P831" s="105">
        <f>M831*60*1000</f>
        <v>1353.5374037473521</v>
      </c>
      <c r="Q831" s="106">
        <f>P831*N831/1000</f>
        <v>56.036448515140371</v>
      </c>
    </row>
    <row r="832" spans="1:17" ht="12.75" customHeight="1" x14ac:dyDescent="0.2">
      <c r="A832" s="301"/>
      <c r="B832" s="179" t="s">
        <v>774</v>
      </c>
      <c r="C832" s="164" t="s">
        <v>769</v>
      </c>
      <c r="D832" s="37">
        <v>6</v>
      </c>
      <c r="E832" s="37">
        <v>1979</v>
      </c>
      <c r="F832" s="311">
        <v>5.048</v>
      </c>
      <c r="G832" s="311">
        <v>0.16600000000000001</v>
      </c>
      <c r="H832" s="311">
        <v>0.71</v>
      </c>
      <c r="I832" s="311">
        <v>14.173</v>
      </c>
      <c r="J832" s="311">
        <v>184.25</v>
      </c>
      <c r="K832" s="311">
        <v>4.173</v>
      </c>
      <c r="L832" s="311">
        <v>184.25</v>
      </c>
      <c r="M832" s="312">
        <f>K832/L832</f>
        <v>2.2648575305291723E-2</v>
      </c>
      <c r="N832" s="86">
        <v>67.58</v>
      </c>
      <c r="O832" s="87">
        <f>M832*N832</f>
        <v>1.5305907191316146</v>
      </c>
      <c r="P832" s="87">
        <f>M832*60*1000</f>
        <v>1358.9145183175033</v>
      </c>
      <c r="Q832" s="88">
        <f>P832*N832/1000</f>
        <v>91.835443147896882</v>
      </c>
    </row>
    <row r="833" spans="1:17" ht="12.75" customHeight="1" x14ac:dyDescent="0.2">
      <c r="A833" s="301"/>
      <c r="B833" s="178" t="s">
        <v>460</v>
      </c>
      <c r="C833" s="317" t="s">
        <v>458</v>
      </c>
      <c r="D833" s="102">
        <v>9</v>
      </c>
      <c r="E833" s="102" t="s">
        <v>457</v>
      </c>
      <c r="F833" s="318">
        <f>SUM(G833+H833+I833)</f>
        <v>5.78</v>
      </c>
      <c r="G833" s="318"/>
      <c r="H833" s="318">
        <v>0</v>
      </c>
      <c r="I833" s="318">
        <v>5.78</v>
      </c>
      <c r="J833" s="318">
        <v>255.12</v>
      </c>
      <c r="K833" s="318">
        <v>5.78</v>
      </c>
      <c r="L833" s="318">
        <v>255.1</v>
      </c>
      <c r="M833" s="312">
        <f>K833/L833</f>
        <v>2.2657781262250098E-2</v>
      </c>
      <c r="N833" s="86">
        <v>62.1</v>
      </c>
      <c r="O833" s="87">
        <f>M833*N833</f>
        <v>1.4070482163857312</v>
      </c>
      <c r="P833" s="87">
        <f>M833*60*1000</f>
        <v>1359.4668757350059</v>
      </c>
      <c r="Q833" s="88">
        <f>P833*N833/1000</f>
        <v>84.422892983143868</v>
      </c>
    </row>
    <row r="834" spans="1:17" ht="12.75" customHeight="1" x14ac:dyDescent="0.2">
      <c r="A834" s="301"/>
      <c r="B834" s="178" t="s">
        <v>286</v>
      </c>
      <c r="C834" s="322" t="s">
        <v>277</v>
      </c>
      <c r="D834" s="94">
        <v>22</v>
      </c>
      <c r="E834" s="94">
        <v>1958</v>
      </c>
      <c r="F834" s="323">
        <v>34.92</v>
      </c>
      <c r="G834" s="337">
        <v>0</v>
      </c>
      <c r="H834" s="337">
        <v>0</v>
      </c>
      <c r="I834" s="323">
        <v>34.92</v>
      </c>
      <c r="J834" s="323">
        <v>1528.27</v>
      </c>
      <c r="K834" s="323">
        <v>25.446653012883854</v>
      </c>
      <c r="L834" s="323">
        <v>1113.67</v>
      </c>
      <c r="M834" s="324">
        <v>2.2849365622566696E-2</v>
      </c>
      <c r="N834" s="95">
        <v>53.85</v>
      </c>
      <c r="O834" s="95">
        <v>1.23</v>
      </c>
      <c r="P834" s="95">
        <v>1370.96</v>
      </c>
      <c r="Q834" s="96">
        <v>73.83</v>
      </c>
    </row>
    <row r="835" spans="1:17" ht="12.75" customHeight="1" x14ac:dyDescent="0.2">
      <c r="A835" s="301"/>
      <c r="B835" s="178" t="s">
        <v>429</v>
      </c>
      <c r="C835" s="164" t="s">
        <v>596</v>
      </c>
      <c r="D835" s="37">
        <v>8</v>
      </c>
      <c r="E835" s="37">
        <v>1952</v>
      </c>
      <c r="F835" s="311">
        <f>G835+H835+I835</f>
        <v>4.7819989999999999</v>
      </c>
      <c r="G835" s="311">
        <v>0</v>
      </c>
      <c r="H835" s="311">
        <v>0</v>
      </c>
      <c r="I835" s="311">
        <v>4.7819989999999999</v>
      </c>
      <c r="J835" s="311">
        <v>209.16</v>
      </c>
      <c r="K835" s="311">
        <f>I835</f>
        <v>4.7819989999999999</v>
      </c>
      <c r="L835" s="311">
        <f>J835</f>
        <v>209.16</v>
      </c>
      <c r="M835" s="312">
        <f>K835/L835</f>
        <v>2.2862875310766875E-2</v>
      </c>
      <c r="N835" s="86">
        <v>51.884</v>
      </c>
      <c r="O835" s="87">
        <f>M835*N835</f>
        <v>1.1862174226238285</v>
      </c>
      <c r="P835" s="87">
        <f>M835*60*1000</f>
        <v>1371.7725186460125</v>
      </c>
      <c r="Q835" s="88">
        <f>P835*N835/1000</f>
        <v>71.173045357429714</v>
      </c>
    </row>
    <row r="836" spans="1:17" ht="12.75" customHeight="1" x14ac:dyDescent="0.2">
      <c r="A836" s="301"/>
      <c r="B836" s="178" t="s">
        <v>326</v>
      </c>
      <c r="C836" s="164" t="s">
        <v>321</v>
      </c>
      <c r="D836" s="325">
        <v>6</v>
      </c>
      <c r="E836" s="325" t="s">
        <v>57</v>
      </c>
      <c r="F836" s="326">
        <v>5.3890000000000002</v>
      </c>
      <c r="G836" s="326">
        <v>0</v>
      </c>
      <c r="H836" s="326">
        <v>0</v>
      </c>
      <c r="I836" s="326">
        <v>5.3890000000000002</v>
      </c>
      <c r="J836" s="326">
        <v>234.73</v>
      </c>
      <c r="K836" s="326">
        <v>5.3890000000000002</v>
      </c>
      <c r="L836" s="326">
        <v>234.73</v>
      </c>
      <c r="M836" s="312">
        <f>K836/L836</f>
        <v>2.2958292506283819E-2</v>
      </c>
      <c r="N836" s="86">
        <v>77.7</v>
      </c>
      <c r="O836" s="87">
        <f>M836*N836</f>
        <v>1.7838593277382528</v>
      </c>
      <c r="P836" s="87">
        <f>M836*60*1000</f>
        <v>1377.497550377029</v>
      </c>
      <c r="Q836" s="88">
        <f>P836*N836/1000</f>
        <v>107.03155966429516</v>
      </c>
    </row>
    <row r="837" spans="1:17" ht="12.75" customHeight="1" x14ac:dyDescent="0.2">
      <c r="A837" s="301"/>
      <c r="B837" s="178" t="s">
        <v>429</v>
      </c>
      <c r="C837" s="164" t="s">
        <v>424</v>
      </c>
      <c r="D837" s="37">
        <v>12</v>
      </c>
      <c r="E837" s="37">
        <v>1958</v>
      </c>
      <c r="F837" s="311">
        <f>G837+H837+I837</f>
        <v>17.466999999999999</v>
      </c>
      <c r="G837" s="311">
        <v>0.89097000000000004</v>
      </c>
      <c r="H837" s="311">
        <v>1.853</v>
      </c>
      <c r="I837" s="311">
        <v>14.72303</v>
      </c>
      <c r="J837" s="311">
        <v>641.11</v>
      </c>
      <c r="K837" s="311">
        <f>I837</f>
        <v>14.72303</v>
      </c>
      <c r="L837" s="311">
        <f>J837</f>
        <v>641.11</v>
      </c>
      <c r="M837" s="312">
        <f>K837/L837</f>
        <v>2.2964904618552197E-2</v>
      </c>
      <c r="N837" s="86">
        <v>51.884</v>
      </c>
      <c r="O837" s="87">
        <f>M837*N837</f>
        <v>1.1915111112289622</v>
      </c>
      <c r="P837" s="87">
        <f>M837*60*1000</f>
        <v>1377.8942771131317</v>
      </c>
      <c r="Q837" s="88">
        <f>P837*N837/1000</f>
        <v>71.490666673737721</v>
      </c>
    </row>
    <row r="838" spans="1:17" ht="12.75" customHeight="1" x14ac:dyDescent="0.2">
      <c r="A838" s="301"/>
      <c r="B838" s="178" t="s">
        <v>537</v>
      </c>
      <c r="C838" s="332" t="s">
        <v>533</v>
      </c>
      <c r="D838" s="103">
        <v>6</v>
      </c>
      <c r="E838" s="103" t="s">
        <v>57</v>
      </c>
      <c r="F838" s="333">
        <f>G838+H838+I838</f>
        <v>8.5</v>
      </c>
      <c r="G838" s="333">
        <v>0.24379999999999999</v>
      </c>
      <c r="H838" s="333">
        <v>0.8</v>
      </c>
      <c r="I838" s="333">
        <v>7.4561999999999999</v>
      </c>
      <c r="J838" s="333">
        <v>323.73</v>
      </c>
      <c r="K838" s="333">
        <f>I838</f>
        <v>7.4561999999999999</v>
      </c>
      <c r="L838" s="333">
        <f>J838</f>
        <v>323.73</v>
      </c>
      <c r="M838" s="334">
        <f>K838/L838</f>
        <v>2.3032156426651837E-2</v>
      </c>
      <c r="N838" s="104">
        <v>41.4</v>
      </c>
      <c r="O838" s="105">
        <f>M838*N838</f>
        <v>0.95353127606338606</v>
      </c>
      <c r="P838" s="105">
        <f>M838*60*1000</f>
        <v>1381.9293855991102</v>
      </c>
      <c r="Q838" s="106">
        <f>P838*N838/1000</f>
        <v>57.211876563803159</v>
      </c>
    </row>
    <row r="839" spans="1:17" ht="12.75" customHeight="1" x14ac:dyDescent="0.2">
      <c r="A839" s="301"/>
      <c r="B839" s="178" t="s">
        <v>586</v>
      </c>
      <c r="C839" s="164" t="s">
        <v>583</v>
      </c>
      <c r="D839" s="37">
        <v>48</v>
      </c>
      <c r="E839" s="37">
        <v>1960</v>
      </c>
      <c r="F839" s="311">
        <v>48.0672</v>
      </c>
      <c r="G839" s="311">
        <v>3.3574999999999999</v>
      </c>
      <c r="H839" s="311">
        <v>0.48</v>
      </c>
      <c r="I839" s="311">
        <f>F839-G839-H839</f>
        <v>44.229700000000001</v>
      </c>
      <c r="J839" s="311">
        <v>1920.3</v>
      </c>
      <c r="K839" s="311">
        <f>I839</f>
        <v>44.229700000000001</v>
      </c>
      <c r="L839" s="311">
        <f>J839</f>
        <v>1920.3</v>
      </c>
      <c r="M839" s="312">
        <f>K839/L839</f>
        <v>2.303270322345467E-2</v>
      </c>
      <c r="N839" s="86">
        <v>55</v>
      </c>
      <c r="O839" s="87">
        <f>M839*N839</f>
        <v>1.2667986772900068</v>
      </c>
      <c r="P839" s="87">
        <f>M839*60*1000</f>
        <v>1381.9621934072802</v>
      </c>
      <c r="Q839" s="88">
        <f>P839*N839/1000</f>
        <v>76.007920637400417</v>
      </c>
    </row>
    <row r="840" spans="1:17" ht="12.75" customHeight="1" x14ac:dyDescent="0.2">
      <c r="A840" s="301"/>
      <c r="B840" s="178" t="s">
        <v>247</v>
      </c>
      <c r="C840" s="164" t="s">
        <v>580</v>
      </c>
      <c r="D840" s="37">
        <v>8</v>
      </c>
      <c r="E840" s="37" t="s">
        <v>518</v>
      </c>
      <c r="F840" s="311">
        <v>9.0340000000000007</v>
      </c>
      <c r="G840" s="311">
        <v>0</v>
      </c>
      <c r="H840" s="311">
        <v>0.02</v>
      </c>
      <c r="I840" s="311">
        <v>9.0139999999999993</v>
      </c>
      <c r="J840" s="311">
        <v>389.52</v>
      </c>
      <c r="K840" s="311">
        <v>9.0139999999999993</v>
      </c>
      <c r="L840" s="311">
        <v>389.52</v>
      </c>
      <c r="M840" s="312">
        <f>K840/L840</f>
        <v>2.314130211542411E-2</v>
      </c>
      <c r="N840" s="86">
        <v>67.040000000000006</v>
      </c>
      <c r="O840" s="87">
        <f>M840*N840</f>
        <v>1.5513928938180326</v>
      </c>
      <c r="P840" s="87">
        <f>M840*60*1000</f>
        <v>1388.4781269254468</v>
      </c>
      <c r="Q840" s="88">
        <f>P840*N840/1000</f>
        <v>93.083573629081968</v>
      </c>
    </row>
    <row r="841" spans="1:17" ht="12.75" customHeight="1" x14ac:dyDescent="0.2">
      <c r="A841" s="301"/>
      <c r="B841" s="178" t="s">
        <v>286</v>
      </c>
      <c r="C841" s="322" t="s">
        <v>280</v>
      </c>
      <c r="D841" s="94">
        <v>25</v>
      </c>
      <c r="E841" s="94">
        <v>1957</v>
      </c>
      <c r="F841" s="323">
        <v>36.19</v>
      </c>
      <c r="G841" s="337">
        <v>0</v>
      </c>
      <c r="H841" s="337">
        <v>0</v>
      </c>
      <c r="I841" s="323">
        <v>36.19</v>
      </c>
      <c r="J841" s="323">
        <v>1561.46</v>
      </c>
      <c r="K841" s="323">
        <v>36.19</v>
      </c>
      <c r="L841" s="323">
        <v>1561.46</v>
      </c>
      <c r="M841" s="324">
        <v>2.3177026628924211E-2</v>
      </c>
      <c r="N841" s="95">
        <v>53.85</v>
      </c>
      <c r="O841" s="95">
        <v>1.25</v>
      </c>
      <c r="P841" s="95">
        <v>1390.62</v>
      </c>
      <c r="Q841" s="96">
        <v>74.88</v>
      </c>
    </row>
    <row r="842" spans="1:17" ht="12.75" customHeight="1" x14ac:dyDescent="0.2">
      <c r="A842" s="301"/>
      <c r="B842" s="178" t="s">
        <v>537</v>
      </c>
      <c r="C842" s="332" t="s">
        <v>534</v>
      </c>
      <c r="D842" s="103">
        <v>4</v>
      </c>
      <c r="E842" s="103" t="s">
        <v>57</v>
      </c>
      <c r="F842" s="333">
        <f>G842+H842+I842</f>
        <v>4.5999999999999996</v>
      </c>
      <c r="G842" s="333">
        <v>0.3251</v>
      </c>
      <c r="H842" s="333">
        <v>0.64</v>
      </c>
      <c r="I842" s="333">
        <v>3.6349</v>
      </c>
      <c r="J842" s="333">
        <v>156.81</v>
      </c>
      <c r="K842" s="333">
        <f>I842</f>
        <v>3.6349</v>
      </c>
      <c r="L842" s="333">
        <f>J842</f>
        <v>156.81</v>
      </c>
      <c r="M842" s="334">
        <f>K842/L842</f>
        <v>2.3180281869778711E-2</v>
      </c>
      <c r="N842" s="104">
        <v>41.4</v>
      </c>
      <c r="O842" s="105">
        <f>M842*N842</f>
        <v>0.95966366940883863</v>
      </c>
      <c r="P842" s="105">
        <f>M842*60*1000</f>
        <v>1390.8169121867227</v>
      </c>
      <c r="Q842" s="106">
        <f>P842*N842/1000</f>
        <v>57.579820164530318</v>
      </c>
    </row>
    <row r="843" spans="1:17" ht="12.75" customHeight="1" x14ac:dyDescent="0.2">
      <c r="A843" s="301"/>
      <c r="B843" s="178" t="s">
        <v>175</v>
      </c>
      <c r="C843" s="313" t="s">
        <v>174</v>
      </c>
      <c r="D843" s="89">
        <v>6</v>
      </c>
      <c r="E843" s="89">
        <v>1910</v>
      </c>
      <c r="F843" s="314">
        <v>8.3209999999999997</v>
      </c>
      <c r="G843" s="314">
        <v>0.30599999999999999</v>
      </c>
      <c r="H843" s="314">
        <v>0.96</v>
      </c>
      <c r="I843" s="314">
        <v>7.0549999999999997</v>
      </c>
      <c r="J843" s="314">
        <v>303.89999999999998</v>
      </c>
      <c r="K843" s="314">
        <f>I843</f>
        <v>7.0549999999999997</v>
      </c>
      <c r="L843" s="314">
        <v>303.89999999999998</v>
      </c>
      <c r="M843" s="315">
        <f>K843/L843</f>
        <v>2.3214873313589998E-2</v>
      </c>
      <c r="N843" s="90">
        <v>93.85</v>
      </c>
      <c r="O843" s="90">
        <f>M843*N843</f>
        <v>2.1787158604804211</v>
      </c>
      <c r="P843" s="90">
        <f>M843*60*1000</f>
        <v>1392.8923988153999</v>
      </c>
      <c r="Q843" s="91">
        <f>P843*N843/1000</f>
        <v>130.72295162882529</v>
      </c>
    </row>
    <row r="844" spans="1:17" ht="12.75" customHeight="1" x14ac:dyDescent="0.2">
      <c r="A844" s="301"/>
      <c r="B844" s="178" t="s">
        <v>326</v>
      </c>
      <c r="C844" s="164" t="s">
        <v>592</v>
      </c>
      <c r="D844" s="325">
        <v>9</v>
      </c>
      <c r="E844" s="325" t="s">
        <v>57</v>
      </c>
      <c r="F844" s="326">
        <v>14.539000000000001</v>
      </c>
      <c r="G844" s="326">
        <v>1.1220000000000001</v>
      </c>
      <c r="H844" s="326">
        <v>1.44</v>
      </c>
      <c r="I844" s="326">
        <v>11.976000000000001</v>
      </c>
      <c r="J844" s="326">
        <v>515.76</v>
      </c>
      <c r="K844" s="326">
        <v>11.976000000000001</v>
      </c>
      <c r="L844" s="326">
        <v>515.76</v>
      </c>
      <c r="M844" s="312">
        <f>K844/L844</f>
        <v>2.3220102373196837E-2</v>
      </c>
      <c r="N844" s="86">
        <v>77.7</v>
      </c>
      <c r="O844" s="87">
        <f>M844*N844</f>
        <v>1.8042019543973944</v>
      </c>
      <c r="P844" s="87">
        <f>M844*60*1000</f>
        <v>1393.2061423918103</v>
      </c>
      <c r="Q844" s="88">
        <f>P844*N844/1000</f>
        <v>108.25211726384367</v>
      </c>
    </row>
    <row r="845" spans="1:17" ht="12.75" customHeight="1" x14ac:dyDescent="0.2">
      <c r="A845" s="301"/>
      <c r="B845" s="178" t="s">
        <v>247</v>
      </c>
      <c r="C845" s="164" t="s">
        <v>788</v>
      </c>
      <c r="D845" s="37">
        <v>9</v>
      </c>
      <c r="E845" s="37" t="s">
        <v>518</v>
      </c>
      <c r="F845" s="311">
        <v>12.41</v>
      </c>
      <c r="G845" s="311">
        <v>0</v>
      </c>
      <c r="H845" s="311">
        <v>0</v>
      </c>
      <c r="I845" s="311">
        <v>12.41</v>
      </c>
      <c r="J845" s="311">
        <v>533.78</v>
      </c>
      <c r="K845" s="311">
        <v>12.41</v>
      </c>
      <c r="L845" s="311">
        <v>533.78</v>
      </c>
      <c r="M845" s="312">
        <f>K845/L845</f>
        <v>2.3249278729064411E-2</v>
      </c>
      <c r="N845" s="86">
        <v>67.040000000000006</v>
      </c>
      <c r="O845" s="87">
        <f>M845*N845</f>
        <v>1.5586316459964782</v>
      </c>
      <c r="P845" s="87">
        <f>M845*60*1000</f>
        <v>1394.9567237438648</v>
      </c>
      <c r="Q845" s="88">
        <f>P845*N845/1000</f>
        <v>93.517898759788707</v>
      </c>
    </row>
    <row r="846" spans="1:17" ht="12.75" customHeight="1" x14ac:dyDescent="0.2">
      <c r="A846" s="301"/>
      <c r="B846" s="178" t="s">
        <v>326</v>
      </c>
      <c r="C846" s="164" t="s">
        <v>593</v>
      </c>
      <c r="D846" s="325">
        <v>7</v>
      </c>
      <c r="E846" s="325" t="s">
        <v>57</v>
      </c>
      <c r="F846" s="326">
        <v>10.795</v>
      </c>
      <c r="G846" s="326">
        <v>0.58599999999999997</v>
      </c>
      <c r="H846" s="326">
        <v>1.1200000000000001</v>
      </c>
      <c r="I846" s="326">
        <v>9.0890000000000004</v>
      </c>
      <c r="J846" s="326">
        <v>387.52</v>
      </c>
      <c r="K846" s="326">
        <v>9.0890000000000004</v>
      </c>
      <c r="L846" s="326">
        <v>387.52</v>
      </c>
      <c r="M846" s="312">
        <f>K846/L846</f>
        <v>2.3454273327828245E-2</v>
      </c>
      <c r="N846" s="86">
        <v>77.7</v>
      </c>
      <c r="O846" s="87">
        <f>M846*N846</f>
        <v>1.8223970375722547</v>
      </c>
      <c r="P846" s="87">
        <f>M846*60*1000</f>
        <v>1407.2563996696947</v>
      </c>
      <c r="Q846" s="88">
        <f>P846*N846/1000</f>
        <v>109.34382225433529</v>
      </c>
    </row>
    <row r="847" spans="1:17" ht="12.75" customHeight="1" x14ac:dyDescent="0.2">
      <c r="A847" s="301"/>
      <c r="B847" s="178" t="s">
        <v>429</v>
      </c>
      <c r="C847" s="164" t="s">
        <v>923</v>
      </c>
      <c r="D847" s="37">
        <v>12</v>
      </c>
      <c r="E847" s="37">
        <v>1955</v>
      </c>
      <c r="F847" s="311">
        <f>G847+H847+I847</f>
        <v>11.159998999999999</v>
      </c>
      <c r="G847" s="311">
        <v>0</v>
      </c>
      <c r="H847" s="311">
        <v>0</v>
      </c>
      <c r="I847" s="311">
        <v>11.159998999999999</v>
      </c>
      <c r="J847" s="311">
        <v>475.24</v>
      </c>
      <c r="K847" s="311">
        <f>I847</f>
        <v>11.159998999999999</v>
      </c>
      <c r="L847" s="311">
        <f>J847</f>
        <v>475.24</v>
      </c>
      <c r="M847" s="312">
        <f>K847/L847</f>
        <v>2.3482869707937039E-2</v>
      </c>
      <c r="N847" s="86">
        <v>51.884</v>
      </c>
      <c r="O847" s="87">
        <f>M847*N847</f>
        <v>1.2183852119266054</v>
      </c>
      <c r="P847" s="87">
        <f>M847*60*1000</f>
        <v>1408.9721824762223</v>
      </c>
      <c r="Q847" s="88">
        <f>P847*N847/1000</f>
        <v>73.103112715596325</v>
      </c>
    </row>
    <row r="848" spans="1:17" ht="12.75" customHeight="1" x14ac:dyDescent="0.2">
      <c r="A848" s="301"/>
      <c r="B848" s="178" t="s">
        <v>586</v>
      </c>
      <c r="C848" s="164" t="s">
        <v>823</v>
      </c>
      <c r="D848" s="37">
        <v>13</v>
      </c>
      <c r="E848" s="37">
        <v>1968</v>
      </c>
      <c r="F848" s="311">
        <v>14</v>
      </c>
      <c r="G848" s="311">
        <v>1.0506</v>
      </c>
      <c r="H848" s="311">
        <v>0.13</v>
      </c>
      <c r="I848" s="311">
        <f>F848-G848-H848</f>
        <v>12.8194</v>
      </c>
      <c r="J848" s="311">
        <v>545.87</v>
      </c>
      <c r="K848" s="311">
        <f>I848</f>
        <v>12.8194</v>
      </c>
      <c r="L848" s="311">
        <f>J848</f>
        <v>545.87</v>
      </c>
      <c r="M848" s="312">
        <f>K848/L848</f>
        <v>2.3484346089728322E-2</v>
      </c>
      <c r="N848" s="86">
        <v>55</v>
      </c>
      <c r="O848" s="87">
        <f>M848*N848</f>
        <v>1.2916390349350577</v>
      </c>
      <c r="P848" s="87">
        <f>M848*60*1000</f>
        <v>1409.0607653836994</v>
      </c>
      <c r="Q848" s="88">
        <f>P848*N848/1000</f>
        <v>77.498342096103471</v>
      </c>
    </row>
    <row r="849" spans="1:17" ht="12.75" customHeight="1" x14ac:dyDescent="0.2">
      <c r="A849" s="301"/>
      <c r="B849" s="179" t="s">
        <v>774</v>
      </c>
      <c r="C849" s="164" t="s">
        <v>773</v>
      </c>
      <c r="D849" s="37">
        <v>6</v>
      </c>
      <c r="E849" s="37">
        <v>1977</v>
      </c>
      <c r="F849" s="311">
        <v>7.4669999999999996</v>
      </c>
      <c r="G849" s="311">
        <v>0.314</v>
      </c>
      <c r="H849" s="311">
        <v>0.05</v>
      </c>
      <c r="I849" s="311">
        <v>7.1029999999999998</v>
      </c>
      <c r="J849" s="311">
        <v>301.38</v>
      </c>
      <c r="K849" s="311">
        <v>7.1029999999999998</v>
      </c>
      <c r="L849" s="311">
        <v>301.38</v>
      </c>
      <c r="M849" s="312">
        <f>K849/L849</f>
        <v>2.356825270422722E-2</v>
      </c>
      <c r="N849" s="86">
        <v>67.58</v>
      </c>
      <c r="O849" s="87">
        <f>M849*N849</f>
        <v>1.5927425177516754</v>
      </c>
      <c r="P849" s="87">
        <f>M849*60*1000</f>
        <v>1414.0951622536331</v>
      </c>
      <c r="Q849" s="88">
        <f>P849*N849/1000</f>
        <v>95.564551065100531</v>
      </c>
    </row>
    <row r="850" spans="1:17" ht="12.75" customHeight="1" x14ac:dyDescent="0.2">
      <c r="A850" s="301"/>
      <c r="B850" s="178" t="s">
        <v>151</v>
      </c>
      <c r="C850" s="319" t="s">
        <v>147</v>
      </c>
      <c r="D850" s="97">
        <v>8</v>
      </c>
      <c r="E850" s="97">
        <v>1969</v>
      </c>
      <c r="F850" s="320">
        <v>9.8216999999999999</v>
      </c>
      <c r="G850" s="320">
        <v>0</v>
      </c>
      <c r="H850" s="320">
        <v>0</v>
      </c>
      <c r="I850" s="320">
        <v>9.8217020000000002</v>
      </c>
      <c r="J850" s="320">
        <v>416.7</v>
      </c>
      <c r="K850" s="320">
        <f>I850</f>
        <v>9.8217020000000002</v>
      </c>
      <c r="L850" s="320">
        <v>416.7</v>
      </c>
      <c r="M850" s="321">
        <f>K850/L850</f>
        <v>2.3570199184065277E-2</v>
      </c>
      <c r="N850" s="98">
        <v>79.569999999999993</v>
      </c>
      <c r="O850" s="98">
        <f>M850*N850</f>
        <v>1.8754807490760739</v>
      </c>
      <c r="P850" s="98">
        <f>M850*60*1000</f>
        <v>1414.2119510439165</v>
      </c>
      <c r="Q850" s="99">
        <f>P850*N850/1000</f>
        <v>112.52884494456444</v>
      </c>
    </row>
    <row r="851" spans="1:17" ht="12.75" customHeight="1" x14ac:dyDescent="0.2">
      <c r="A851" s="301"/>
      <c r="B851" s="179" t="s">
        <v>368</v>
      </c>
      <c r="C851" s="327" t="s">
        <v>366</v>
      </c>
      <c r="D851" s="92">
        <v>4</v>
      </c>
      <c r="E851" s="107" t="s">
        <v>57</v>
      </c>
      <c r="F851" s="328">
        <v>5.09</v>
      </c>
      <c r="G851" s="328">
        <v>0.12</v>
      </c>
      <c r="H851" s="329">
        <v>0.4</v>
      </c>
      <c r="I851" s="328">
        <v>4.57</v>
      </c>
      <c r="J851" s="330">
        <v>191.55</v>
      </c>
      <c r="K851" s="328">
        <v>4.57</v>
      </c>
      <c r="L851" s="330">
        <v>191.55</v>
      </c>
      <c r="M851" s="312">
        <f>K851/L851</f>
        <v>2.3858000522056905E-2</v>
      </c>
      <c r="N851" s="86">
        <v>58.8</v>
      </c>
      <c r="O851" s="87">
        <f>M851*N851</f>
        <v>1.402850430696946</v>
      </c>
      <c r="P851" s="87">
        <f>M851*60*1000</f>
        <v>1431.4800313234143</v>
      </c>
      <c r="Q851" s="88">
        <f>P851*N851/1000</f>
        <v>84.171025841816771</v>
      </c>
    </row>
    <row r="852" spans="1:17" ht="12.75" customHeight="1" x14ac:dyDescent="0.2">
      <c r="A852" s="301"/>
      <c r="B852" s="178" t="s">
        <v>429</v>
      </c>
      <c r="C852" s="164" t="s">
        <v>426</v>
      </c>
      <c r="D852" s="37">
        <v>8</v>
      </c>
      <c r="E852" s="37">
        <v>1959</v>
      </c>
      <c r="F852" s="311">
        <f>G852+H852+I852</f>
        <v>8.6</v>
      </c>
      <c r="G852" s="311">
        <v>0</v>
      </c>
      <c r="H852" s="311">
        <v>0</v>
      </c>
      <c r="I852" s="311">
        <v>8.6</v>
      </c>
      <c r="J852" s="311">
        <v>359.86</v>
      </c>
      <c r="K852" s="311">
        <f>I852</f>
        <v>8.6</v>
      </c>
      <c r="L852" s="311">
        <f>J852</f>
        <v>359.86</v>
      </c>
      <c r="M852" s="312">
        <f>K852/L852</f>
        <v>2.3898182626576999E-2</v>
      </c>
      <c r="N852" s="86">
        <v>51.884</v>
      </c>
      <c r="O852" s="87">
        <f>M852*N852</f>
        <v>1.2399333073973211</v>
      </c>
      <c r="P852" s="87">
        <f>M852*60*1000</f>
        <v>1433.89095759462</v>
      </c>
      <c r="Q852" s="88">
        <f>P852*N852/1000</f>
        <v>74.395998443839261</v>
      </c>
    </row>
    <row r="853" spans="1:17" ht="12.75" customHeight="1" x14ac:dyDescent="0.2">
      <c r="A853" s="301"/>
      <c r="B853" s="178" t="s">
        <v>247</v>
      </c>
      <c r="C853" s="164" t="s">
        <v>789</v>
      </c>
      <c r="D853" s="37">
        <v>42</v>
      </c>
      <c r="E853" s="37" t="s">
        <v>518</v>
      </c>
      <c r="F853" s="311">
        <v>25.62</v>
      </c>
      <c r="G853" s="311">
        <v>0</v>
      </c>
      <c r="H853" s="311">
        <v>0</v>
      </c>
      <c r="I853" s="311">
        <v>25.62</v>
      </c>
      <c r="J853" s="311">
        <v>1067.17</v>
      </c>
      <c r="K853" s="311">
        <v>25.62</v>
      </c>
      <c r="L853" s="311">
        <v>1067.17</v>
      </c>
      <c r="M853" s="312">
        <f>K853/L853</f>
        <v>2.400742149798064E-2</v>
      </c>
      <c r="N853" s="86">
        <v>67.040000000000006</v>
      </c>
      <c r="O853" s="87">
        <f>M853*N853</f>
        <v>1.6094575372246223</v>
      </c>
      <c r="P853" s="87">
        <f>M853*60*1000</f>
        <v>1440.4452898788384</v>
      </c>
      <c r="Q853" s="88">
        <f>P853*N853/1000</f>
        <v>96.56745223347734</v>
      </c>
    </row>
    <row r="854" spans="1:17" ht="12.75" customHeight="1" x14ac:dyDescent="0.2">
      <c r="A854" s="301"/>
      <c r="B854" s="178" t="s">
        <v>586</v>
      </c>
      <c r="C854" s="164" t="s">
        <v>582</v>
      </c>
      <c r="D854" s="37">
        <v>12</v>
      </c>
      <c r="E854" s="37">
        <v>1960</v>
      </c>
      <c r="F854" s="311">
        <v>13.956099999999999</v>
      </c>
      <c r="G854" s="311">
        <v>1.071</v>
      </c>
      <c r="H854" s="311">
        <v>0.12</v>
      </c>
      <c r="I854" s="311">
        <f>F854-G854-H854</f>
        <v>12.7651</v>
      </c>
      <c r="J854" s="311">
        <v>531.38</v>
      </c>
      <c r="K854" s="311">
        <f>I854</f>
        <v>12.7651</v>
      </c>
      <c r="L854" s="311">
        <f>J854</f>
        <v>531.38</v>
      </c>
      <c r="M854" s="312">
        <f>K854/L854</f>
        <v>2.4022545071323724E-2</v>
      </c>
      <c r="N854" s="86">
        <v>55</v>
      </c>
      <c r="O854" s="87">
        <f>M854*N854</f>
        <v>1.3212399789228049</v>
      </c>
      <c r="P854" s="87">
        <f>M854*60*1000</f>
        <v>1441.3527042794235</v>
      </c>
      <c r="Q854" s="88">
        <f>P854*N854/1000</f>
        <v>79.274398735368294</v>
      </c>
    </row>
    <row r="855" spans="1:17" ht="12.75" customHeight="1" x14ac:dyDescent="0.2">
      <c r="A855" s="301"/>
      <c r="B855" s="179" t="s">
        <v>774</v>
      </c>
      <c r="C855" s="164" t="s">
        <v>766</v>
      </c>
      <c r="D855" s="37">
        <v>4</v>
      </c>
      <c r="E855" s="37">
        <v>1987</v>
      </c>
      <c r="F855" s="311">
        <v>6.5620000000000003</v>
      </c>
      <c r="G855" s="311">
        <v>0.16700000000000001</v>
      </c>
      <c r="H855" s="311">
        <v>0.64</v>
      </c>
      <c r="I855" s="311">
        <v>5.7539999999999996</v>
      </c>
      <c r="J855" s="311">
        <v>238.57</v>
      </c>
      <c r="K855" s="311">
        <v>5.7539999999999996</v>
      </c>
      <c r="L855" s="311">
        <v>238.57</v>
      </c>
      <c r="M855" s="312">
        <f>K855/L855</f>
        <v>2.4118707297648489E-2</v>
      </c>
      <c r="N855" s="86">
        <v>67.58</v>
      </c>
      <c r="O855" s="87">
        <f>M855*N855</f>
        <v>1.6299422391750849</v>
      </c>
      <c r="P855" s="87">
        <f>M855*60*1000</f>
        <v>1447.1224378589093</v>
      </c>
      <c r="Q855" s="88">
        <f>P855*N855/1000</f>
        <v>97.796534350505084</v>
      </c>
    </row>
    <row r="856" spans="1:17" ht="12.75" customHeight="1" x14ac:dyDescent="0.2">
      <c r="A856" s="301"/>
      <c r="B856" s="179" t="s">
        <v>92</v>
      </c>
      <c r="C856" s="319" t="s">
        <v>83</v>
      </c>
      <c r="D856" s="97">
        <v>12</v>
      </c>
      <c r="E856" s="97">
        <v>1952</v>
      </c>
      <c r="F856" s="320">
        <v>14.769</v>
      </c>
      <c r="G856" s="320">
        <v>1.428641</v>
      </c>
      <c r="H856" s="320">
        <v>0.11226</v>
      </c>
      <c r="I856" s="320">
        <v>13.2281</v>
      </c>
      <c r="J856" s="320">
        <v>548.26</v>
      </c>
      <c r="K856" s="320">
        <f>I856</f>
        <v>13.2281</v>
      </c>
      <c r="L856" s="320">
        <v>548.26</v>
      </c>
      <c r="M856" s="321">
        <f>K856/L856</f>
        <v>2.4127421296465182E-2</v>
      </c>
      <c r="N856" s="98">
        <v>46.7</v>
      </c>
      <c r="O856" s="98">
        <f>M856*N856</f>
        <v>1.126750574544924</v>
      </c>
      <c r="P856" s="98">
        <f>M856*60*1000</f>
        <v>1447.645277787911</v>
      </c>
      <c r="Q856" s="99">
        <f>P856*N856/1000</f>
        <v>67.605034472695451</v>
      </c>
    </row>
    <row r="857" spans="1:17" ht="12.75" customHeight="1" x14ac:dyDescent="0.2">
      <c r="A857" s="301"/>
      <c r="B857" s="179" t="s">
        <v>735</v>
      </c>
      <c r="C857" s="164" t="s">
        <v>733</v>
      </c>
      <c r="D857" s="37">
        <v>8</v>
      </c>
      <c r="E857" s="37">
        <v>1960</v>
      </c>
      <c r="F857" s="311">
        <v>9.0259999999999998</v>
      </c>
      <c r="G857" s="311">
        <v>0.35699999999999998</v>
      </c>
      <c r="H857" s="311">
        <v>0.08</v>
      </c>
      <c r="I857" s="311">
        <v>8.5890000000000004</v>
      </c>
      <c r="J857" s="311">
        <v>355.79</v>
      </c>
      <c r="K857" s="311">
        <v>8.5890000000000004</v>
      </c>
      <c r="L857" s="311">
        <v>355.8</v>
      </c>
      <c r="M857" s="312">
        <v>2.4139966273187183E-2</v>
      </c>
      <c r="N857" s="86">
        <v>68.997</v>
      </c>
      <c r="O857" s="87">
        <v>1.6655852529510962</v>
      </c>
      <c r="P857" s="87">
        <v>1448.3979763912309</v>
      </c>
      <c r="Q857" s="88">
        <v>99.935115177065754</v>
      </c>
    </row>
    <row r="858" spans="1:17" ht="12.75" customHeight="1" x14ac:dyDescent="0.2">
      <c r="A858" s="301"/>
      <c r="B858" s="178" t="s">
        <v>553</v>
      </c>
      <c r="C858" s="164" t="s">
        <v>1003</v>
      </c>
      <c r="D858" s="37">
        <v>8</v>
      </c>
      <c r="E858" s="37">
        <v>1960</v>
      </c>
      <c r="F858" s="311">
        <f>SUM(G858+H858+I858)</f>
        <v>10.654</v>
      </c>
      <c r="G858" s="311">
        <v>0.35699999999999998</v>
      </c>
      <c r="H858" s="311">
        <v>1.28</v>
      </c>
      <c r="I858" s="311">
        <v>9.0169999999999995</v>
      </c>
      <c r="J858" s="311">
        <v>372.64</v>
      </c>
      <c r="K858" s="311">
        <v>9.0169999999999995</v>
      </c>
      <c r="L858" s="311">
        <v>372.64</v>
      </c>
      <c r="M858" s="312">
        <f>K858/L858</f>
        <v>2.419761700300558E-2</v>
      </c>
      <c r="N858" s="86">
        <v>54.83</v>
      </c>
      <c r="O858" s="87">
        <f>M858*N858</f>
        <v>1.3267553402747958</v>
      </c>
      <c r="P858" s="87">
        <f>M858*60*1000</f>
        <v>1451.8570201803348</v>
      </c>
      <c r="Q858" s="88">
        <f>P858*N858/1000</f>
        <v>79.605320416487757</v>
      </c>
    </row>
    <row r="859" spans="1:17" ht="12.75" customHeight="1" x14ac:dyDescent="0.2">
      <c r="A859" s="301"/>
      <c r="B859" s="178" t="s">
        <v>553</v>
      </c>
      <c r="C859" s="164" t="s">
        <v>1001</v>
      </c>
      <c r="D859" s="37">
        <v>51</v>
      </c>
      <c r="E859" s="37">
        <v>1976</v>
      </c>
      <c r="F859" s="311">
        <f>SUM(G859+H859+I859)</f>
        <v>39.9</v>
      </c>
      <c r="G859" s="311">
        <v>3.754</v>
      </c>
      <c r="H859" s="311">
        <v>0.49</v>
      </c>
      <c r="I859" s="311">
        <v>35.655999999999999</v>
      </c>
      <c r="J859" s="311">
        <v>1467.32</v>
      </c>
      <c r="K859" s="311">
        <v>35.655999999999999</v>
      </c>
      <c r="L859" s="311">
        <v>1467.32</v>
      </c>
      <c r="M859" s="312">
        <f>K859/L859</f>
        <v>2.4300084507810158E-2</v>
      </c>
      <c r="N859" s="86">
        <v>54.83</v>
      </c>
      <c r="O859" s="87">
        <f>M859*N859</f>
        <v>1.332373633563231</v>
      </c>
      <c r="P859" s="87">
        <f>M859*60*1000</f>
        <v>1458.0050704686093</v>
      </c>
      <c r="Q859" s="88">
        <f>P859*N859/1000</f>
        <v>79.942418013793855</v>
      </c>
    </row>
    <row r="860" spans="1:17" ht="12.75" customHeight="1" x14ac:dyDescent="0.2">
      <c r="A860" s="301"/>
      <c r="B860" s="179" t="s">
        <v>508</v>
      </c>
      <c r="C860" s="164" t="s">
        <v>600</v>
      </c>
      <c r="D860" s="37">
        <v>66</v>
      </c>
      <c r="E860" s="37">
        <v>1963</v>
      </c>
      <c r="F860" s="311">
        <v>33.585000000000001</v>
      </c>
      <c r="G860" s="311">
        <v>0.98199999999999998</v>
      </c>
      <c r="H860" s="311">
        <v>0.65</v>
      </c>
      <c r="I860" s="311">
        <v>31.953000000000003</v>
      </c>
      <c r="J860" s="311">
        <v>1312.02</v>
      </c>
      <c r="K860" s="311">
        <v>31.952999999999999</v>
      </c>
      <c r="L860" s="311">
        <v>1312.02</v>
      </c>
      <c r="M860" s="312">
        <f>K860/L860</f>
        <v>2.4354049480953033E-2</v>
      </c>
      <c r="N860" s="86">
        <v>46.325000000000003</v>
      </c>
      <c r="O860" s="87">
        <f>M860*N860</f>
        <v>1.1282013422051493</v>
      </c>
      <c r="P860" s="87">
        <f>M860*60*1000</f>
        <v>1461.2429688571819</v>
      </c>
      <c r="Q860" s="88">
        <f>P860*N860/1000</f>
        <v>67.692080532308964</v>
      </c>
    </row>
    <row r="861" spans="1:17" ht="12.75" customHeight="1" x14ac:dyDescent="0.2">
      <c r="A861" s="301"/>
      <c r="B861" s="178" t="s">
        <v>553</v>
      </c>
      <c r="C861" s="164" t="s">
        <v>624</v>
      </c>
      <c r="D861" s="37">
        <v>11</v>
      </c>
      <c r="E861" s="37"/>
      <c r="F861" s="311">
        <f>SUM(G861+H861+I861)</f>
        <v>13.010999999999999</v>
      </c>
      <c r="G861" s="311">
        <v>0</v>
      </c>
      <c r="H861" s="311">
        <v>0</v>
      </c>
      <c r="I861" s="311">
        <v>13.010999999999999</v>
      </c>
      <c r="J861" s="311">
        <v>533.47</v>
      </c>
      <c r="K861" s="311">
        <v>13.010999999999999</v>
      </c>
      <c r="L861" s="311">
        <v>533.47</v>
      </c>
      <c r="M861" s="312">
        <f>K861/L861</f>
        <v>2.4389375222599208E-2</v>
      </c>
      <c r="N861" s="86">
        <v>54.83</v>
      </c>
      <c r="O861" s="87">
        <f>M861*N861</f>
        <v>1.3372694434551144</v>
      </c>
      <c r="P861" s="87">
        <f>M861*60*1000</f>
        <v>1463.3625133559524</v>
      </c>
      <c r="Q861" s="88">
        <f>P861*N861/1000</f>
        <v>80.236166607306856</v>
      </c>
    </row>
    <row r="862" spans="1:17" ht="12.75" customHeight="1" x14ac:dyDescent="0.2">
      <c r="A862" s="301"/>
      <c r="B862" s="178" t="s">
        <v>586</v>
      </c>
      <c r="C862" s="164" t="s">
        <v>824</v>
      </c>
      <c r="D862" s="37">
        <v>12</v>
      </c>
      <c r="E862" s="37">
        <v>1961</v>
      </c>
      <c r="F862" s="311">
        <v>14.8</v>
      </c>
      <c r="G862" s="311">
        <v>1.7745</v>
      </c>
      <c r="H862" s="311">
        <v>0.12</v>
      </c>
      <c r="I862" s="311">
        <v>12.9055</v>
      </c>
      <c r="J862" s="311">
        <v>527.57000000000005</v>
      </c>
      <c r="K862" s="311">
        <f>I862</f>
        <v>12.9055</v>
      </c>
      <c r="L862" s="311">
        <f>J862</f>
        <v>527.57000000000005</v>
      </c>
      <c r="M862" s="312">
        <f>K862/L862</f>
        <v>2.4462156680630055E-2</v>
      </c>
      <c r="N862" s="86">
        <v>55</v>
      </c>
      <c r="O862" s="87">
        <f>M862*N862</f>
        <v>1.345418617434653</v>
      </c>
      <c r="P862" s="87">
        <f>M862*60*1000</f>
        <v>1467.7294008378033</v>
      </c>
      <c r="Q862" s="88">
        <f>P862*N862/1000</f>
        <v>80.725117046079177</v>
      </c>
    </row>
    <row r="863" spans="1:17" ht="12.75" customHeight="1" x14ac:dyDescent="0.2">
      <c r="A863" s="301"/>
      <c r="B863" s="178" t="s">
        <v>553</v>
      </c>
      <c r="C863" s="169" t="s">
        <v>552</v>
      </c>
      <c r="D863" s="37">
        <v>9</v>
      </c>
      <c r="E863" s="37">
        <v>1969</v>
      </c>
      <c r="F863" s="311">
        <f>SUM(G863+H863+I863)</f>
        <v>7.093</v>
      </c>
      <c r="G863" s="311">
        <v>0.51</v>
      </c>
      <c r="H863" s="311">
        <v>0</v>
      </c>
      <c r="I863" s="311">
        <v>6.5830000000000002</v>
      </c>
      <c r="J863" s="311">
        <v>268.74</v>
      </c>
      <c r="K863" s="311">
        <v>6.5830000000000002</v>
      </c>
      <c r="L863" s="311">
        <v>268.74</v>
      </c>
      <c r="M863" s="312">
        <f>K863/L863</f>
        <v>2.4495795192379252E-2</v>
      </c>
      <c r="N863" s="86">
        <v>54.83</v>
      </c>
      <c r="O863" s="87">
        <f>M863*N863</f>
        <v>1.3431044503981544</v>
      </c>
      <c r="P863" s="87">
        <f>M863*60*1000</f>
        <v>1469.747711542755</v>
      </c>
      <c r="Q863" s="88">
        <f>P863*N863/1000</f>
        <v>80.586267023889263</v>
      </c>
    </row>
    <row r="864" spans="1:17" ht="12.75" customHeight="1" x14ac:dyDescent="0.2">
      <c r="A864" s="301"/>
      <c r="B864" s="178" t="s">
        <v>286</v>
      </c>
      <c r="C864" s="322" t="s">
        <v>276</v>
      </c>
      <c r="D864" s="94">
        <v>28</v>
      </c>
      <c r="E864" s="94">
        <v>1957</v>
      </c>
      <c r="F864" s="323">
        <v>35.86</v>
      </c>
      <c r="G864" s="337">
        <v>0</v>
      </c>
      <c r="H864" s="337">
        <v>0</v>
      </c>
      <c r="I864" s="323">
        <v>35.86</v>
      </c>
      <c r="J864" s="323">
        <v>1462.5</v>
      </c>
      <c r="K864" s="323">
        <v>31.902281982905983</v>
      </c>
      <c r="L864" s="323">
        <v>1301.0899999999999</v>
      </c>
      <c r="M864" s="324">
        <v>2.451965811965812E-2</v>
      </c>
      <c r="N864" s="95">
        <v>53.85</v>
      </c>
      <c r="O864" s="95">
        <v>1.32</v>
      </c>
      <c r="P864" s="95">
        <v>1471.18</v>
      </c>
      <c r="Q864" s="96">
        <v>79.22</v>
      </c>
    </row>
    <row r="865" spans="1:17" ht="12.75" customHeight="1" x14ac:dyDescent="0.2">
      <c r="A865" s="301"/>
      <c r="B865" s="178" t="s">
        <v>537</v>
      </c>
      <c r="C865" s="332" t="s">
        <v>983</v>
      </c>
      <c r="D865" s="103">
        <v>12</v>
      </c>
      <c r="E865" s="103" t="s">
        <v>57</v>
      </c>
      <c r="F865" s="333">
        <f>G865+H865+I865</f>
        <v>14.399999999999999</v>
      </c>
      <c r="G865" s="333">
        <v>1.3708</v>
      </c>
      <c r="H865" s="333">
        <v>0</v>
      </c>
      <c r="I865" s="333">
        <v>13.029199999999999</v>
      </c>
      <c r="J865" s="333">
        <v>529.6</v>
      </c>
      <c r="K865" s="333">
        <f>I865</f>
        <v>13.029199999999999</v>
      </c>
      <c r="L865" s="333">
        <f>J865</f>
        <v>529.6</v>
      </c>
      <c r="M865" s="334">
        <f>K865/L865</f>
        <v>2.4601963746223563E-2</v>
      </c>
      <c r="N865" s="104">
        <v>41.4</v>
      </c>
      <c r="O865" s="105">
        <f>M865*N865</f>
        <v>1.0185212990936554</v>
      </c>
      <c r="P865" s="105">
        <f>M865*60*1000</f>
        <v>1476.1178247734138</v>
      </c>
      <c r="Q865" s="106">
        <f>P865*N865/1000</f>
        <v>61.111277945619321</v>
      </c>
    </row>
    <row r="866" spans="1:17" ht="12.75" customHeight="1" x14ac:dyDescent="0.2">
      <c r="A866" s="301"/>
      <c r="B866" s="178" t="s">
        <v>247</v>
      </c>
      <c r="C866" s="164" t="s">
        <v>786</v>
      </c>
      <c r="D866" s="37">
        <v>8</v>
      </c>
      <c r="E866" s="37" t="s">
        <v>518</v>
      </c>
      <c r="F866" s="311">
        <v>8.4309999999999992</v>
      </c>
      <c r="G866" s="311">
        <v>0</v>
      </c>
      <c r="H866" s="311">
        <v>0</v>
      </c>
      <c r="I866" s="311">
        <v>8.4309999999999992</v>
      </c>
      <c r="J866" s="311">
        <v>342.1</v>
      </c>
      <c r="K866" s="311">
        <v>8.4309999999999992</v>
      </c>
      <c r="L866" s="311">
        <v>342.1</v>
      </c>
      <c r="M866" s="312">
        <f>K866/L866</f>
        <v>2.4644840689856763E-2</v>
      </c>
      <c r="N866" s="86">
        <v>67.040000000000006</v>
      </c>
      <c r="O866" s="87">
        <f>M866*N866</f>
        <v>1.6521901198479976</v>
      </c>
      <c r="P866" s="87">
        <f>M866*60*1000</f>
        <v>1478.6904413914058</v>
      </c>
      <c r="Q866" s="88">
        <f>P866*N866/1000</f>
        <v>99.131407190879855</v>
      </c>
    </row>
    <row r="867" spans="1:17" ht="12.75" customHeight="1" x14ac:dyDescent="0.2">
      <c r="A867" s="301"/>
      <c r="B867" s="179" t="s">
        <v>298</v>
      </c>
      <c r="C867" s="164" t="s">
        <v>296</v>
      </c>
      <c r="D867" s="37">
        <v>12</v>
      </c>
      <c r="E867" s="37" t="s">
        <v>57</v>
      </c>
      <c r="F867" s="311">
        <f>G867+H867+I867</f>
        <v>15.525001</v>
      </c>
      <c r="G867" s="311">
        <v>0.255</v>
      </c>
      <c r="H867" s="311">
        <v>1.92</v>
      </c>
      <c r="I867" s="311">
        <v>13.350001000000001</v>
      </c>
      <c r="J867" s="311">
        <v>540.32000000000005</v>
      </c>
      <c r="K867" s="311">
        <v>13.350001000000001</v>
      </c>
      <c r="L867" s="311">
        <v>540.32000000000005</v>
      </c>
      <c r="M867" s="312">
        <f>K867/L867</f>
        <v>2.470758254367782E-2</v>
      </c>
      <c r="N867" s="86">
        <v>54.2</v>
      </c>
      <c r="O867" s="87">
        <f>M867*N867</f>
        <v>1.3391509738673379</v>
      </c>
      <c r="P867" s="87">
        <f>M867*60*1000</f>
        <v>1482.4549526206692</v>
      </c>
      <c r="Q867" s="88">
        <f>P867*N867/1000</f>
        <v>80.349058432040266</v>
      </c>
    </row>
    <row r="868" spans="1:17" ht="12.75" customHeight="1" x14ac:dyDescent="0.2">
      <c r="A868" s="301"/>
      <c r="B868" s="179" t="s">
        <v>232</v>
      </c>
      <c r="C868" s="164" t="s">
        <v>557</v>
      </c>
      <c r="D868" s="37">
        <v>6</v>
      </c>
      <c r="E868" s="37">
        <v>1980</v>
      </c>
      <c r="F868" s="311">
        <v>8.5</v>
      </c>
      <c r="G868" s="311">
        <v>0.8</v>
      </c>
      <c r="H868" s="311">
        <v>0.9</v>
      </c>
      <c r="I868" s="311">
        <v>6.8</v>
      </c>
      <c r="J868" s="311">
        <v>275</v>
      </c>
      <c r="K868" s="311">
        <v>6.8</v>
      </c>
      <c r="L868" s="311">
        <v>275</v>
      </c>
      <c r="M868" s="312">
        <f>K868/L868</f>
        <v>2.4727272727272726E-2</v>
      </c>
      <c r="N868" s="86">
        <v>58.64</v>
      </c>
      <c r="O868" s="87">
        <f>M868*N868</f>
        <v>1.4500072727272726</v>
      </c>
      <c r="P868" s="87">
        <f>M868*60*1000</f>
        <v>1483.6363636363637</v>
      </c>
      <c r="Q868" s="88">
        <f>P868*N868/1000</f>
        <v>87.000436363636368</v>
      </c>
    </row>
    <row r="869" spans="1:17" ht="12.75" customHeight="1" x14ac:dyDescent="0.2">
      <c r="A869" s="301"/>
      <c r="B869" s="178" t="s">
        <v>326</v>
      </c>
      <c r="C869" s="164" t="s">
        <v>323</v>
      </c>
      <c r="D869" s="325">
        <v>5</v>
      </c>
      <c r="E869" s="325" t="s">
        <v>57</v>
      </c>
      <c r="F869" s="326">
        <v>4.7480000000000002</v>
      </c>
      <c r="G869" s="326">
        <v>0</v>
      </c>
      <c r="H869" s="326">
        <v>0</v>
      </c>
      <c r="I869" s="326">
        <v>4.7480000000000002</v>
      </c>
      <c r="J869" s="326">
        <v>190.21</v>
      </c>
      <c r="K869" s="326">
        <v>4.7480000000000002</v>
      </c>
      <c r="L869" s="326">
        <v>190.21</v>
      </c>
      <c r="M869" s="312">
        <f>K869/L869</f>
        <v>2.4961884233215919E-2</v>
      </c>
      <c r="N869" s="86">
        <v>77.7</v>
      </c>
      <c r="O869" s="87">
        <f>M869*N869</f>
        <v>1.939538404920877</v>
      </c>
      <c r="P869" s="87">
        <f>M869*60*1000</f>
        <v>1497.7130539929551</v>
      </c>
      <c r="Q869" s="88">
        <f>P869*N869/1000</f>
        <v>116.37230429525262</v>
      </c>
    </row>
    <row r="870" spans="1:17" ht="12.75" customHeight="1" x14ac:dyDescent="0.2">
      <c r="A870" s="301"/>
      <c r="B870" s="178" t="s">
        <v>537</v>
      </c>
      <c r="C870" s="332" t="s">
        <v>984</v>
      </c>
      <c r="D870" s="103">
        <v>4</v>
      </c>
      <c r="E870" s="103" t="s">
        <v>57</v>
      </c>
      <c r="F870" s="333">
        <f>G870+H870+I870</f>
        <v>7.2</v>
      </c>
      <c r="G870" s="333">
        <v>0.16250000000000001</v>
      </c>
      <c r="H870" s="333">
        <v>0.64</v>
      </c>
      <c r="I870" s="333">
        <v>6.3975</v>
      </c>
      <c r="J870" s="333">
        <v>254.45</v>
      </c>
      <c r="K870" s="333">
        <f>I870</f>
        <v>6.3975</v>
      </c>
      <c r="L870" s="333">
        <f>J870</f>
        <v>254.45</v>
      </c>
      <c r="M870" s="334">
        <f>K870/L870</f>
        <v>2.5142464138337591E-2</v>
      </c>
      <c r="N870" s="104">
        <v>41.4</v>
      </c>
      <c r="O870" s="105">
        <f>M870*N870</f>
        <v>1.0408980153271763</v>
      </c>
      <c r="P870" s="105">
        <f>M870*60*1000</f>
        <v>1508.5478483002555</v>
      </c>
      <c r="Q870" s="106">
        <f>P870*N870/1000</f>
        <v>62.453880919630571</v>
      </c>
    </row>
    <row r="871" spans="1:17" ht="12.75" customHeight="1" x14ac:dyDescent="0.2">
      <c r="A871" s="301"/>
      <c r="B871" s="179" t="s">
        <v>413</v>
      </c>
      <c r="C871" s="322" t="s">
        <v>406</v>
      </c>
      <c r="D871" s="94">
        <v>8</v>
      </c>
      <c r="E871" s="94">
        <v>1976</v>
      </c>
      <c r="F871" s="323">
        <v>10.17</v>
      </c>
      <c r="G871" s="323"/>
      <c r="H871" s="323"/>
      <c r="I871" s="323">
        <v>10.17</v>
      </c>
      <c r="J871" s="323">
        <v>404.24</v>
      </c>
      <c r="K871" s="323">
        <v>10.17</v>
      </c>
      <c r="L871" s="323">
        <v>404.24</v>
      </c>
      <c r="M871" s="324">
        <f>K871/L871</f>
        <v>2.5158321789036216E-2</v>
      </c>
      <c r="N871" s="95">
        <v>55.481000000000002</v>
      </c>
      <c r="O871" s="95">
        <f>M871*N871</f>
        <v>1.3958088511775184</v>
      </c>
      <c r="P871" s="95">
        <f>M871*1000*60</f>
        <v>1509.4993073421729</v>
      </c>
      <c r="Q871" s="96">
        <f>O871*60</f>
        <v>83.748531070651097</v>
      </c>
    </row>
    <row r="872" spans="1:17" ht="12.75" customHeight="1" x14ac:dyDescent="0.2">
      <c r="A872" s="301"/>
      <c r="B872" s="178" t="s">
        <v>286</v>
      </c>
      <c r="C872" s="322" t="s">
        <v>278</v>
      </c>
      <c r="D872" s="94">
        <v>77</v>
      </c>
      <c r="E872" s="94">
        <v>1960</v>
      </c>
      <c r="F872" s="323">
        <v>37.85</v>
      </c>
      <c r="G872" s="337">
        <v>4.82</v>
      </c>
      <c r="H872" s="337">
        <v>1.1599999999999999</v>
      </c>
      <c r="I872" s="323">
        <v>31.87</v>
      </c>
      <c r="J872" s="323">
        <v>1264.2</v>
      </c>
      <c r="K872" s="323">
        <v>31.482023967726626</v>
      </c>
      <c r="L872" s="323">
        <v>1248.81</v>
      </c>
      <c r="M872" s="324">
        <v>2.5209618731213416E-2</v>
      </c>
      <c r="N872" s="95">
        <v>53.85</v>
      </c>
      <c r="O872" s="95">
        <v>1.36</v>
      </c>
      <c r="P872" s="95">
        <v>1512.58</v>
      </c>
      <c r="Q872" s="96">
        <v>81.45</v>
      </c>
    </row>
    <row r="873" spans="1:17" ht="12.75" customHeight="1" x14ac:dyDescent="0.2">
      <c r="A873" s="301"/>
      <c r="B873" s="178" t="s">
        <v>238</v>
      </c>
      <c r="C873" s="164" t="s">
        <v>678</v>
      </c>
      <c r="D873" s="37">
        <v>8</v>
      </c>
      <c r="E873" s="37">
        <v>1992</v>
      </c>
      <c r="F873" s="311">
        <v>10.565</v>
      </c>
      <c r="G873" s="311">
        <v>0.63200000000000001</v>
      </c>
      <c r="H873" s="311">
        <v>0.08</v>
      </c>
      <c r="I873" s="311">
        <v>9.8529999999999998</v>
      </c>
      <c r="J873" s="311">
        <v>390.46</v>
      </c>
      <c r="K873" s="311">
        <v>9.8529999999999998</v>
      </c>
      <c r="L873" s="311">
        <v>390.46</v>
      </c>
      <c r="M873" s="312">
        <f>K873/L873</f>
        <v>2.5234338984787174E-2</v>
      </c>
      <c r="N873" s="86">
        <v>68.599999999999994</v>
      </c>
      <c r="O873" s="87">
        <f>M873*N873</f>
        <v>1.7310756543564001</v>
      </c>
      <c r="P873" s="87">
        <f>M873*60*1000</f>
        <v>1514.0603390872304</v>
      </c>
      <c r="Q873" s="88">
        <f>P873*N873/1000</f>
        <v>103.864539261384</v>
      </c>
    </row>
    <row r="874" spans="1:17" ht="12.75" customHeight="1" x14ac:dyDescent="0.2">
      <c r="A874" s="301"/>
      <c r="B874" s="178" t="s">
        <v>238</v>
      </c>
      <c r="C874" s="164" t="s">
        <v>679</v>
      </c>
      <c r="D874" s="37">
        <v>24</v>
      </c>
      <c r="E874" s="37">
        <v>1981</v>
      </c>
      <c r="F874" s="311">
        <v>30.085999999999999</v>
      </c>
      <c r="G874" s="311">
        <v>0.94699999999999995</v>
      </c>
      <c r="H874" s="311">
        <v>3.84</v>
      </c>
      <c r="I874" s="311">
        <v>25.298999999999999</v>
      </c>
      <c r="J874" s="311">
        <v>996.81</v>
      </c>
      <c r="K874" s="311">
        <v>25.298999999999999</v>
      </c>
      <c r="L874" s="311">
        <v>996.81</v>
      </c>
      <c r="M874" s="312">
        <f>K874/L874</f>
        <v>2.5379962079032113E-2</v>
      </c>
      <c r="N874" s="86">
        <v>68.599999999999994</v>
      </c>
      <c r="O874" s="87">
        <f>M874*N874</f>
        <v>1.7410653986216029</v>
      </c>
      <c r="P874" s="87">
        <f>M874*60*1000</f>
        <v>1522.7977247419269</v>
      </c>
      <c r="Q874" s="88">
        <f>P874*N874/1000</f>
        <v>104.46392391729619</v>
      </c>
    </row>
    <row r="875" spans="1:17" ht="12.75" customHeight="1" x14ac:dyDescent="0.2">
      <c r="A875" s="301"/>
      <c r="B875" s="179" t="s">
        <v>774</v>
      </c>
      <c r="C875" s="164" t="s">
        <v>768</v>
      </c>
      <c r="D875" s="37">
        <v>8</v>
      </c>
      <c r="E875" s="37">
        <v>1987</v>
      </c>
      <c r="F875" s="311">
        <v>8.4770000000000003</v>
      </c>
      <c r="G875" s="311">
        <v>0.52700000000000002</v>
      </c>
      <c r="H875" s="311">
        <v>7.0000000000000007E-2</v>
      </c>
      <c r="I875" s="311">
        <v>7.88</v>
      </c>
      <c r="J875" s="311">
        <v>310.43</v>
      </c>
      <c r="K875" s="311">
        <v>7.88</v>
      </c>
      <c r="L875" s="311">
        <v>310.43</v>
      </c>
      <c r="M875" s="312">
        <f>K875/L875</f>
        <v>2.5384144573655894E-2</v>
      </c>
      <c r="N875" s="86">
        <v>67.58</v>
      </c>
      <c r="O875" s="87">
        <f>M875*N875</f>
        <v>1.7154604902876653</v>
      </c>
      <c r="P875" s="87">
        <f>M875*60*1000</f>
        <v>1523.0486744193536</v>
      </c>
      <c r="Q875" s="88">
        <f>P875*N875/1000</f>
        <v>102.92762941725992</v>
      </c>
    </row>
    <row r="876" spans="1:17" ht="12.75" customHeight="1" x14ac:dyDescent="0.2">
      <c r="A876" s="301"/>
      <c r="B876" s="178" t="s">
        <v>537</v>
      </c>
      <c r="C876" s="332" t="s">
        <v>620</v>
      </c>
      <c r="D876" s="103">
        <v>10</v>
      </c>
      <c r="E876" s="103" t="s">
        <v>57</v>
      </c>
      <c r="F876" s="333">
        <f>G876+H876+I876</f>
        <v>8.6999999999999993</v>
      </c>
      <c r="G876" s="333">
        <v>0.71399999999999997</v>
      </c>
      <c r="H876" s="333">
        <v>0</v>
      </c>
      <c r="I876" s="333">
        <v>7.9859999999999998</v>
      </c>
      <c r="J876" s="333">
        <v>314.19</v>
      </c>
      <c r="K876" s="333">
        <f>I876</f>
        <v>7.9859999999999998</v>
      </c>
      <c r="L876" s="333">
        <f>J876</f>
        <v>314.19</v>
      </c>
      <c r="M876" s="334">
        <f>K876/L876</f>
        <v>2.5417740857442948E-2</v>
      </c>
      <c r="N876" s="104">
        <v>41.4</v>
      </c>
      <c r="O876" s="105">
        <f>M876*N876</f>
        <v>1.0522944714981379</v>
      </c>
      <c r="P876" s="105">
        <f>M876*60*1000</f>
        <v>1525.0644514465769</v>
      </c>
      <c r="Q876" s="106">
        <f>P876*N876/1000</f>
        <v>63.137668289888282</v>
      </c>
    </row>
    <row r="877" spans="1:17" ht="12.75" customHeight="1" x14ac:dyDescent="0.2">
      <c r="A877" s="301"/>
      <c r="B877" s="178" t="s">
        <v>586</v>
      </c>
      <c r="C877" s="164" t="s">
        <v>825</v>
      </c>
      <c r="D877" s="37">
        <v>48</v>
      </c>
      <c r="E877" s="37">
        <v>1962</v>
      </c>
      <c r="F877" s="311">
        <v>53.178199999999997</v>
      </c>
      <c r="G877" s="311">
        <v>4.3776999999999999</v>
      </c>
      <c r="H877" s="311">
        <v>0.48</v>
      </c>
      <c r="I877" s="311">
        <f>F877-G877-H877</f>
        <v>48.320500000000003</v>
      </c>
      <c r="J877" s="311">
        <v>1901.03</v>
      </c>
      <c r="K877" s="311">
        <f>I877</f>
        <v>48.320500000000003</v>
      </c>
      <c r="L877" s="311">
        <f>J877</f>
        <v>1901.03</v>
      </c>
      <c r="M877" s="312">
        <f>K877/L877</f>
        <v>2.5418062839618526E-2</v>
      </c>
      <c r="N877" s="86">
        <v>55</v>
      </c>
      <c r="O877" s="87">
        <f>M877*N877</f>
        <v>1.3979934561790188</v>
      </c>
      <c r="P877" s="87">
        <f>M877*60*1000</f>
        <v>1525.0837703771117</v>
      </c>
      <c r="Q877" s="88">
        <f>P877*N877/1000</f>
        <v>83.879607370741141</v>
      </c>
    </row>
    <row r="878" spans="1:17" ht="12.75" customHeight="1" x14ac:dyDescent="0.2">
      <c r="A878" s="301"/>
      <c r="B878" s="178" t="s">
        <v>553</v>
      </c>
      <c r="C878" s="164" t="s">
        <v>1002</v>
      </c>
      <c r="D878" s="37">
        <v>8</v>
      </c>
      <c r="E878" s="37"/>
      <c r="F878" s="311">
        <f>SUM(G878+H878+I878)</f>
        <v>9.7089999999999996</v>
      </c>
      <c r="G878" s="311">
        <v>0</v>
      </c>
      <c r="H878" s="311">
        <v>0</v>
      </c>
      <c r="I878" s="311">
        <v>9.7089999999999996</v>
      </c>
      <c r="J878" s="311">
        <v>381.84</v>
      </c>
      <c r="K878" s="311">
        <v>9.7089999999999996</v>
      </c>
      <c r="L878" s="311">
        <v>381.84</v>
      </c>
      <c r="M878" s="312">
        <f>K878/L878</f>
        <v>2.5426880368740835E-2</v>
      </c>
      <c r="N878" s="86">
        <v>54.83</v>
      </c>
      <c r="O878" s="87">
        <f>M878*N878</f>
        <v>1.39415585061806</v>
      </c>
      <c r="P878" s="87">
        <f>M878*60*1000</f>
        <v>1525.6128221244501</v>
      </c>
      <c r="Q878" s="88">
        <f>P878*N878/1000</f>
        <v>83.649351037083605</v>
      </c>
    </row>
    <row r="879" spans="1:17" ht="12.75" customHeight="1" x14ac:dyDescent="0.2">
      <c r="A879" s="301"/>
      <c r="B879" s="178" t="s">
        <v>326</v>
      </c>
      <c r="C879" s="164" t="s">
        <v>902</v>
      </c>
      <c r="D879" s="325">
        <v>3</v>
      </c>
      <c r="E879" s="325" t="s">
        <v>57</v>
      </c>
      <c r="F879" s="326">
        <v>3.7160000000000002</v>
      </c>
      <c r="G879" s="326">
        <v>0</v>
      </c>
      <c r="H879" s="326">
        <v>0</v>
      </c>
      <c r="I879" s="326">
        <v>3.7160000000000002</v>
      </c>
      <c r="J879" s="326">
        <v>145.55000000000001</v>
      </c>
      <c r="K879" s="326">
        <v>3.7160000000000002</v>
      </c>
      <c r="L879" s="326">
        <v>145.55000000000001</v>
      </c>
      <c r="M879" s="312">
        <f>K879/L879</f>
        <v>2.5530745448299554E-2</v>
      </c>
      <c r="N879" s="86">
        <v>77.7</v>
      </c>
      <c r="O879" s="87">
        <f>M879*N879</f>
        <v>1.9837389213328755</v>
      </c>
      <c r="P879" s="87">
        <f>M879*60*1000</f>
        <v>1531.8447268979733</v>
      </c>
      <c r="Q879" s="88">
        <f>P879*N879/1000</f>
        <v>119.02433527997252</v>
      </c>
    </row>
    <row r="880" spans="1:17" ht="12.75" customHeight="1" x14ac:dyDescent="0.2">
      <c r="A880" s="301"/>
      <c r="B880" s="179" t="s">
        <v>508</v>
      </c>
      <c r="C880" s="164" t="s">
        <v>502</v>
      </c>
      <c r="D880" s="37">
        <v>18</v>
      </c>
      <c r="E880" s="37">
        <v>1975</v>
      </c>
      <c r="F880" s="311">
        <v>15.468999999999999</v>
      </c>
      <c r="G880" s="311">
        <v>0.94452000000000003</v>
      </c>
      <c r="H880" s="311">
        <v>0.17</v>
      </c>
      <c r="I880" s="311">
        <f>F880-G880-H880</f>
        <v>14.354479999999999</v>
      </c>
      <c r="J880" s="311">
        <v>561.87</v>
      </c>
      <c r="K880" s="311">
        <v>14.353999999999999</v>
      </c>
      <c r="L880" s="311">
        <v>561.87</v>
      </c>
      <c r="M880" s="312">
        <f>K880/L880</f>
        <v>2.554683467706053E-2</v>
      </c>
      <c r="N880" s="86">
        <v>46.325000000000003</v>
      </c>
      <c r="O880" s="87">
        <f>M880*N880</f>
        <v>1.1834571164148291</v>
      </c>
      <c r="P880" s="87">
        <f>M880*60*1000</f>
        <v>1532.8100806236318</v>
      </c>
      <c r="Q880" s="88">
        <f>P880*N880/1000</f>
        <v>71.007426984889747</v>
      </c>
    </row>
    <row r="881" spans="1:17" ht="12.75" customHeight="1" x14ac:dyDescent="0.2">
      <c r="A881" s="301"/>
      <c r="B881" s="179" t="s">
        <v>92</v>
      </c>
      <c r="C881" s="319" t="s">
        <v>86</v>
      </c>
      <c r="D881" s="97">
        <v>4</v>
      </c>
      <c r="E881" s="97">
        <v>1955</v>
      </c>
      <c r="F881" s="320">
        <v>5.5030000000000001</v>
      </c>
      <c r="G881" s="320">
        <v>0</v>
      </c>
      <c r="H881" s="320">
        <v>0</v>
      </c>
      <c r="I881" s="320">
        <v>5.5030010000000003</v>
      </c>
      <c r="J881" s="320">
        <v>214.32</v>
      </c>
      <c r="K881" s="320">
        <f>I881</f>
        <v>5.5030010000000003</v>
      </c>
      <c r="L881" s="320">
        <v>214.32</v>
      </c>
      <c r="M881" s="321">
        <f>K881/L881</f>
        <v>2.5676563083240019E-2</v>
      </c>
      <c r="N881" s="98">
        <v>46.7</v>
      </c>
      <c r="O881" s="98">
        <f>M881*N881</f>
        <v>1.199095495987309</v>
      </c>
      <c r="P881" s="98">
        <f>M881*60*1000</f>
        <v>1540.5937849944012</v>
      </c>
      <c r="Q881" s="99">
        <f>P881*N881/1000</f>
        <v>71.945729759238546</v>
      </c>
    </row>
    <row r="882" spans="1:17" ht="12.75" customHeight="1" x14ac:dyDescent="0.2">
      <c r="A882" s="301"/>
      <c r="B882" s="179" t="s">
        <v>774</v>
      </c>
      <c r="C882" s="164" t="s">
        <v>767</v>
      </c>
      <c r="D882" s="37">
        <v>8</v>
      </c>
      <c r="E882" s="37">
        <v>1992</v>
      </c>
      <c r="F882" s="311">
        <v>6.431</v>
      </c>
      <c r="G882" s="311">
        <v>0.23599999999999999</v>
      </c>
      <c r="H882" s="311">
        <v>0.64</v>
      </c>
      <c r="I882" s="311">
        <v>5.5549999999999997</v>
      </c>
      <c r="J882" s="311">
        <v>216.32</v>
      </c>
      <c r="K882" s="311">
        <v>5.5549999999999997</v>
      </c>
      <c r="L882" s="311">
        <v>216.32</v>
      </c>
      <c r="M882" s="312">
        <f>K882/L882</f>
        <v>2.5679548816568046E-2</v>
      </c>
      <c r="N882" s="86">
        <v>67.58</v>
      </c>
      <c r="O882" s="87">
        <f>M882*N882</f>
        <v>1.7354239090236685</v>
      </c>
      <c r="P882" s="87">
        <f>M882*60*1000</f>
        <v>1540.7729289940828</v>
      </c>
      <c r="Q882" s="88">
        <f>P882*N882/1000</f>
        <v>104.12543454142011</v>
      </c>
    </row>
    <row r="883" spans="1:17" ht="12.75" customHeight="1" x14ac:dyDescent="0.2">
      <c r="A883" s="301"/>
      <c r="B883" s="178" t="s">
        <v>228</v>
      </c>
      <c r="C883" s="313" t="s">
        <v>1005</v>
      </c>
      <c r="D883" s="89">
        <v>6</v>
      </c>
      <c r="E883" s="89">
        <v>1961</v>
      </c>
      <c r="F883" s="314">
        <v>9.3059999999999992</v>
      </c>
      <c r="G883" s="314">
        <v>0</v>
      </c>
      <c r="H883" s="314">
        <v>0</v>
      </c>
      <c r="I883" s="314">
        <v>9.3059999999999992</v>
      </c>
      <c r="J883" s="314">
        <v>362.24</v>
      </c>
      <c r="K883" s="314">
        <f>I883</f>
        <v>9.3059999999999992</v>
      </c>
      <c r="L883" s="314">
        <v>362.24</v>
      </c>
      <c r="M883" s="315">
        <f>K883/L883</f>
        <v>2.5690150176678441E-2</v>
      </c>
      <c r="N883" s="90">
        <v>78.150000000000006</v>
      </c>
      <c r="O883" s="90">
        <f>M883*N883</f>
        <v>2.0076852363074202</v>
      </c>
      <c r="P883" s="90">
        <f>M883*60*1000</f>
        <v>1541.4090106007066</v>
      </c>
      <c r="Q883" s="91">
        <f>P883*N883/1000</f>
        <v>120.46111417844521</v>
      </c>
    </row>
    <row r="884" spans="1:17" ht="12.75" customHeight="1" x14ac:dyDescent="0.2">
      <c r="A884" s="301"/>
      <c r="B884" s="179" t="s">
        <v>232</v>
      </c>
      <c r="C884" s="164" t="s">
        <v>231</v>
      </c>
      <c r="D884" s="37">
        <v>9</v>
      </c>
      <c r="E884" s="37">
        <v>1980</v>
      </c>
      <c r="F884" s="311">
        <v>12.5</v>
      </c>
      <c r="G884" s="311">
        <v>0.4</v>
      </c>
      <c r="H884" s="311">
        <v>1.4</v>
      </c>
      <c r="I884" s="311">
        <v>10.7</v>
      </c>
      <c r="J884" s="311">
        <v>412</v>
      </c>
      <c r="K884" s="311">
        <v>10.7</v>
      </c>
      <c r="L884" s="311">
        <v>412</v>
      </c>
      <c r="M884" s="312">
        <f>K884/L884</f>
        <v>2.5970873786407764E-2</v>
      </c>
      <c r="N884" s="86">
        <v>58.64</v>
      </c>
      <c r="O884" s="87">
        <f>M884*N884</f>
        <v>1.5229320388349512</v>
      </c>
      <c r="P884" s="87">
        <f>M884*60*1000</f>
        <v>1558.2524271844657</v>
      </c>
      <c r="Q884" s="88">
        <f>P884*N884/1000</f>
        <v>91.375922330097069</v>
      </c>
    </row>
    <row r="885" spans="1:17" ht="12.75" customHeight="1" x14ac:dyDescent="0.2">
      <c r="A885" s="301"/>
      <c r="B885" s="178" t="s">
        <v>522</v>
      </c>
      <c r="C885" s="169" t="s">
        <v>967</v>
      </c>
      <c r="D885" s="37">
        <v>9</v>
      </c>
      <c r="E885" s="37">
        <v>1977</v>
      </c>
      <c r="F885" s="311">
        <v>13.9</v>
      </c>
      <c r="G885" s="311">
        <v>0.49</v>
      </c>
      <c r="H885" s="311">
        <v>1.44</v>
      </c>
      <c r="I885" s="311">
        <v>11.96</v>
      </c>
      <c r="J885" s="311">
        <v>460.02</v>
      </c>
      <c r="K885" s="311">
        <v>11.96</v>
      </c>
      <c r="L885" s="311">
        <v>460.02</v>
      </c>
      <c r="M885" s="312">
        <f>K885/L885</f>
        <v>2.5998869614364595E-2</v>
      </c>
      <c r="N885" s="86">
        <v>74.5</v>
      </c>
      <c r="O885" s="87">
        <f>M885*N885</f>
        <v>1.9369157862701623</v>
      </c>
      <c r="P885" s="87">
        <f>M885*60*1000</f>
        <v>1559.9321768618756</v>
      </c>
      <c r="Q885" s="88">
        <f>P885*N885/1000</f>
        <v>116.21494717620973</v>
      </c>
    </row>
    <row r="886" spans="1:17" ht="12.75" customHeight="1" x14ac:dyDescent="0.2">
      <c r="A886" s="301"/>
      <c r="B886" s="178" t="s">
        <v>429</v>
      </c>
      <c r="C886" s="164" t="s">
        <v>428</v>
      </c>
      <c r="D886" s="37">
        <v>6</v>
      </c>
      <c r="E886" s="37">
        <v>1936</v>
      </c>
      <c r="F886" s="311">
        <f>G886+H886+I886</f>
        <v>7.944</v>
      </c>
      <c r="G886" s="311">
        <v>0.89097000000000004</v>
      </c>
      <c r="H886" s="311">
        <v>0.06</v>
      </c>
      <c r="I886" s="311">
        <v>6.9930300000000001</v>
      </c>
      <c r="J886" s="311">
        <v>266.57</v>
      </c>
      <c r="K886" s="311">
        <f>I886</f>
        <v>6.9930300000000001</v>
      </c>
      <c r="L886" s="311">
        <f>J886</f>
        <v>266.57</v>
      </c>
      <c r="M886" s="312">
        <f>K886/L886</f>
        <v>2.6233372097385303E-2</v>
      </c>
      <c r="N886" s="86">
        <v>51.884</v>
      </c>
      <c r="O886" s="87">
        <f>M886*N886</f>
        <v>1.3610922779007391</v>
      </c>
      <c r="P886" s="87">
        <f>M886*60*1000</f>
        <v>1574.0023258431181</v>
      </c>
      <c r="Q886" s="88">
        <f>P886*N886/1000</f>
        <v>81.665536674044347</v>
      </c>
    </row>
    <row r="887" spans="1:17" ht="12.75" customHeight="1" x14ac:dyDescent="0.2">
      <c r="A887" s="301"/>
      <c r="B887" s="178" t="s">
        <v>429</v>
      </c>
      <c r="C887" s="169" t="s">
        <v>924</v>
      </c>
      <c r="D887" s="37">
        <v>10</v>
      </c>
      <c r="E887" s="37">
        <v>1958</v>
      </c>
      <c r="F887" s="311">
        <f>G887+H887+I887</f>
        <v>15.207000000000001</v>
      </c>
      <c r="G887" s="311">
        <v>0.31446000000000002</v>
      </c>
      <c r="H887" s="311">
        <v>1.083</v>
      </c>
      <c r="I887" s="311">
        <v>13.80954</v>
      </c>
      <c r="J887" s="311">
        <v>525.29999999999995</v>
      </c>
      <c r="K887" s="311">
        <f>I887</f>
        <v>13.80954</v>
      </c>
      <c r="L887" s="311">
        <f>J887</f>
        <v>525.29999999999995</v>
      </c>
      <c r="M887" s="312">
        <f>K887/L887</f>
        <v>2.6288863506567679E-2</v>
      </c>
      <c r="N887" s="86">
        <v>51.884</v>
      </c>
      <c r="O887" s="87">
        <f>M887*N887</f>
        <v>1.3639713941747575</v>
      </c>
      <c r="P887" s="87">
        <f>M887*60*1000</f>
        <v>1577.3318103940608</v>
      </c>
      <c r="Q887" s="88">
        <f>P887*N887/1000</f>
        <v>81.838283650485451</v>
      </c>
    </row>
    <row r="888" spans="1:17" ht="12.75" customHeight="1" x14ac:dyDescent="0.2">
      <c r="A888" s="301"/>
      <c r="B888" s="178" t="s">
        <v>553</v>
      </c>
      <c r="C888" s="164" t="s">
        <v>551</v>
      </c>
      <c r="D888" s="37">
        <v>3</v>
      </c>
      <c r="E888" s="37"/>
      <c r="F888" s="311">
        <f>SUM(G888+H888+I888)</f>
        <v>4.8170000000000002</v>
      </c>
      <c r="G888" s="311">
        <v>0</v>
      </c>
      <c r="H888" s="311">
        <v>0</v>
      </c>
      <c r="I888" s="311">
        <v>4.8170000000000002</v>
      </c>
      <c r="J888" s="311">
        <v>182.98</v>
      </c>
      <c r="K888" s="311">
        <v>4.8170000000000002</v>
      </c>
      <c r="L888" s="311">
        <v>182.98</v>
      </c>
      <c r="M888" s="312">
        <f>K888/L888</f>
        <v>2.6325281451524758E-2</v>
      </c>
      <c r="N888" s="86">
        <v>54.83</v>
      </c>
      <c r="O888" s="87">
        <f>M888*N888</f>
        <v>1.4434151819871024</v>
      </c>
      <c r="P888" s="87">
        <f>M888*60*1000</f>
        <v>1579.5168870914856</v>
      </c>
      <c r="Q888" s="88">
        <f>P888*N888/1000</f>
        <v>86.604910919226157</v>
      </c>
    </row>
    <row r="889" spans="1:17" ht="12.75" customHeight="1" x14ac:dyDescent="0.2">
      <c r="A889" s="301"/>
      <c r="B889" s="179" t="s">
        <v>508</v>
      </c>
      <c r="C889" s="164" t="s">
        <v>499</v>
      </c>
      <c r="D889" s="37">
        <v>41</v>
      </c>
      <c r="E889" s="37">
        <v>1961</v>
      </c>
      <c r="F889" s="311">
        <v>49.671999999999997</v>
      </c>
      <c r="G889" s="311">
        <v>3.4340000000000002</v>
      </c>
      <c r="H889" s="311">
        <v>0.4</v>
      </c>
      <c r="I889" s="311">
        <f>F889-G889-H889</f>
        <v>45.838000000000001</v>
      </c>
      <c r="J889" s="311">
        <v>1732.11</v>
      </c>
      <c r="K889" s="311">
        <v>45.83766</v>
      </c>
      <c r="L889" s="311">
        <v>1732.11</v>
      </c>
      <c r="M889" s="312">
        <f>K889/L889</f>
        <v>2.6463480956752172E-2</v>
      </c>
      <c r="N889" s="86">
        <v>46.325000000000003</v>
      </c>
      <c r="O889" s="87">
        <f>M889*N889</f>
        <v>1.2259207553215443</v>
      </c>
      <c r="P889" s="87">
        <f>M889*60*1000</f>
        <v>1587.8088574051303</v>
      </c>
      <c r="Q889" s="88">
        <f>P889*N889/1000</f>
        <v>73.555245319292666</v>
      </c>
    </row>
    <row r="890" spans="1:17" ht="12.75" customHeight="1" x14ac:dyDescent="0.2">
      <c r="A890" s="301"/>
      <c r="B890" s="178" t="s">
        <v>429</v>
      </c>
      <c r="C890" s="169" t="s">
        <v>425</v>
      </c>
      <c r="D890" s="37">
        <v>8</v>
      </c>
      <c r="E890" s="37">
        <v>1961</v>
      </c>
      <c r="F890" s="311">
        <f>G890+H890+I890</f>
        <v>9.5020000000000007</v>
      </c>
      <c r="G890" s="311">
        <v>0.20963999999999999</v>
      </c>
      <c r="H890" s="311">
        <v>0.91900000000000004</v>
      </c>
      <c r="I890" s="311">
        <v>8.3733599999999999</v>
      </c>
      <c r="J890" s="311">
        <v>316.22000000000003</v>
      </c>
      <c r="K890" s="311">
        <f>I890</f>
        <v>8.3733599999999999</v>
      </c>
      <c r="L890" s="311">
        <f>J890</f>
        <v>316.22000000000003</v>
      </c>
      <c r="M890" s="312">
        <f>K890/L890</f>
        <v>2.647953956106508E-2</v>
      </c>
      <c r="N890" s="86">
        <v>51.884</v>
      </c>
      <c r="O890" s="87">
        <f>M890*N890</f>
        <v>1.3738644305863006</v>
      </c>
      <c r="P890" s="87">
        <f>M890*60*1000</f>
        <v>1588.7723736639048</v>
      </c>
      <c r="Q890" s="88">
        <f>P890*N890/1000</f>
        <v>82.43186583517803</v>
      </c>
    </row>
    <row r="891" spans="1:17" ht="12.75" customHeight="1" x14ac:dyDescent="0.2">
      <c r="A891" s="301"/>
      <c r="B891" s="178" t="s">
        <v>326</v>
      </c>
      <c r="C891" s="164" t="s">
        <v>325</v>
      </c>
      <c r="D891" s="325">
        <v>4</v>
      </c>
      <c r="E891" s="325" t="s">
        <v>57</v>
      </c>
      <c r="F891" s="326">
        <v>4.7679999999999998</v>
      </c>
      <c r="G891" s="326">
        <v>0.10199999999999999</v>
      </c>
      <c r="H891" s="326">
        <v>0.6</v>
      </c>
      <c r="I891" s="326">
        <v>4.0259999999999998</v>
      </c>
      <c r="J891" s="326">
        <v>151.85</v>
      </c>
      <c r="K891" s="326">
        <v>4.0259999999999998</v>
      </c>
      <c r="L891" s="326">
        <v>151.85</v>
      </c>
      <c r="M891" s="312">
        <f>K891/L891</f>
        <v>2.6513006256173855E-2</v>
      </c>
      <c r="N891" s="86">
        <v>77.7</v>
      </c>
      <c r="O891" s="87">
        <f>M891*N891</f>
        <v>2.0600605861047088</v>
      </c>
      <c r="P891" s="87">
        <f>M891*60*1000</f>
        <v>1590.7803753704313</v>
      </c>
      <c r="Q891" s="88">
        <f>P891*N891/1000</f>
        <v>123.60363516628252</v>
      </c>
    </row>
    <row r="892" spans="1:17" ht="12.75" customHeight="1" x14ac:dyDescent="0.2">
      <c r="A892" s="301"/>
      <c r="B892" s="178" t="s">
        <v>515</v>
      </c>
      <c r="C892" s="164" t="s">
        <v>555</v>
      </c>
      <c r="D892" s="37">
        <v>24</v>
      </c>
      <c r="E892" s="37" t="s">
        <v>554</v>
      </c>
      <c r="F892" s="311">
        <f>+G892+H892+I892</f>
        <v>31.359998000000001</v>
      </c>
      <c r="G892" s="311">
        <v>1.084538</v>
      </c>
      <c r="H892" s="311">
        <v>1.87</v>
      </c>
      <c r="I892" s="311">
        <v>28.405460000000001</v>
      </c>
      <c r="J892" s="311">
        <v>1067.26</v>
      </c>
      <c r="K892" s="311">
        <v>28.405460000000001</v>
      </c>
      <c r="L892" s="311">
        <v>1067.26</v>
      </c>
      <c r="M892" s="312">
        <f>K892/L892</f>
        <v>2.6615313981597739E-2</v>
      </c>
      <c r="N892" s="86">
        <v>64.091999999999999</v>
      </c>
      <c r="O892" s="87">
        <f>M892*N892</f>
        <v>1.7058287037085622</v>
      </c>
      <c r="P892" s="87">
        <f>M892*60*1000</f>
        <v>1596.9188388958644</v>
      </c>
      <c r="Q892" s="88">
        <f>P892*N892/1000</f>
        <v>102.34972222251373</v>
      </c>
    </row>
    <row r="893" spans="1:17" ht="12.75" customHeight="1" x14ac:dyDescent="0.2">
      <c r="A893" s="301"/>
      <c r="B893" s="178" t="s">
        <v>537</v>
      </c>
      <c r="C893" s="332" t="s">
        <v>536</v>
      </c>
      <c r="D893" s="103">
        <v>4</v>
      </c>
      <c r="E893" s="103" t="s">
        <v>57</v>
      </c>
      <c r="F893" s="333">
        <f>G893+H893+I893</f>
        <v>5.2</v>
      </c>
      <c r="G893" s="333">
        <v>0.27089999999999997</v>
      </c>
      <c r="H893" s="333">
        <v>0.56000000000000005</v>
      </c>
      <c r="I893" s="333">
        <v>4.3691000000000004</v>
      </c>
      <c r="J893" s="333">
        <v>162.94</v>
      </c>
      <c r="K893" s="333">
        <f>I893</f>
        <v>4.3691000000000004</v>
      </c>
      <c r="L893" s="333">
        <f>J893</f>
        <v>162.94</v>
      </c>
      <c r="M893" s="334">
        <f>K893/L893</f>
        <v>2.6814164723210999E-2</v>
      </c>
      <c r="N893" s="104">
        <v>41.4</v>
      </c>
      <c r="O893" s="105">
        <f>M893*N893</f>
        <v>1.1101064195409354</v>
      </c>
      <c r="P893" s="105">
        <f>M893*60*1000</f>
        <v>1608.8498833926599</v>
      </c>
      <c r="Q893" s="106">
        <f>P893*N893/1000</f>
        <v>66.606385172456115</v>
      </c>
    </row>
    <row r="894" spans="1:17" ht="12.75" customHeight="1" x14ac:dyDescent="0.2">
      <c r="A894" s="301"/>
      <c r="B894" s="179" t="s">
        <v>92</v>
      </c>
      <c r="C894" s="319" t="s">
        <v>85</v>
      </c>
      <c r="D894" s="97">
        <v>6</v>
      </c>
      <c r="E894" s="97">
        <v>1959</v>
      </c>
      <c r="F894" s="320">
        <v>9.35</v>
      </c>
      <c r="G894" s="320">
        <v>0.92700000000000005</v>
      </c>
      <c r="H894" s="320">
        <v>5.6129999999999999E-2</v>
      </c>
      <c r="I894" s="320">
        <v>8.3668700000000005</v>
      </c>
      <c r="J894" s="320">
        <v>310.93</v>
      </c>
      <c r="K894" s="320">
        <f>I894</f>
        <v>8.3668700000000005</v>
      </c>
      <c r="L894" s="320">
        <v>310.93</v>
      </c>
      <c r="M894" s="321">
        <f>K894/L894</f>
        <v>2.6909175698710323E-2</v>
      </c>
      <c r="N894" s="98">
        <v>46.7</v>
      </c>
      <c r="O894" s="98">
        <f>M894*N894</f>
        <v>1.2566585051297721</v>
      </c>
      <c r="P894" s="98">
        <f>M894*60*1000</f>
        <v>1614.5505419226195</v>
      </c>
      <c r="Q894" s="99">
        <f>P894*N894/1000</f>
        <v>75.399510307786329</v>
      </c>
    </row>
    <row r="895" spans="1:17" ht="12.75" customHeight="1" x14ac:dyDescent="0.2">
      <c r="A895" s="301"/>
      <c r="B895" s="178" t="s">
        <v>326</v>
      </c>
      <c r="C895" s="164" t="s">
        <v>324</v>
      </c>
      <c r="D895" s="325">
        <v>5</v>
      </c>
      <c r="E895" s="325" t="s">
        <v>57</v>
      </c>
      <c r="F895" s="326">
        <v>6.9580000000000002</v>
      </c>
      <c r="G895" s="326">
        <v>0.20399999999999999</v>
      </c>
      <c r="H895" s="326">
        <v>0.8</v>
      </c>
      <c r="I895" s="326">
        <v>5.9539999999999997</v>
      </c>
      <c r="J895" s="326">
        <v>220.11</v>
      </c>
      <c r="K895" s="326">
        <v>5.9539999999999997</v>
      </c>
      <c r="L895" s="326">
        <v>220.11</v>
      </c>
      <c r="M895" s="312">
        <f>K895/L895</f>
        <v>2.705011130798237E-2</v>
      </c>
      <c r="N895" s="86">
        <v>77.7</v>
      </c>
      <c r="O895" s="87">
        <f>M895*N895</f>
        <v>2.1017936486302302</v>
      </c>
      <c r="P895" s="87">
        <f>M895*60*1000</f>
        <v>1623.0066784789424</v>
      </c>
      <c r="Q895" s="88">
        <f>P895*N895/1000</f>
        <v>126.10761891781382</v>
      </c>
    </row>
    <row r="896" spans="1:17" ht="12.75" customHeight="1" x14ac:dyDescent="0.2">
      <c r="A896" s="301"/>
      <c r="B896" s="178" t="s">
        <v>586</v>
      </c>
      <c r="C896" s="164" t="s">
        <v>826</v>
      </c>
      <c r="D896" s="37">
        <v>12</v>
      </c>
      <c r="E896" s="37">
        <v>1961</v>
      </c>
      <c r="F896" s="311">
        <v>16.332999999999998</v>
      </c>
      <c r="G896" s="311">
        <v>1.6245000000000001</v>
      </c>
      <c r="H896" s="311">
        <v>0.12</v>
      </c>
      <c r="I896" s="311">
        <f>F896-G896-H896</f>
        <v>14.5885</v>
      </c>
      <c r="J896" s="311">
        <v>536.65</v>
      </c>
      <c r="K896" s="311">
        <f>I896</f>
        <v>14.5885</v>
      </c>
      <c r="L896" s="311">
        <f>J896</f>
        <v>536.65</v>
      </c>
      <c r="M896" s="312">
        <f>K896/L896</f>
        <v>2.7184384608217649E-2</v>
      </c>
      <c r="N896" s="86">
        <v>55</v>
      </c>
      <c r="O896" s="87">
        <f>M896*N896</f>
        <v>1.4951411534519707</v>
      </c>
      <c r="P896" s="87">
        <f>M896*60*1000</f>
        <v>1631.0630764930588</v>
      </c>
      <c r="Q896" s="88">
        <f>P896*N896/1000</f>
        <v>89.708469207118242</v>
      </c>
    </row>
    <row r="897" spans="1:17" ht="12.75" customHeight="1" x14ac:dyDescent="0.2">
      <c r="A897" s="301"/>
      <c r="B897" s="179" t="s">
        <v>413</v>
      </c>
      <c r="C897" s="322" t="s">
        <v>409</v>
      </c>
      <c r="D897" s="94">
        <v>24</v>
      </c>
      <c r="E897" s="94">
        <v>1960</v>
      </c>
      <c r="F897" s="323">
        <v>24.89</v>
      </c>
      <c r="G897" s="323"/>
      <c r="H897" s="323"/>
      <c r="I897" s="323">
        <v>24.89</v>
      </c>
      <c r="J897" s="323">
        <v>914.41</v>
      </c>
      <c r="K897" s="323">
        <v>24.89</v>
      </c>
      <c r="L897" s="323">
        <v>914.41</v>
      </c>
      <c r="M897" s="324">
        <f>K897/L897</f>
        <v>2.7219737316958478E-2</v>
      </c>
      <c r="N897" s="95">
        <v>55.481000000000002</v>
      </c>
      <c r="O897" s="95">
        <f>M897*N897</f>
        <v>1.5101782460821733</v>
      </c>
      <c r="P897" s="95">
        <f>M897*1000*60</f>
        <v>1633.1842390175088</v>
      </c>
      <c r="Q897" s="96">
        <f>O897*60</f>
        <v>90.6106947649304</v>
      </c>
    </row>
    <row r="898" spans="1:17" ht="12.75" customHeight="1" x14ac:dyDescent="0.2">
      <c r="A898" s="301"/>
      <c r="B898" s="179" t="s">
        <v>866</v>
      </c>
      <c r="C898" s="164" t="s">
        <v>863</v>
      </c>
      <c r="D898" s="37">
        <v>2</v>
      </c>
      <c r="E898" s="37">
        <v>1985</v>
      </c>
      <c r="F898" s="311">
        <v>3.8</v>
      </c>
      <c r="G898" s="311">
        <v>0.218</v>
      </c>
      <c r="H898" s="311">
        <v>0.32</v>
      </c>
      <c r="I898" s="311">
        <v>3.3</v>
      </c>
      <c r="J898" s="311">
        <v>121.22</v>
      </c>
      <c r="K898" s="311">
        <v>3.3</v>
      </c>
      <c r="L898" s="311">
        <v>121.2</v>
      </c>
      <c r="M898" s="312">
        <v>2.7227722772277224E-2</v>
      </c>
      <c r="N898" s="86">
        <v>64.5</v>
      </c>
      <c r="O898" s="87">
        <v>1.7561881188118809</v>
      </c>
      <c r="P898" s="87">
        <v>1633.6633663366333</v>
      </c>
      <c r="Q898" s="88">
        <v>105.37128712871285</v>
      </c>
    </row>
    <row r="899" spans="1:17" ht="12.75" customHeight="1" x14ac:dyDescent="0.2">
      <c r="A899" s="301"/>
      <c r="B899" s="178" t="s">
        <v>286</v>
      </c>
      <c r="C899" s="322" t="s">
        <v>284</v>
      </c>
      <c r="D899" s="94">
        <v>8</v>
      </c>
      <c r="E899" s="94" t="s">
        <v>57</v>
      </c>
      <c r="F899" s="323">
        <v>11.1</v>
      </c>
      <c r="G899" s="337">
        <v>1.1200000000000001</v>
      </c>
      <c r="H899" s="337">
        <v>0</v>
      </c>
      <c r="I899" s="323">
        <v>9.98</v>
      </c>
      <c r="J899" s="323">
        <v>364.25</v>
      </c>
      <c r="K899" s="323">
        <v>9.98</v>
      </c>
      <c r="L899" s="323">
        <v>364.25</v>
      </c>
      <c r="M899" s="324">
        <v>2.7398764584763213E-2</v>
      </c>
      <c r="N899" s="95">
        <v>53.85</v>
      </c>
      <c r="O899" s="95">
        <v>1.48</v>
      </c>
      <c r="P899" s="95">
        <v>1643.93</v>
      </c>
      <c r="Q899" s="96">
        <v>88.53</v>
      </c>
    </row>
    <row r="900" spans="1:17" ht="12.75" customHeight="1" x14ac:dyDescent="0.2">
      <c r="A900" s="301"/>
      <c r="B900" s="179" t="s">
        <v>413</v>
      </c>
      <c r="C900" s="322" t="s">
        <v>408</v>
      </c>
      <c r="D900" s="94">
        <v>16</v>
      </c>
      <c r="E900" s="94">
        <v>1964</v>
      </c>
      <c r="F900" s="323">
        <v>16.690000000000001</v>
      </c>
      <c r="G900" s="323"/>
      <c r="H900" s="323"/>
      <c r="I900" s="323">
        <v>16.690000000000001</v>
      </c>
      <c r="J900" s="323">
        <v>606.77</v>
      </c>
      <c r="K900" s="323">
        <v>16.690000000000001</v>
      </c>
      <c r="L900" s="323">
        <v>606.77</v>
      </c>
      <c r="M900" s="324">
        <f>K900/L900</f>
        <v>2.7506303871318624E-2</v>
      </c>
      <c r="N900" s="95">
        <v>55.481000000000002</v>
      </c>
      <c r="O900" s="95">
        <f>M900*N900</f>
        <v>1.5260772450846287</v>
      </c>
      <c r="P900" s="95">
        <f>M900*1000*60</f>
        <v>1650.3782322791176</v>
      </c>
      <c r="Q900" s="96">
        <f>O900*60</f>
        <v>91.564634705077722</v>
      </c>
    </row>
    <row r="901" spans="1:17" ht="12.75" customHeight="1" x14ac:dyDescent="0.2">
      <c r="A901" s="301"/>
      <c r="B901" s="179" t="s">
        <v>508</v>
      </c>
      <c r="C901" s="164" t="s">
        <v>500</v>
      </c>
      <c r="D901" s="37">
        <v>13</v>
      </c>
      <c r="E901" s="37">
        <v>1950</v>
      </c>
      <c r="F901" s="311">
        <v>13.332000000000001</v>
      </c>
      <c r="G901" s="311"/>
      <c r="H901" s="311"/>
      <c r="I901" s="311">
        <f>F901-G901-H901</f>
        <v>13.332000000000001</v>
      </c>
      <c r="J901" s="311">
        <v>483.99</v>
      </c>
      <c r="K901" s="311">
        <v>13.332000000000001</v>
      </c>
      <c r="L901" s="311">
        <v>483.99</v>
      </c>
      <c r="M901" s="312">
        <f>K901/L901</f>
        <v>2.7546023678175172E-2</v>
      </c>
      <c r="N901" s="86">
        <v>46.325000000000003</v>
      </c>
      <c r="O901" s="87">
        <f>M901*N901</f>
        <v>1.2760695468914649</v>
      </c>
      <c r="P901" s="87">
        <f>M901*60*1000</f>
        <v>1652.7614206905102</v>
      </c>
      <c r="Q901" s="88">
        <f>P901*N901/1000</f>
        <v>76.5641728134879</v>
      </c>
    </row>
    <row r="902" spans="1:17" ht="12.75" customHeight="1" x14ac:dyDescent="0.2">
      <c r="A902" s="301"/>
      <c r="B902" s="179" t="s">
        <v>92</v>
      </c>
      <c r="C902" s="319" t="s">
        <v>87</v>
      </c>
      <c r="D902" s="97">
        <v>4</v>
      </c>
      <c r="E902" s="97">
        <v>1952</v>
      </c>
      <c r="F902" s="320">
        <v>2.9751180000000002</v>
      </c>
      <c r="G902" s="320">
        <v>0</v>
      </c>
      <c r="H902" s="320">
        <v>0</v>
      </c>
      <c r="I902" s="320">
        <v>2.9751180000000002</v>
      </c>
      <c r="J902" s="320">
        <v>108</v>
      </c>
      <c r="K902" s="320">
        <f>I902</f>
        <v>2.9751180000000002</v>
      </c>
      <c r="L902" s="320">
        <v>108</v>
      </c>
      <c r="M902" s="321">
        <f>K902/L902</f>
        <v>2.7547388888888889E-2</v>
      </c>
      <c r="N902" s="98">
        <v>46.7</v>
      </c>
      <c r="O902" s="98">
        <f>M902*N902</f>
        <v>1.2864630611111112</v>
      </c>
      <c r="P902" s="98">
        <f>M902*60*1000</f>
        <v>1652.8433333333332</v>
      </c>
      <c r="Q902" s="99">
        <f>P902*N902/1000</f>
        <v>77.187783666666675</v>
      </c>
    </row>
    <row r="903" spans="1:17" ht="12.75" customHeight="1" x14ac:dyDescent="0.2">
      <c r="A903" s="301"/>
      <c r="B903" s="178" t="s">
        <v>553</v>
      </c>
      <c r="C903" s="164" t="s">
        <v>623</v>
      </c>
      <c r="D903" s="37">
        <v>3</v>
      </c>
      <c r="E903" s="37">
        <v>1940</v>
      </c>
      <c r="F903" s="311">
        <f>SUM(G903+H903+I903)</f>
        <v>3.1</v>
      </c>
      <c r="G903" s="311">
        <v>0</v>
      </c>
      <c r="H903" s="311">
        <v>0</v>
      </c>
      <c r="I903" s="311">
        <v>3.1</v>
      </c>
      <c r="J903" s="311">
        <v>112.26</v>
      </c>
      <c r="K903" s="311">
        <v>3.1</v>
      </c>
      <c r="L903" s="311">
        <v>112.26</v>
      </c>
      <c r="M903" s="312">
        <f>K903/L903</f>
        <v>2.761446641724568E-2</v>
      </c>
      <c r="N903" s="86">
        <v>54.83</v>
      </c>
      <c r="O903" s="87">
        <f>M903*N903</f>
        <v>1.5141011936575806</v>
      </c>
      <c r="P903" s="87">
        <f>M903*60*1000</f>
        <v>1656.8679850347407</v>
      </c>
      <c r="Q903" s="88">
        <f>P903*N903/1000</f>
        <v>90.846071619454833</v>
      </c>
    </row>
    <row r="904" spans="1:17" ht="12.75" customHeight="1" x14ac:dyDescent="0.2">
      <c r="A904" s="301"/>
      <c r="B904" s="178" t="s">
        <v>515</v>
      </c>
      <c r="C904" s="164" t="s">
        <v>647</v>
      </c>
      <c r="D904" s="37">
        <v>7</v>
      </c>
      <c r="E904" s="37" t="s">
        <v>554</v>
      </c>
      <c r="F904" s="311">
        <f>+G904+H904+I904</f>
        <v>9.698478999999999</v>
      </c>
      <c r="G904" s="311">
        <v>0.22148000000000001</v>
      </c>
      <c r="H904" s="311">
        <v>0</v>
      </c>
      <c r="I904" s="311">
        <v>9.4769989999999993</v>
      </c>
      <c r="J904" s="311">
        <v>343.01</v>
      </c>
      <c r="K904" s="311">
        <v>9.4769989999999993</v>
      </c>
      <c r="L904" s="311">
        <v>343.01</v>
      </c>
      <c r="M904" s="312">
        <f>K904/L904</f>
        <v>2.7628929185738022E-2</v>
      </c>
      <c r="N904" s="86">
        <v>64.091999999999999</v>
      </c>
      <c r="O904" s="87">
        <f>M904*N904</f>
        <v>1.7707933293723213</v>
      </c>
      <c r="P904" s="87">
        <f>M904*60*1000</f>
        <v>1657.7357511442815</v>
      </c>
      <c r="Q904" s="88">
        <f>P904*N904/1000</f>
        <v>106.24759976233929</v>
      </c>
    </row>
    <row r="905" spans="1:17" ht="12.75" customHeight="1" x14ac:dyDescent="0.2">
      <c r="A905" s="301"/>
      <c r="B905" s="179" t="s">
        <v>413</v>
      </c>
      <c r="C905" s="322" t="s">
        <v>412</v>
      </c>
      <c r="D905" s="94">
        <v>7</v>
      </c>
      <c r="E905" s="94">
        <v>1955</v>
      </c>
      <c r="F905" s="323">
        <v>9.02</v>
      </c>
      <c r="G905" s="323"/>
      <c r="H905" s="323"/>
      <c r="I905" s="323">
        <v>9.02</v>
      </c>
      <c r="J905" s="323">
        <v>326.22000000000003</v>
      </c>
      <c r="K905" s="323">
        <v>9.02</v>
      </c>
      <c r="L905" s="323">
        <v>326.22000000000003</v>
      </c>
      <c r="M905" s="324">
        <f>K905/L905</f>
        <v>2.7650052112071603E-2</v>
      </c>
      <c r="N905" s="95">
        <v>55.481000000000002</v>
      </c>
      <c r="O905" s="95">
        <f>M905*N905</f>
        <v>1.5340525412298447</v>
      </c>
      <c r="P905" s="95">
        <f>M905*1000*60</f>
        <v>1659.0031267242962</v>
      </c>
      <c r="Q905" s="96">
        <f>O905*60</f>
        <v>92.043152473790684</v>
      </c>
    </row>
    <row r="906" spans="1:17" ht="12.75" customHeight="1" x14ac:dyDescent="0.2">
      <c r="A906" s="301"/>
      <c r="B906" s="179" t="s">
        <v>508</v>
      </c>
      <c r="C906" s="164" t="s">
        <v>506</v>
      </c>
      <c r="D906" s="37">
        <v>6</v>
      </c>
      <c r="E906" s="37">
        <v>1955</v>
      </c>
      <c r="F906" s="311">
        <v>7.2670000000000003</v>
      </c>
      <c r="G906" s="311">
        <v>0.24786</v>
      </c>
      <c r="H906" s="311">
        <v>0.06</v>
      </c>
      <c r="I906" s="311">
        <f>F906-G906-H906</f>
        <v>6.9591400000000005</v>
      </c>
      <c r="J906" s="311">
        <v>249.66</v>
      </c>
      <c r="K906" s="311">
        <v>5.7555199999999997</v>
      </c>
      <c r="L906" s="311">
        <v>206.48</v>
      </c>
      <c r="M906" s="312">
        <f>K906/L906</f>
        <v>2.7874467260751646E-2</v>
      </c>
      <c r="N906" s="86">
        <v>46.325000000000003</v>
      </c>
      <c r="O906" s="87">
        <f>M906*N906</f>
        <v>1.29128469585432</v>
      </c>
      <c r="P906" s="87">
        <f>M906*60*1000</f>
        <v>1672.4680356450988</v>
      </c>
      <c r="Q906" s="88">
        <f>P906*N906/1000</f>
        <v>77.477081751259206</v>
      </c>
    </row>
    <row r="907" spans="1:17" ht="12.75" customHeight="1" x14ac:dyDescent="0.2">
      <c r="A907" s="301"/>
      <c r="B907" s="178" t="s">
        <v>460</v>
      </c>
      <c r="C907" s="317" t="s">
        <v>455</v>
      </c>
      <c r="D907" s="102">
        <v>8</v>
      </c>
      <c r="E907" s="102">
        <v>1959</v>
      </c>
      <c r="F907" s="318">
        <f>SUM(G907+H907+I907)</f>
        <v>8.5</v>
      </c>
      <c r="G907" s="318"/>
      <c r="H907" s="318">
        <v>0</v>
      </c>
      <c r="I907" s="318">
        <v>8.5</v>
      </c>
      <c r="J907" s="318">
        <v>303.83</v>
      </c>
      <c r="K907" s="318">
        <v>7.17</v>
      </c>
      <c r="L907" s="318">
        <v>256.89999999999998</v>
      </c>
      <c r="M907" s="312">
        <f>K907/L907</f>
        <v>2.7909692487349164E-2</v>
      </c>
      <c r="N907" s="86">
        <v>62.1</v>
      </c>
      <c r="O907" s="87">
        <f>M907*N907</f>
        <v>1.7331919034643832</v>
      </c>
      <c r="P907" s="87">
        <f>M907*60*1000</f>
        <v>1674.5815492409499</v>
      </c>
      <c r="Q907" s="88">
        <f>P907*N907/1000</f>
        <v>103.99151420786299</v>
      </c>
    </row>
    <row r="908" spans="1:17" ht="12.75" customHeight="1" x14ac:dyDescent="0.2">
      <c r="A908" s="301"/>
      <c r="B908" s="178" t="s">
        <v>286</v>
      </c>
      <c r="C908" s="322" t="s">
        <v>279</v>
      </c>
      <c r="D908" s="94">
        <v>18</v>
      </c>
      <c r="E908" s="94">
        <v>1959</v>
      </c>
      <c r="F908" s="323">
        <v>29.65</v>
      </c>
      <c r="G908" s="337">
        <v>2.7</v>
      </c>
      <c r="H908" s="337">
        <v>0</v>
      </c>
      <c r="I908" s="323">
        <v>26.95</v>
      </c>
      <c r="J908" s="323">
        <v>963.76</v>
      </c>
      <c r="K908" s="323">
        <v>26.95</v>
      </c>
      <c r="L908" s="323">
        <v>963.76</v>
      </c>
      <c r="M908" s="324">
        <v>2.7963393375944216E-2</v>
      </c>
      <c r="N908" s="95">
        <v>53.85</v>
      </c>
      <c r="O908" s="95">
        <v>1.51</v>
      </c>
      <c r="P908" s="95">
        <v>1677.8</v>
      </c>
      <c r="Q908" s="96">
        <v>90.35</v>
      </c>
    </row>
    <row r="909" spans="1:17" ht="12.75" customHeight="1" x14ac:dyDescent="0.2">
      <c r="A909" s="301"/>
      <c r="B909" s="179" t="s">
        <v>508</v>
      </c>
      <c r="C909" s="164" t="s">
        <v>503</v>
      </c>
      <c r="D909" s="37">
        <v>6</v>
      </c>
      <c r="E909" s="37">
        <v>1953</v>
      </c>
      <c r="F909" s="311">
        <v>5.5709999999999997</v>
      </c>
      <c r="G909" s="311">
        <v>0.34118999999999999</v>
      </c>
      <c r="H909" s="311">
        <v>0.04</v>
      </c>
      <c r="I909" s="311">
        <f>F909-G909-H909</f>
        <v>5.1898099999999996</v>
      </c>
      <c r="J909" s="311">
        <v>272.16000000000003</v>
      </c>
      <c r="K909" s="311">
        <v>4.0030000000000001</v>
      </c>
      <c r="L909" s="311">
        <v>142.96</v>
      </c>
      <c r="M909" s="312">
        <f>K909/L909</f>
        <v>2.8000839395635142E-2</v>
      </c>
      <c r="N909" s="86">
        <v>46.325000000000003</v>
      </c>
      <c r="O909" s="87">
        <f>M909*N909</f>
        <v>1.2971388850027981</v>
      </c>
      <c r="P909" s="87">
        <f>M909*60*1000</f>
        <v>1680.0503637381087</v>
      </c>
      <c r="Q909" s="88">
        <f>P909*N909/1000</f>
        <v>77.828333100167896</v>
      </c>
    </row>
    <row r="910" spans="1:17" ht="12.75" customHeight="1" x14ac:dyDescent="0.2">
      <c r="A910" s="301"/>
      <c r="B910" s="179" t="s">
        <v>92</v>
      </c>
      <c r="C910" s="319" t="s">
        <v>89</v>
      </c>
      <c r="D910" s="97">
        <v>4</v>
      </c>
      <c r="E910" s="97">
        <v>1940</v>
      </c>
      <c r="F910" s="320">
        <v>12.554</v>
      </c>
      <c r="G910" s="320">
        <v>1.7763789999999999</v>
      </c>
      <c r="H910" s="320">
        <v>3.7420000000000002E-2</v>
      </c>
      <c r="I910" s="320">
        <v>10.740201000000001</v>
      </c>
      <c r="J910" s="320">
        <v>383.02000000000004</v>
      </c>
      <c r="K910" s="320">
        <f>I910</f>
        <v>10.740201000000001</v>
      </c>
      <c r="L910" s="320">
        <v>383.02000000000004</v>
      </c>
      <c r="M910" s="321">
        <f>K910/L910</f>
        <v>2.8040835987676881E-2</v>
      </c>
      <c r="N910" s="98">
        <v>46.7</v>
      </c>
      <c r="O910" s="98">
        <f>M910*N910</f>
        <v>1.3095070406245104</v>
      </c>
      <c r="P910" s="98">
        <f>M910*60*1000</f>
        <v>1682.450159260613</v>
      </c>
      <c r="Q910" s="99">
        <f>P910*N910/1000</f>
        <v>78.570422437470626</v>
      </c>
    </row>
    <row r="911" spans="1:17" ht="12.75" customHeight="1" x14ac:dyDescent="0.2">
      <c r="A911" s="301"/>
      <c r="B911" s="178" t="s">
        <v>286</v>
      </c>
      <c r="C911" s="322" t="s">
        <v>285</v>
      </c>
      <c r="D911" s="94">
        <v>8</v>
      </c>
      <c r="E911" s="94">
        <v>1901</v>
      </c>
      <c r="F911" s="323">
        <v>9.2639999999999993</v>
      </c>
      <c r="G911" s="337">
        <v>0</v>
      </c>
      <c r="H911" s="337">
        <v>0</v>
      </c>
      <c r="I911" s="323">
        <v>9.26</v>
      </c>
      <c r="J911" s="323">
        <v>330.14</v>
      </c>
      <c r="K911" s="323">
        <v>8.2603440964439336</v>
      </c>
      <c r="L911" s="323">
        <v>294.5</v>
      </c>
      <c r="M911" s="324">
        <v>2.8048706609317263E-2</v>
      </c>
      <c r="N911" s="95">
        <v>53.85</v>
      </c>
      <c r="O911" s="95">
        <v>1.51</v>
      </c>
      <c r="P911" s="95">
        <v>1682.92</v>
      </c>
      <c r="Q911" s="96">
        <v>90.63</v>
      </c>
    </row>
    <row r="912" spans="1:17" ht="12.75" customHeight="1" x14ac:dyDescent="0.2">
      <c r="A912" s="301"/>
      <c r="B912" s="178" t="s">
        <v>175</v>
      </c>
      <c r="C912" s="313" t="s">
        <v>169</v>
      </c>
      <c r="D912" s="89">
        <v>22</v>
      </c>
      <c r="E912" s="89">
        <v>1992</v>
      </c>
      <c r="F912" s="314">
        <v>43.533999999999999</v>
      </c>
      <c r="G912" s="314">
        <v>4.4880000000000004</v>
      </c>
      <c r="H912" s="314">
        <v>6.4</v>
      </c>
      <c r="I912" s="314">
        <v>32.646000999999998</v>
      </c>
      <c r="J912" s="314">
        <v>1158.3800000000001</v>
      </c>
      <c r="K912" s="314">
        <f>I912</f>
        <v>32.646000999999998</v>
      </c>
      <c r="L912" s="314">
        <v>1158.3800000000001</v>
      </c>
      <c r="M912" s="315">
        <f>K912/L912</f>
        <v>2.8182462577047252E-2</v>
      </c>
      <c r="N912" s="90">
        <v>93.85</v>
      </c>
      <c r="O912" s="90">
        <f>M912*N912</f>
        <v>2.6449241128558842</v>
      </c>
      <c r="P912" s="90">
        <f>M912*60*1000</f>
        <v>1690.9477546228352</v>
      </c>
      <c r="Q912" s="91">
        <f>P912*N912/1000</f>
        <v>158.69544677135306</v>
      </c>
    </row>
    <row r="913" spans="1:17" ht="12.75" customHeight="1" x14ac:dyDescent="0.2">
      <c r="A913" s="301"/>
      <c r="B913" s="179" t="s">
        <v>413</v>
      </c>
      <c r="C913" s="322" t="s">
        <v>410</v>
      </c>
      <c r="D913" s="94">
        <v>24</v>
      </c>
      <c r="E913" s="94">
        <v>1961</v>
      </c>
      <c r="F913" s="323">
        <v>25.64</v>
      </c>
      <c r="G913" s="323"/>
      <c r="H913" s="323"/>
      <c r="I913" s="323">
        <v>25.64</v>
      </c>
      <c r="J913" s="323">
        <v>909.58</v>
      </c>
      <c r="K913" s="323">
        <v>25.64</v>
      </c>
      <c r="L913" s="323">
        <v>909.58</v>
      </c>
      <c r="M913" s="324">
        <f>K913/L913</f>
        <v>2.8188834407088987E-2</v>
      </c>
      <c r="N913" s="95">
        <v>55.481000000000002</v>
      </c>
      <c r="O913" s="95">
        <f>M913*N913</f>
        <v>1.5639447217397042</v>
      </c>
      <c r="P913" s="95">
        <f>M913*1000*60</f>
        <v>1691.3300644253393</v>
      </c>
      <c r="Q913" s="96">
        <f>O913*60</f>
        <v>93.836683304382248</v>
      </c>
    </row>
    <row r="914" spans="1:17" ht="12.75" customHeight="1" x14ac:dyDescent="0.2">
      <c r="A914" s="301"/>
      <c r="B914" s="178" t="s">
        <v>586</v>
      </c>
      <c r="C914" s="169" t="s">
        <v>584</v>
      </c>
      <c r="D914" s="37">
        <v>12</v>
      </c>
      <c r="E914" s="37">
        <v>1961</v>
      </c>
      <c r="F914" s="311">
        <v>16.864899999999999</v>
      </c>
      <c r="G914" s="311">
        <v>1.173</v>
      </c>
      <c r="H914" s="311">
        <v>0.12</v>
      </c>
      <c r="I914" s="311">
        <f>F914-G914-H914</f>
        <v>15.571899999999999</v>
      </c>
      <c r="J914" s="311">
        <v>548.89</v>
      </c>
      <c r="K914" s="311">
        <f>I914</f>
        <v>15.571899999999999</v>
      </c>
      <c r="L914" s="311">
        <f>J914</f>
        <v>548.89</v>
      </c>
      <c r="M914" s="312">
        <f>K914/L914</f>
        <v>2.8369800870848439E-2</v>
      </c>
      <c r="N914" s="86">
        <v>55</v>
      </c>
      <c r="O914" s="87">
        <f>M914*N914</f>
        <v>1.5603390478966641</v>
      </c>
      <c r="P914" s="87">
        <f>M914*60*1000</f>
        <v>1702.1880522509064</v>
      </c>
      <c r="Q914" s="88">
        <f>P914*N914/1000</f>
        <v>93.620342873799842</v>
      </c>
    </row>
    <row r="915" spans="1:17" ht="12.75" customHeight="1" x14ac:dyDescent="0.2">
      <c r="A915" s="301"/>
      <c r="B915" s="178" t="s">
        <v>515</v>
      </c>
      <c r="C915" s="164" t="s">
        <v>646</v>
      </c>
      <c r="D915" s="37">
        <v>12</v>
      </c>
      <c r="E915" s="37" t="s">
        <v>554</v>
      </c>
      <c r="F915" s="311">
        <f>+G915+H915+I915</f>
        <v>15.3</v>
      </c>
      <c r="G915" s="311">
        <v>0</v>
      </c>
      <c r="H915" s="311">
        <v>0</v>
      </c>
      <c r="I915" s="311">
        <v>15.3</v>
      </c>
      <c r="J915" s="311">
        <v>535.41999999999996</v>
      </c>
      <c r="K915" s="311">
        <v>15.3</v>
      </c>
      <c r="L915" s="311">
        <v>535.41999999999996</v>
      </c>
      <c r="M915" s="312">
        <f>K915/L915</f>
        <v>2.857569758320571E-2</v>
      </c>
      <c r="N915" s="86">
        <v>64.091999999999999</v>
      </c>
      <c r="O915" s="87">
        <f>M915*N915</f>
        <v>1.8314736095028203</v>
      </c>
      <c r="P915" s="87">
        <f>M915*60*1000</f>
        <v>1714.5418549923427</v>
      </c>
      <c r="Q915" s="88">
        <f>P915*N915/1000</f>
        <v>109.88841657016923</v>
      </c>
    </row>
    <row r="916" spans="1:17" ht="12.75" customHeight="1" x14ac:dyDescent="0.2">
      <c r="A916" s="301"/>
      <c r="B916" s="179" t="s">
        <v>508</v>
      </c>
      <c r="C916" s="164" t="s">
        <v>944</v>
      </c>
      <c r="D916" s="37">
        <v>13</v>
      </c>
      <c r="E916" s="37">
        <v>1954</v>
      </c>
      <c r="F916" s="311">
        <v>19.053999999999998</v>
      </c>
      <c r="G916" s="311">
        <v>0.98889000000000005</v>
      </c>
      <c r="H916" s="311">
        <v>1.84</v>
      </c>
      <c r="I916" s="311">
        <f>F916-G916-H916</f>
        <v>16.225109999999997</v>
      </c>
      <c r="J916" s="311">
        <v>562.47</v>
      </c>
      <c r="K916" s="311">
        <v>16.225000000000001</v>
      </c>
      <c r="L916" s="311">
        <v>562.47</v>
      </c>
      <c r="M916" s="312">
        <f>K916/L916</f>
        <v>2.8845982896865612E-2</v>
      </c>
      <c r="N916" s="86">
        <v>46.325000000000003</v>
      </c>
      <c r="O916" s="87">
        <f>M916*N916</f>
        <v>1.3362901576972996</v>
      </c>
      <c r="P916" s="87">
        <f>M916*60*1000</f>
        <v>1730.7589738119366</v>
      </c>
      <c r="Q916" s="88">
        <f>P916*N916/1000</f>
        <v>80.177409461837954</v>
      </c>
    </row>
    <row r="917" spans="1:17" ht="12.75" customHeight="1" x14ac:dyDescent="0.2">
      <c r="A917" s="301"/>
      <c r="B917" s="179" t="s">
        <v>508</v>
      </c>
      <c r="C917" s="164" t="s">
        <v>945</v>
      </c>
      <c r="D917" s="37">
        <v>11</v>
      </c>
      <c r="E917" s="37">
        <v>1953</v>
      </c>
      <c r="F917" s="311">
        <v>8.7029999999999994</v>
      </c>
      <c r="G917" s="311">
        <v>0.72599999999999998</v>
      </c>
      <c r="H917" s="311">
        <v>0.08</v>
      </c>
      <c r="I917" s="311">
        <f>F917-G917-H917</f>
        <v>7.8969999999999994</v>
      </c>
      <c r="J917" s="311">
        <v>273.27999999999997</v>
      </c>
      <c r="K917" s="311">
        <v>5.0206799999999996</v>
      </c>
      <c r="L917" s="311">
        <v>173.76</v>
      </c>
      <c r="M917" s="312">
        <f>K917/L917</f>
        <v>2.8894337016574585E-2</v>
      </c>
      <c r="N917" s="86">
        <v>46.325000000000003</v>
      </c>
      <c r="O917" s="87">
        <f>M917*N917</f>
        <v>1.3385301622928176</v>
      </c>
      <c r="P917" s="87">
        <f>M917*60*1000</f>
        <v>1733.6602209944751</v>
      </c>
      <c r="Q917" s="88">
        <f>P917*N917/1000</f>
        <v>80.311809737569064</v>
      </c>
    </row>
    <row r="918" spans="1:17" ht="12.75" customHeight="1" x14ac:dyDescent="0.2">
      <c r="A918" s="301"/>
      <c r="B918" s="178" t="s">
        <v>515</v>
      </c>
      <c r="C918" s="164" t="s">
        <v>514</v>
      </c>
      <c r="D918" s="37">
        <v>8</v>
      </c>
      <c r="E918" s="37" t="s">
        <v>554</v>
      </c>
      <c r="F918" s="311">
        <f>+G918+H918+I918</f>
        <v>10.212</v>
      </c>
      <c r="G918" s="311">
        <v>0</v>
      </c>
      <c r="H918" s="311">
        <v>0</v>
      </c>
      <c r="I918" s="311">
        <v>10.212</v>
      </c>
      <c r="J918" s="311">
        <v>351.52</v>
      </c>
      <c r="K918" s="311">
        <v>10.212</v>
      </c>
      <c r="L918" s="311">
        <v>351.52</v>
      </c>
      <c r="M918" s="312">
        <f>K918/L918</f>
        <v>2.9050978607191625E-2</v>
      </c>
      <c r="N918" s="86">
        <v>64.091999999999999</v>
      </c>
      <c r="O918" s="87">
        <f>M918*N918</f>
        <v>1.8619353208921257</v>
      </c>
      <c r="P918" s="87">
        <f>M918*60*1000</f>
        <v>1743.0587164314975</v>
      </c>
      <c r="Q918" s="88">
        <f>P918*N918/1000</f>
        <v>111.71611925352754</v>
      </c>
    </row>
    <row r="919" spans="1:17" ht="12.75" customHeight="1" x14ac:dyDescent="0.2">
      <c r="A919" s="301"/>
      <c r="B919" s="179" t="s">
        <v>508</v>
      </c>
      <c r="C919" s="164" t="s">
        <v>504</v>
      </c>
      <c r="D919" s="37">
        <v>20</v>
      </c>
      <c r="E919" s="37">
        <v>1957</v>
      </c>
      <c r="F919" s="311">
        <v>20.192</v>
      </c>
      <c r="G919" s="311">
        <v>1.00725</v>
      </c>
      <c r="H919" s="311">
        <v>0.16</v>
      </c>
      <c r="I919" s="311">
        <f>F919-G919-H919</f>
        <v>19.024750000000001</v>
      </c>
      <c r="J919" s="311">
        <v>654.08000000000004</v>
      </c>
      <c r="K919" s="311">
        <v>19.024750000000001</v>
      </c>
      <c r="L919" s="311">
        <v>654.08000000000004</v>
      </c>
      <c r="M919" s="312">
        <f>K919/L919</f>
        <v>2.9086273850293543E-2</v>
      </c>
      <c r="N919" s="86">
        <v>46.325000000000003</v>
      </c>
      <c r="O919" s="87">
        <f>M919*N919</f>
        <v>1.3474216361148486</v>
      </c>
      <c r="P919" s="87">
        <f>M919*60*1000</f>
        <v>1745.1764310176125</v>
      </c>
      <c r="Q919" s="88">
        <f>P919*N919/1000</f>
        <v>80.845298166890899</v>
      </c>
    </row>
    <row r="920" spans="1:17" ht="12.75" customHeight="1" x14ac:dyDescent="0.2">
      <c r="A920" s="301"/>
      <c r="B920" s="178" t="s">
        <v>515</v>
      </c>
      <c r="C920" s="164" t="s">
        <v>513</v>
      </c>
      <c r="D920" s="37">
        <v>12</v>
      </c>
      <c r="E920" s="37" t="s">
        <v>554</v>
      </c>
      <c r="F920" s="311">
        <f>+G920+H920+I920</f>
        <v>17.080000000000002</v>
      </c>
      <c r="G920" s="311">
        <v>0.79461199999999999</v>
      </c>
      <c r="H920" s="311">
        <v>0.4</v>
      </c>
      <c r="I920" s="311">
        <v>15.885388000000001</v>
      </c>
      <c r="J920" s="311">
        <v>543.66999999999996</v>
      </c>
      <c r="K920" s="311">
        <v>15.885388000000001</v>
      </c>
      <c r="L920" s="311">
        <v>543.66999999999996</v>
      </c>
      <c r="M920" s="312">
        <f>K920/L920</f>
        <v>2.9218805525410639E-2</v>
      </c>
      <c r="N920" s="86">
        <v>64.091999999999999</v>
      </c>
      <c r="O920" s="87">
        <f>M920*N920</f>
        <v>1.8726916837346186</v>
      </c>
      <c r="P920" s="87">
        <f>M920*60*1000</f>
        <v>1753.1283315246385</v>
      </c>
      <c r="Q920" s="88">
        <f>P920*N920/1000</f>
        <v>112.36150102407713</v>
      </c>
    </row>
    <row r="921" spans="1:17" ht="12.75" customHeight="1" x14ac:dyDescent="0.2">
      <c r="A921" s="301"/>
      <c r="B921" s="178" t="s">
        <v>515</v>
      </c>
      <c r="C921" s="164" t="s">
        <v>645</v>
      </c>
      <c r="D921" s="37">
        <v>4</v>
      </c>
      <c r="E921" s="37" t="s">
        <v>554</v>
      </c>
      <c r="F921" s="311">
        <f>+G921+H921+I921</f>
        <v>5.0410000000000004</v>
      </c>
      <c r="G921" s="311">
        <v>0</v>
      </c>
      <c r="H921" s="311">
        <v>0</v>
      </c>
      <c r="I921" s="311">
        <v>5.0410000000000004</v>
      </c>
      <c r="J921" s="311">
        <v>172.05</v>
      </c>
      <c r="K921" s="311">
        <v>5.0410000000000004</v>
      </c>
      <c r="L921" s="311">
        <v>172.05</v>
      </c>
      <c r="M921" s="312">
        <f>K921/L921</f>
        <v>2.929962220284801E-2</v>
      </c>
      <c r="N921" s="86">
        <v>64.091999999999999</v>
      </c>
      <c r="O921" s="87">
        <f>M921*N921</f>
        <v>1.8778713862249345</v>
      </c>
      <c r="P921" s="87">
        <f>M921*60*1000</f>
        <v>1757.9773321708808</v>
      </c>
      <c r="Q921" s="88">
        <f>P921*N921/1000</f>
        <v>112.6722831734961</v>
      </c>
    </row>
    <row r="922" spans="1:17" ht="12.75" customHeight="1" x14ac:dyDescent="0.2">
      <c r="A922" s="301"/>
      <c r="B922" s="178" t="s">
        <v>553</v>
      </c>
      <c r="C922" s="164" t="s">
        <v>549</v>
      </c>
      <c r="D922" s="37">
        <v>4</v>
      </c>
      <c r="E922" s="37"/>
      <c r="F922" s="311">
        <f>SUM(G922+H922+I922)</f>
        <v>4.6929999999999996</v>
      </c>
      <c r="G922" s="311">
        <v>0</v>
      </c>
      <c r="H922" s="311">
        <v>0</v>
      </c>
      <c r="I922" s="311">
        <v>4.6929999999999996</v>
      </c>
      <c r="J922" s="311">
        <v>160.13</v>
      </c>
      <c r="K922" s="311">
        <v>4.6929999999999996</v>
      </c>
      <c r="L922" s="311">
        <v>160.13</v>
      </c>
      <c r="M922" s="312">
        <f>K922/L922</f>
        <v>2.9307437706863171E-2</v>
      </c>
      <c r="N922" s="86">
        <v>54.83</v>
      </c>
      <c r="O922" s="87">
        <f>M922*N922</f>
        <v>1.6069268094673077</v>
      </c>
      <c r="P922" s="87">
        <f>M922*60*1000</f>
        <v>1758.4462624117903</v>
      </c>
      <c r="Q922" s="88">
        <f>P922*N922/1000</f>
        <v>96.415608568038451</v>
      </c>
    </row>
    <row r="923" spans="1:17" ht="12.75" customHeight="1" x14ac:dyDescent="0.2">
      <c r="A923" s="301"/>
      <c r="B923" s="178" t="s">
        <v>286</v>
      </c>
      <c r="C923" s="322" t="s">
        <v>282</v>
      </c>
      <c r="D923" s="94">
        <v>7</v>
      </c>
      <c r="E923" s="94">
        <v>1959</v>
      </c>
      <c r="F923" s="323">
        <v>9.58</v>
      </c>
      <c r="G923" s="337">
        <v>0</v>
      </c>
      <c r="H923" s="337">
        <v>0</v>
      </c>
      <c r="I923" s="323">
        <v>9.58</v>
      </c>
      <c r="J923" s="323">
        <v>321.98</v>
      </c>
      <c r="K923" s="323">
        <v>9.58</v>
      </c>
      <c r="L923" s="323">
        <v>321.98</v>
      </c>
      <c r="M923" s="324">
        <v>2.9753400832349834E-2</v>
      </c>
      <c r="N923" s="95">
        <v>53.85</v>
      </c>
      <c r="O923" s="95">
        <v>1.6</v>
      </c>
      <c r="P923" s="95">
        <v>1785.2</v>
      </c>
      <c r="Q923" s="96">
        <v>96.13</v>
      </c>
    </row>
    <row r="924" spans="1:17" ht="12.75" customHeight="1" x14ac:dyDescent="0.2">
      <c r="A924" s="301"/>
      <c r="B924" s="178" t="s">
        <v>553</v>
      </c>
      <c r="C924" s="164" t="s">
        <v>550</v>
      </c>
      <c r="D924" s="37">
        <v>8</v>
      </c>
      <c r="E924" s="37">
        <v>1960</v>
      </c>
      <c r="F924" s="311">
        <f>SUM(G924+H924+I924)</f>
        <v>12.5</v>
      </c>
      <c r="G924" s="311">
        <v>0.38800000000000001</v>
      </c>
      <c r="H924" s="311">
        <v>1.28</v>
      </c>
      <c r="I924" s="311">
        <v>10.832000000000001</v>
      </c>
      <c r="J924" s="311">
        <v>358.27</v>
      </c>
      <c r="K924" s="311">
        <v>10.832000000000001</v>
      </c>
      <c r="L924" s="311">
        <v>358.27</v>
      </c>
      <c r="M924" s="312">
        <f>K924/L924</f>
        <v>3.02341809250007E-2</v>
      </c>
      <c r="N924" s="86">
        <v>54.83</v>
      </c>
      <c r="O924" s="87">
        <f>M924*N924</f>
        <v>1.6577401401177883</v>
      </c>
      <c r="P924" s="87">
        <f>M924*60*1000</f>
        <v>1814.0508555000422</v>
      </c>
      <c r="Q924" s="88">
        <f>P924*N924/1000</f>
        <v>99.46440840706731</v>
      </c>
    </row>
    <row r="925" spans="1:17" ht="12.75" customHeight="1" x14ac:dyDescent="0.2">
      <c r="A925" s="301"/>
      <c r="B925" s="178" t="s">
        <v>586</v>
      </c>
      <c r="C925" s="169" t="s">
        <v>585</v>
      </c>
      <c r="D925" s="37">
        <v>12</v>
      </c>
      <c r="E925" s="37">
        <v>1982</v>
      </c>
      <c r="F925" s="311">
        <v>25.0258</v>
      </c>
      <c r="G925" s="311">
        <v>2.855</v>
      </c>
      <c r="H925" s="311">
        <v>0.12</v>
      </c>
      <c r="I925" s="311">
        <f>F925-G925-H925</f>
        <v>22.050799999999999</v>
      </c>
      <c r="J925" s="311">
        <v>721.94</v>
      </c>
      <c r="K925" s="311">
        <f>I925</f>
        <v>22.050799999999999</v>
      </c>
      <c r="L925" s="311">
        <f>J925</f>
        <v>721.94</v>
      </c>
      <c r="M925" s="312">
        <f>K925/L925</f>
        <v>3.0543812505194334E-2</v>
      </c>
      <c r="N925" s="86">
        <v>55</v>
      </c>
      <c r="O925" s="87">
        <f>M925*N925</f>
        <v>1.6799096877856883</v>
      </c>
      <c r="P925" s="87">
        <f>M925*60*1000</f>
        <v>1832.62875031166</v>
      </c>
      <c r="Q925" s="88">
        <f>P925*N925/1000</f>
        <v>100.7945812671413</v>
      </c>
    </row>
    <row r="926" spans="1:17" ht="12.75" customHeight="1" x14ac:dyDescent="0.2">
      <c r="A926" s="301"/>
      <c r="B926" s="179" t="s">
        <v>508</v>
      </c>
      <c r="C926" s="164" t="s">
        <v>505</v>
      </c>
      <c r="D926" s="37">
        <v>6</v>
      </c>
      <c r="E926" s="37">
        <v>1926</v>
      </c>
      <c r="F926" s="311">
        <v>8.85</v>
      </c>
      <c r="G926" s="311">
        <v>0.20452000000000001</v>
      </c>
      <c r="H926" s="311">
        <v>0.8</v>
      </c>
      <c r="I926" s="311">
        <f>F926-G926-H926</f>
        <v>7.8454799999999993</v>
      </c>
      <c r="J926" s="311">
        <v>254.15</v>
      </c>
      <c r="K926" s="311">
        <v>5.9973200000000002</v>
      </c>
      <c r="L926" s="311">
        <v>194.28</v>
      </c>
      <c r="M926" s="312">
        <f>K926/L926</f>
        <v>3.086946674902203E-2</v>
      </c>
      <c r="N926" s="86">
        <v>46.325000000000003</v>
      </c>
      <c r="O926" s="87">
        <f>M926*N926</f>
        <v>1.4300280471484457</v>
      </c>
      <c r="P926" s="87">
        <f>M926*60*1000</f>
        <v>1852.1680049413219</v>
      </c>
      <c r="Q926" s="88">
        <f>P926*N926/1000</f>
        <v>85.801682828906749</v>
      </c>
    </row>
    <row r="927" spans="1:17" ht="12.75" customHeight="1" x14ac:dyDescent="0.2">
      <c r="A927" s="301"/>
      <c r="B927" s="178" t="s">
        <v>515</v>
      </c>
      <c r="C927" s="164" t="s">
        <v>512</v>
      </c>
      <c r="D927" s="37">
        <v>5</v>
      </c>
      <c r="E927" s="37" t="s">
        <v>554</v>
      </c>
      <c r="F927" s="311">
        <f>+G927+H927+I927</f>
        <v>7.0819999999999999</v>
      </c>
      <c r="G927" s="311">
        <v>0</v>
      </c>
      <c r="H927" s="311">
        <v>0</v>
      </c>
      <c r="I927" s="311">
        <v>7.0819999999999999</v>
      </c>
      <c r="J927" s="311">
        <v>224.51</v>
      </c>
      <c r="K927" s="311">
        <v>7.0819999999999999</v>
      </c>
      <c r="L927" s="311">
        <v>224.51</v>
      </c>
      <c r="M927" s="312">
        <f>K927/L927</f>
        <v>3.1544251926417535E-2</v>
      </c>
      <c r="N927" s="86">
        <v>64.091999999999999</v>
      </c>
      <c r="O927" s="87">
        <f>M927*N927</f>
        <v>2.0217341944679528</v>
      </c>
      <c r="P927" s="87">
        <f>M927*60*1000</f>
        <v>1892.6551155850523</v>
      </c>
      <c r="Q927" s="88">
        <f>P927*N927/1000</f>
        <v>121.30405166807716</v>
      </c>
    </row>
    <row r="928" spans="1:17" ht="12.75" customHeight="1" x14ac:dyDescent="0.2">
      <c r="A928" s="301"/>
      <c r="B928" s="178" t="s">
        <v>537</v>
      </c>
      <c r="C928" s="332" t="s">
        <v>619</v>
      </c>
      <c r="D928" s="103">
        <v>6</v>
      </c>
      <c r="E928" s="103" t="s">
        <v>57</v>
      </c>
      <c r="F928" s="333">
        <f>G928+H928+I928</f>
        <v>12.68</v>
      </c>
      <c r="G928" s="333">
        <v>0.8669</v>
      </c>
      <c r="H928" s="333">
        <v>0.96</v>
      </c>
      <c r="I928" s="333">
        <v>10.8531</v>
      </c>
      <c r="J928" s="333">
        <v>337.61</v>
      </c>
      <c r="K928" s="333">
        <f>I928</f>
        <v>10.8531</v>
      </c>
      <c r="L928" s="333">
        <f>J928</f>
        <v>337.61</v>
      </c>
      <c r="M928" s="334">
        <f>K928/L928</f>
        <v>3.2146855839578208E-2</v>
      </c>
      <c r="N928" s="104">
        <v>41.4</v>
      </c>
      <c r="O928" s="105">
        <f>M928*N928</f>
        <v>1.3308798317585377</v>
      </c>
      <c r="P928" s="105">
        <f>M928*60*1000</f>
        <v>1928.8113503746924</v>
      </c>
      <c r="Q928" s="106">
        <f>P928*N928/1000</f>
        <v>79.852789905512267</v>
      </c>
    </row>
    <row r="929" spans="1:17" ht="12.75" customHeight="1" x14ac:dyDescent="0.2">
      <c r="A929" s="301"/>
      <c r="B929" s="179" t="s">
        <v>413</v>
      </c>
      <c r="C929" s="322" t="s">
        <v>411</v>
      </c>
      <c r="D929" s="94">
        <v>10</v>
      </c>
      <c r="E929" s="94">
        <v>1938</v>
      </c>
      <c r="F929" s="323">
        <v>10.1</v>
      </c>
      <c r="G929" s="323"/>
      <c r="H929" s="323"/>
      <c r="I929" s="323">
        <v>10.1</v>
      </c>
      <c r="J929" s="323">
        <v>304.82</v>
      </c>
      <c r="K929" s="323">
        <v>10.1</v>
      </c>
      <c r="L929" s="323">
        <v>304.82</v>
      </c>
      <c r="M929" s="324">
        <f>K929/L929</f>
        <v>3.3134308772390264E-2</v>
      </c>
      <c r="N929" s="95">
        <v>55.481000000000002</v>
      </c>
      <c r="O929" s="95">
        <f>M929*N929</f>
        <v>1.8383245850009844</v>
      </c>
      <c r="P929" s="95">
        <f>M929*1000*60</f>
        <v>1988.0585263434157</v>
      </c>
      <c r="Q929" s="96">
        <f>O929*60</f>
        <v>110.29947510005907</v>
      </c>
    </row>
    <row r="930" spans="1:17" ht="12.75" customHeight="1" x14ac:dyDescent="0.2">
      <c r="A930" s="301"/>
      <c r="B930" s="179" t="s">
        <v>92</v>
      </c>
      <c r="C930" s="319" t="s">
        <v>88</v>
      </c>
      <c r="D930" s="97">
        <v>13</v>
      </c>
      <c r="E930" s="97" t="s">
        <v>57</v>
      </c>
      <c r="F930" s="320">
        <v>13.366</v>
      </c>
      <c r="G930" s="320">
        <v>0</v>
      </c>
      <c r="H930" s="320">
        <v>0</v>
      </c>
      <c r="I930" s="320">
        <v>13.366001000000001</v>
      </c>
      <c r="J930" s="320">
        <v>397.64</v>
      </c>
      <c r="K930" s="320">
        <f>I930</f>
        <v>13.366001000000001</v>
      </c>
      <c r="L930" s="320">
        <v>397.64</v>
      </c>
      <c r="M930" s="321">
        <f>K930/L930</f>
        <v>3.3613321094457298E-2</v>
      </c>
      <c r="N930" s="98">
        <v>46.7</v>
      </c>
      <c r="O930" s="98">
        <f>M930*N930</f>
        <v>1.5697420951111558</v>
      </c>
      <c r="P930" s="98">
        <f>M930*60*1000</f>
        <v>2016.799265667438</v>
      </c>
      <c r="Q930" s="99">
        <f>P930*N930/1000</f>
        <v>94.184525706669362</v>
      </c>
    </row>
    <row r="931" spans="1:17" ht="12.75" customHeight="1" x14ac:dyDescent="0.2">
      <c r="A931" s="301"/>
      <c r="B931" s="179" t="s">
        <v>368</v>
      </c>
      <c r="C931" s="327" t="s">
        <v>367</v>
      </c>
      <c r="D931" s="92">
        <v>4</v>
      </c>
      <c r="E931" s="93" t="s">
        <v>57</v>
      </c>
      <c r="F931" s="328">
        <v>5.73</v>
      </c>
      <c r="G931" s="328">
        <v>0.28000000000000003</v>
      </c>
      <c r="H931" s="329">
        <v>0.04</v>
      </c>
      <c r="I931" s="328">
        <v>5.41</v>
      </c>
      <c r="J931" s="330">
        <v>158.1</v>
      </c>
      <c r="K931" s="328">
        <v>5.41</v>
      </c>
      <c r="L931" s="330">
        <v>158.1</v>
      </c>
      <c r="M931" s="312">
        <f>K931/L931</f>
        <v>3.4218848829854522E-2</v>
      </c>
      <c r="N931" s="86">
        <v>58.8</v>
      </c>
      <c r="O931" s="87">
        <f>M931*N931</f>
        <v>2.0120683111954456</v>
      </c>
      <c r="P931" s="87">
        <f>M931*60*1000</f>
        <v>2053.1309297912712</v>
      </c>
      <c r="Q931" s="88">
        <f>P931*N931/1000</f>
        <v>120.72409867172674</v>
      </c>
    </row>
    <row r="932" spans="1:17" ht="12.75" customHeight="1" x14ac:dyDescent="0.2">
      <c r="A932" s="301"/>
      <c r="B932" s="179" t="s">
        <v>508</v>
      </c>
      <c r="C932" s="164" t="s">
        <v>507</v>
      </c>
      <c r="D932" s="37">
        <v>23</v>
      </c>
      <c r="E932" s="37">
        <v>1963</v>
      </c>
      <c r="F932" s="311">
        <v>17.292000000000002</v>
      </c>
      <c r="G932" s="311"/>
      <c r="H932" s="311"/>
      <c r="I932" s="311">
        <f>F932-G932-H932</f>
        <v>17.292000000000002</v>
      </c>
      <c r="J932" s="311">
        <v>502.6</v>
      </c>
      <c r="K932" s="311">
        <v>17.292000000000002</v>
      </c>
      <c r="L932" s="311">
        <v>502.6</v>
      </c>
      <c r="M932" s="312">
        <f>K932/L932</f>
        <v>3.4405093513728613E-2</v>
      </c>
      <c r="N932" s="86">
        <v>46.325000000000003</v>
      </c>
      <c r="O932" s="87">
        <f>M932*N932</f>
        <v>1.593815957023478</v>
      </c>
      <c r="P932" s="87">
        <f>M932*60*1000</f>
        <v>2064.305610823717</v>
      </c>
      <c r="Q932" s="88">
        <f>P932*N932/1000</f>
        <v>95.628957421408685</v>
      </c>
    </row>
    <row r="933" spans="1:17" ht="12.75" customHeight="1" x14ac:dyDescent="0.2">
      <c r="A933" s="301"/>
      <c r="B933" s="179" t="s">
        <v>298</v>
      </c>
      <c r="C933" s="169" t="s">
        <v>893</v>
      </c>
      <c r="D933" s="37">
        <v>45</v>
      </c>
      <c r="E933" s="37" t="s">
        <v>57</v>
      </c>
      <c r="F933" s="311">
        <f>G933+H933+I933</f>
        <v>110.22979599999999</v>
      </c>
      <c r="G933" s="311">
        <v>2.907</v>
      </c>
      <c r="H933" s="311">
        <v>7.2</v>
      </c>
      <c r="I933" s="311">
        <v>100.12279599999999</v>
      </c>
      <c r="J933" s="311">
        <v>2889.38</v>
      </c>
      <c r="K933" s="311">
        <v>100.12279599999999</v>
      </c>
      <c r="L933" s="311">
        <v>2889.38</v>
      </c>
      <c r="M933" s="312">
        <f>K933/L933</f>
        <v>3.4652000083062802E-2</v>
      </c>
      <c r="N933" s="86">
        <v>54.2</v>
      </c>
      <c r="O933" s="87">
        <f>M933*N933</f>
        <v>1.878138404502004</v>
      </c>
      <c r="P933" s="87">
        <f>M933*60*1000</f>
        <v>2079.120004983768</v>
      </c>
      <c r="Q933" s="88">
        <f>P933*N933/1000</f>
        <v>112.68830427012024</v>
      </c>
    </row>
    <row r="934" spans="1:17" ht="12.75" customHeight="1" x14ac:dyDescent="0.2">
      <c r="A934" s="301"/>
      <c r="B934" s="179" t="s">
        <v>92</v>
      </c>
      <c r="C934" s="319" t="s">
        <v>91</v>
      </c>
      <c r="D934" s="97">
        <v>8</v>
      </c>
      <c r="E934" s="97" t="s">
        <v>57</v>
      </c>
      <c r="F934" s="320">
        <v>8.6530000000000005</v>
      </c>
      <c r="G934" s="320">
        <v>0</v>
      </c>
      <c r="H934" s="320">
        <v>0</v>
      </c>
      <c r="I934" s="320">
        <v>8.6530000000000005</v>
      </c>
      <c r="J934" s="320">
        <v>248.01</v>
      </c>
      <c r="K934" s="320">
        <f>I934</f>
        <v>8.6530000000000005</v>
      </c>
      <c r="L934" s="320">
        <v>248.01</v>
      </c>
      <c r="M934" s="321">
        <f>K934/L934</f>
        <v>3.4889722188621429E-2</v>
      </c>
      <c r="N934" s="98">
        <v>46.7</v>
      </c>
      <c r="O934" s="98">
        <f>M934*N934</f>
        <v>1.6293500262086209</v>
      </c>
      <c r="P934" s="98">
        <f>M934*60*1000</f>
        <v>2093.3833313172859</v>
      </c>
      <c r="Q934" s="99">
        <f>P934*N934/1000</f>
        <v>97.761001572517259</v>
      </c>
    </row>
    <row r="935" spans="1:17" ht="12.75" customHeight="1" x14ac:dyDescent="0.2">
      <c r="A935" s="301"/>
      <c r="B935" s="179" t="s">
        <v>92</v>
      </c>
      <c r="C935" s="319" t="s">
        <v>90</v>
      </c>
      <c r="D935" s="97">
        <v>6</v>
      </c>
      <c r="E935" s="97">
        <v>1940</v>
      </c>
      <c r="F935" s="320">
        <v>8.9410000000000007</v>
      </c>
      <c r="G935" s="320">
        <v>0.10736</v>
      </c>
      <c r="H935" s="320">
        <v>0</v>
      </c>
      <c r="I935" s="320">
        <v>8.8336400000000008</v>
      </c>
      <c r="J935" s="320">
        <v>250.65</v>
      </c>
      <c r="K935" s="320">
        <f>I935</f>
        <v>8.8336400000000008</v>
      </c>
      <c r="L935" s="320">
        <v>250.65</v>
      </c>
      <c r="M935" s="321">
        <f>K935/L935</f>
        <v>3.5242928386195894E-2</v>
      </c>
      <c r="N935" s="98">
        <v>46.7</v>
      </c>
      <c r="O935" s="98">
        <f>M935*N935</f>
        <v>1.6458447556353484</v>
      </c>
      <c r="P935" s="98">
        <f>M935*60*1000</f>
        <v>2114.5757031717535</v>
      </c>
      <c r="Q935" s="99">
        <f>P935*N935/1000</f>
        <v>98.750685338120888</v>
      </c>
    </row>
    <row r="936" spans="1:17" ht="12.75" customHeight="1" x14ac:dyDescent="0.2">
      <c r="A936" s="301"/>
      <c r="B936" s="179" t="s">
        <v>298</v>
      </c>
      <c r="C936" s="169" t="s">
        <v>297</v>
      </c>
      <c r="D936" s="37">
        <v>4</v>
      </c>
      <c r="E936" s="37" t="s">
        <v>57</v>
      </c>
      <c r="F936" s="311">
        <f>G936+H936+I936</f>
        <v>4.8</v>
      </c>
      <c r="G936" s="311">
        <v>0</v>
      </c>
      <c r="H936" s="311">
        <v>0</v>
      </c>
      <c r="I936" s="311">
        <v>4.8</v>
      </c>
      <c r="J936" s="311">
        <v>135.59</v>
      </c>
      <c r="K936" s="311">
        <v>4.8</v>
      </c>
      <c r="L936" s="311">
        <v>135.59</v>
      </c>
      <c r="M936" s="312">
        <f>K936/L936</f>
        <v>3.5400840769968286E-2</v>
      </c>
      <c r="N936" s="86">
        <v>54.2</v>
      </c>
      <c r="O936" s="87">
        <f>M936*N936</f>
        <v>1.9187255697322811</v>
      </c>
      <c r="P936" s="87">
        <f>M936*60*1000</f>
        <v>2124.0504461980972</v>
      </c>
      <c r="Q936" s="88">
        <f>P936*N936/1000</f>
        <v>115.12353418393688</v>
      </c>
    </row>
    <row r="937" spans="1:17" ht="12.75" customHeight="1" x14ac:dyDescent="0.2">
      <c r="A937" s="301"/>
      <c r="B937" s="179" t="s">
        <v>735</v>
      </c>
      <c r="C937" s="164" t="s">
        <v>734</v>
      </c>
      <c r="D937" s="37">
        <v>2</v>
      </c>
      <c r="E937" s="37">
        <v>1985</v>
      </c>
      <c r="F937" s="311">
        <v>11.88</v>
      </c>
      <c r="G937" s="311"/>
      <c r="H937" s="311"/>
      <c r="I937" s="311">
        <v>11.88</v>
      </c>
      <c r="J937" s="311">
        <v>322.11</v>
      </c>
      <c r="K937" s="311">
        <v>2.459279</v>
      </c>
      <c r="L937" s="311">
        <v>66.7</v>
      </c>
      <c r="M937" s="312">
        <v>3.6870749625187403E-2</v>
      </c>
      <c r="N937" s="86">
        <v>68.997</v>
      </c>
      <c r="O937" s="87">
        <v>2.5439711118890553</v>
      </c>
      <c r="P937" s="87">
        <v>2212.2449775112441</v>
      </c>
      <c r="Q937" s="88">
        <v>152.63826671334328</v>
      </c>
    </row>
    <row r="938" spans="1:17" ht="13.5" customHeight="1" thickBot="1" x14ac:dyDescent="0.25">
      <c r="A938" s="302"/>
      <c r="B938" s="338" t="s">
        <v>286</v>
      </c>
      <c r="C938" s="339" t="s">
        <v>283</v>
      </c>
      <c r="D938" s="340">
        <v>24</v>
      </c>
      <c r="E938" s="340">
        <v>1962</v>
      </c>
      <c r="F938" s="341">
        <v>14.887</v>
      </c>
      <c r="G938" s="342">
        <v>0</v>
      </c>
      <c r="H938" s="342">
        <v>0</v>
      </c>
      <c r="I938" s="341">
        <v>14.89</v>
      </c>
      <c r="J938" s="341">
        <v>402.03</v>
      </c>
      <c r="K938" s="341">
        <v>14.89</v>
      </c>
      <c r="L938" s="341">
        <v>402.03</v>
      </c>
      <c r="M938" s="343">
        <v>3.7037037037037042E-2</v>
      </c>
      <c r="N938" s="344">
        <v>53.85</v>
      </c>
      <c r="O938" s="344">
        <v>1.99</v>
      </c>
      <c r="P938" s="344">
        <v>2222.2199999999998</v>
      </c>
      <c r="Q938" s="345">
        <v>119.67</v>
      </c>
    </row>
  </sheetData>
  <sortState ref="B751:Q938">
    <sortCondition ref="M751:M938"/>
  </sortState>
  <mergeCells count="19">
    <mergeCell ref="A490:A750"/>
    <mergeCell ref="A751:A938"/>
    <mergeCell ref="K2:K3"/>
    <mergeCell ref="A6:A247"/>
    <mergeCell ref="A248:A489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  <mergeCell ref="D2:D3"/>
    <mergeCell ref="J2:J3"/>
  </mergeCells>
  <phoneticPr fontId="3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2017_kovas</vt:lpstr>
      <vt:lpstr>'2017_kovas'!Print_Titles</vt:lpstr>
    </vt:vector>
  </TitlesOfParts>
  <Company>LŠTA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Ramune</cp:lastModifiedBy>
  <cp:lastPrinted>2017-01-17T06:51:37Z</cp:lastPrinted>
  <dcterms:created xsi:type="dcterms:W3CDTF">2007-12-03T08:09:16Z</dcterms:created>
  <dcterms:modified xsi:type="dcterms:W3CDTF">2017-04-26T10:01:57Z</dcterms:modified>
</cp:coreProperties>
</file>